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filterPrivacy="1" showInkAnnotation="0" codeName="ThisWorkbook"/>
  <xr:revisionPtr revIDLastSave="0" documentId="8_{E7CDA022-A7DD-4481-B8A0-9B15D2E567C5}" xr6:coauthVersionLast="36" xr6:coauthVersionMax="36" xr10:uidLastSave="{00000000-0000-0000-0000-000000000000}"/>
  <bookViews>
    <workbookView xWindow="-15" yWindow="5205" windowWidth="21615" windowHeight="2700" xr2:uid="{00000000-000D-0000-FFFF-FFFF00000000}"/>
  </bookViews>
  <sheets>
    <sheet name="CoverSheet" sheetId="1" r:id="rId1"/>
    <sheet name="Table of Contents" sheetId="2" r:id="rId2"/>
    <sheet name="Description" sheetId="3" r:id="rId3"/>
    <sheet name="Inputs" sheetId="4" r:id="rId4"/>
    <sheet name="EDB data" sheetId="5" r:id="rId5"/>
    <sheet name="TIMING" sheetId="6" r:id="rId6"/>
    <sheet name="RAB" sheetId="7" r:id="rId7"/>
    <sheet name="TAX" sheetId="8" r:id="rId8"/>
    <sheet name="BBAR" sheetId="9" r:id="rId9"/>
    <sheet name="MAR" sheetId="23" r:id="rId10"/>
    <sheet name="IRR" sheetId="18" r:id="rId11"/>
    <sheet name="Outputs" sheetId="12" r:id="rId12"/>
  </sheets>
  <definedNames>
    <definedName name="EDB_Name">'EDB data'!$C$4</definedName>
    <definedName name="Indiv_Data">Inputs!$B:$R</definedName>
    <definedName name="_xlnm.Print_Area" localSheetId="8">BBAR!$A$1:$K$58</definedName>
    <definedName name="_xlnm.Print_Area" localSheetId="0">CoverSheet!$A$1:$D$18</definedName>
    <definedName name="_xlnm.Print_Area" localSheetId="2">Description!$A$1:$H$111</definedName>
    <definedName name="_xlnm.Print_Area" localSheetId="4">'EDB data'!$A$1:$I$69</definedName>
    <definedName name="_xlnm.Print_Area" localSheetId="3">Inputs!$A$1:$S$63</definedName>
    <definedName name="_xlnm.Print_Area" localSheetId="10">IRR!$A$1:$T$58</definedName>
    <definedName name="_xlnm.Print_Area" localSheetId="9">MAR!$A$1:$I$52</definedName>
    <definedName name="_xlnm.Print_Area" localSheetId="11">Outputs!$A$1:$T$34</definedName>
    <definedName name="_xlnm.Print_Area" localSheetId="6">RAB!$A$1:$L$96</definedName>
    <definedName name="_xlnm.Print_Area" localSheetId="1">'Table of Contents'!$A$1:$D$34</definedName>
    <definedName name="_xlnm.Print_Area" localSheetId="7">TAX!$A$1:$L$99</definedName>
    <definedName name="_xlnm.Print_Area" localSheetId="5">TIMING!$A$1:$P$43</definedName>
    <definedName name="rEDBNames">Inputs!$B$20:$R$20</definedName>
    <definedName name="WACC">'EDB data'!$B$9</definedName>
  </definedNames>
  <calcPr calcId="1790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 i="12" l="1"/>
  <c r="S7" i="12" l="1"/>
  <c r="R7" i="12"/>
  <c r="Q7" i="12"/>
  <c r="P7" i="12"/>
  <c r="O7" i="12"/>
  <c r="N7" i="12"/>
  <c r="M7" i="12"/>
  <c r="L7" i="12"/>
  <c r="K7" i="12"/>
  <c r="J7" i="12"/>
  <c r="I7" i="12"/>
  <c r="H7" i="12"/>
  <c r="G7" i="12"/>
  <c r="F7" i="12"/>
  <c r="E7" i="12"/>
  <c r="D7" i="12"/>
  <c r="C7" i="12"/>
  <c r="A22" i="5" l="1"/>
  <c r="A37" i="5" l="1"/>
  <c r="A38" i="5"/>
  <c r="A39" i="5"/>
  <c r="A40" i="5"/>
  <c r="A42" i="5"/>
  <c r="A35" i="5"/>
  <c r="A31" i="5" l="1"/>
  <c r="W9" i="12" l="1"/>
  <c r="W10" i="12" s="1"/>
  <c r="V9" i="12"/>
  <c r="A9" i="12" l="1"/>
  <c r="W11" i="12"/>
  <c r="A18" i="12"/>
  <c r="A12" i="12"/>
  <c r="A23" i="12"/>
  <c r="A28" i="12"/>
  <c r="A13" i="12"/>
  <c r="C6" i="5"/>
  <c r="B7" i="12" l="1"/>
  <c r="W12" i="12"/>
  <c r="W13" i="12" s="1"/>
  <c r="W14" i="12" s="1"/>
  <c r="A29" i="12"/>
  <c r="A14" i="12"/>
  <c r="A24" i="12"/>
  <c r="A19" i="12"/>
  <c r="C5" i="5"/>
  <c r="B37" i="5" l="1"/>
  <c r="B38" i="5"/>
  <c r="B39" i="5"/>
  <c r="A20" i="12"/>
  <c r="A15" i="12"/>
  <c r="A30" i="12"/>
  <c r="A25" i="12"/>
  <c r="H1" i="23"/>
  <c r="A26" i="12" l="1"/>
  <c r="A21" i="12"/>
  <c r="A16" i="12"/>
  <c r="A31" i="12"/>
  <c r="C4" i="4"/>
  <c r="U4" i="4" s="1"/>
  <c r="A40" i="4" s="1"/>
  <c r="A32" i="12" l="1"/>
  <c r="A27" i="12"/>
  <c r="A22" i="12"/>
  <c r="A17" i="12"/>
  <c r="U5" i="4"/>
  <c r="A41" i="4" s="1"/>
  <c r="A56" i="4"/>
  <c r="A48" i="4"/>
  <c r="D4" i="4"/>
  <c r="E4" i="4" s="1"/>
  <c r="A37" i="4" s="1"/>
  <c r="A41" i="5" s="1"/>
  <c r="A7" i="23" l="1"/>
  <c r="A18" i="18"/>
  <c r="D15" i="23"/>
  <c r="A42" i="23" s="1"/>
  <c r="D45" i="23"/>
  <c r="D4" i="23"/>
  <c r="A12" i="23" s="1"/>
  <c r="D29" i="23"/>
  <c r="F4" i="4"/>
  <c r="U6" i="4"/>
  <c r="U11" i="4" s="1"/>
  <c r="A49" i="4"/>
  <c r="A57" i="4"/>
  <c r="A17" i="23" l="1"/>
  <c r="A31" i="23"/>
  <c r="E45" i="23"/>
  <c r="E4" i="23"/>
  <c r="E29" i="23"/>
  <c r="E15" i="23"/>
  <c r="C15" i="23"/>
  <c r="U7" i="4"/>
  <c r="A58" i="4"/>
  <c r="A42" i="4"/>
  <c r="A50" i="4"/>
  <c r="G4" i="4"/>
  <c r="C29" i="23" l="1"/>
  <c r="A40" i="23" s="1"/>
  <c r="A18" i="23"/>
  <c r="C45" i="23"/>
  <c r="A16" i="23"/>
  <c r="A26" i="23"/>
  <c r="A25" i="23"/>
  <c r="F45" i="23"/>
  <c r="F29" i="23"/>
  <c r="F15" i="23"/>
  <c r="F4" i="23"/>
  <c r="H4" i="4"/>
  <c r="U8" i="4"/>
  <c r="A51" i="4"/>
  <c r="A43" i="4"/>
  <c r="A59" i="4"/>
  <c r="A32" i="23" l="1"/>
  <c r="A30" i="23"/>
  <c r="A39" i="23"/>
  <c r="A50" i="23"/>
  <c r="A51" i="23"/>
  <c r="G29" i="23"/>
  <c r="G15" i="23"/>
  <c r="G45" i="23"/>
  <c r="G4" i="23"/>
  <c r="U9" i="4"/>
  <c r="A60" i="4"/>
  <c r="A52" i="4"/>
  <c r="A44" i="4"/>
  <c r="I4" i="4"/>
  <c r="H15" i="23" l="1"/>
  <c r="H45" i="23"/>
  <c r="H4" i="23"/>
  <c r="H29" i="23"/>
  <c r="U10" i="4"/>
  <c r="A53" i="4"/>
  <c r="A45" i="4"/>
  <c r="A61" i="4"/>
  <c r="A62" i="4" l="1"/>
  <c r="A54" i="4"/>
  <c r="A46" i="4"/>
  <c r="D35" i="18" l="1"/>
  <c r="S35" i="18"/>
  <c r="R35" i="18"/>
  <c r="Q35" i="18"/>
  <c r="P35" i="18"/>
  <c r="O35" i="18"/>
  <c r="N35" i="18"/>
  <c r="M35" i="18"/>
  <c r="L35" i="18"/>
  <c r="K35" i="18"/>
  <c r="J35" i="18"/>
  <c r="I35" i="18"/>
  <c r="H35" i="18"/>
  <c r="G35" i="18"/>
  <c r="F35" i="18"/>
  <c r="S1" i="18"/>
  <c r="H1" i="5" l="1"/>
  <c r="J1" i="9" l="1"/>
  <c r="J1" i="8"/>
  <c r="J1" i="7"/>
  <c r="A23" i="5" l="1"/>
  <c r="D75" i="7"/>
  <c r="A33" i="5" l="1"/>
  <c r="A34" i="5"/>
  <c r="A32" i="5" l="1"/>
  <c r="H19" i="5" l="1"/>
  <c r="H4" i="18" s="1"/>
  <c r="H21" i="18" s="1"/>
  <c r="G19" i="5"/>
  <c r="G4" i="18" s="1"/>
  <c r="G21" i="18" s="1"/>
  <c r="F19" i="5"/>
  <c r="F4" i="18" s="1"/>
  <c r="F21" i="18" s="1"/>
  <c r="E19" i="5"/>
  <c r="E4" i="18" s="1"/>
  <c r="D19" i="5"/>
  <c r="D4" i="18" s="1"/>
  <c r="D21" i="18" s="1"/>
  <c r="C19" i="5"/>
  <c r="B19" i="5"/>
  <c r="E21" i="18" l="1"/>
  <c r="G32" i="18"/>
  <c r="S6" i="12"/>
  <c r="R6" i="12"/>
  <c r="Q6" i="12"/>
  <c r="P6" i="12"/>
  <c r="O6" i="12"/>
  <c r="N6" i="12"/>
  <c r="M6" i="12"/>
  <c r="L6" i="12"/>
  <c r="K6" i="12"/>
  <c r="J6" i="12"/>
  <c r="I6" i="12"/>
  <c r="H6" i="12"/>
  <c r="G6" i="12"/>
  <c r="F6" i="12"/>
  <c r="E6" i="12"/>
  <c r="D6" i="12"/>
  <c r="C6" i="12"/>
  <c r="C4" i="12"/>
  <c r="A24" i="5" l="1"/>
  <c r="A21" i="5"/>
  <c r="A20" i="5"/>
  <c r="A17" i="5"/>
  <c r="A16" i="5"/>
  <c r="A15" i="5"/>
  <c r="A14" i="5"/>
  <c r="A13" i="5"/>
  <c r="A12" i="5"/>
  <c r="A10" i="5"/>
  <c r="A11" i="5"/>
  <c r="A9" i="5"/>
  <c r="A68" i="5"/>
  <c r="A67" i="5"/>
  <c r="A66" i="5"/>
  <c r="A65" i="5"/>
  <c r="A64" i="5"/>
  <c r="A63" i="5"/>
  <c r="A62" i="5"/>
  <c r="A59" i="5"/>
  <c r="A58" i="5"/>
  <c r="A57" i="5"/>
  <c r="A56" i="5"/>
  <c r="A55" i="5"/>
  <c r="A54" i="5"/>
  <c r="A53" i="5"/>
  <c r="A50" i="5"/>
  <c r="A49" i="5"/>
  <c r="A48" i="5"/>
  <c r="A47" i="5"/>
  <c r="A46" i="5"/>
  <c r="A45" i="5"/>
  <c r="A44" i="5"/>
  <c r="A28" i="5"/>
  <c r="A29" i="5"/>
  <c r="A30" i="5"/>
  <c r="A36" i="5"/>
  <c r="A27" i="5"/>
  <c r="H23" i="5"/>
  <c r="G23" i="5"/>
  <c r="F23" i="5"/>
  <c r="E23" i="5"/>
  <c r="D23" i="5"/>
  <c r="C23" i="5"/>
  <c r="B23" i="5"/>
  <c r="H22" i="5"/>
  <c r="J12" i="7" s="1"/>
  <c r="G22" i="5"/>
  <c r="I12" i="7" s="1"/>
  <c r="F22" i="5"/>
  <c r="H12" i="7" s="1"/>
  <c r="E22" i="5"/>
  <c r="G12" i="7" s="1"/>
  <c r="D22" i="5"/>
  <c r="F12" i="7" s="1"/>
  <c r="C22" i="5"/>
  <c r="E12" i="7" s="1"/>
  <c r="B22" i="5"/>
  <c r="D12" i="7" s="1"/>
  <c r="B10" i="5"/>
  <c r="D18" i="8" s="1"/>
  <c r="B9" i="5"/>
  <c r="B11" i="5"/>
  <c r="D19" i="8" s="1"/>
  <c r="J4" i="9"/>
  <c r="I4" i="9"/>
  <c r="H4" i="9"/>
  <c r="G4" i="9"/>
  <c r="F4" i="9"/>
  <c r="E4" i="9"/>
  <c r="D4" i="9"/>
  <c r="J53" i="9"/>
  <c r="I53" i="9"/>
  <c r="H53" i="9"/>
  <c r="G53" i="9"/>
  <c r="F53" i="9"/>
  <c r="A55" i="9" s="1"/>
  <c r="E53" i="9"/>
  <c r="D53" i="9"/>
  <c r="J47" i="9"/>
  <c r="I47" i="9"/>
  <c r="H47" i="9"/>
  <c r="G47" i="9"/>
  <c r="F47" i="9"/>
  <c r="E47" i="9"/>
  <c r="D47" i="9"/>
  <c r="J38" i="9"/>
  <c r="I38" i="9"/>
  <c r="H38" i="9"/>
  <c r="G38" i="9"/>
  <c r="F38" i="9"/>
  <c r="E38" i="9"/>
  <c r="D38" i="9"/>
  <c r="J34" i="9"/>
  <c r="I34" i="9"/>
  <c r="H34" i="9"/>
  <c r="G34" i="9"/>
  <c r="F34" i="9"/>
  <c r="E34" i="9"/>
  <c r="D34" i="9"/>
  <c r="J27" i="9"/>
  <c r="I27" i="9"/>
  <c r="H27" i="9"/>
  <c r="G27" i="9"/>
  <c r="F27" i="9"/>
  <c r="E27" i="9"/>
  <c r="D27" i="9"/>
  <c r="J23" i="9"/>
  <c r="I23" i="9"/>
  <c r="H23" i="9"/>
  <c r="G23" i="9"/>
  <c r="F23" i="9"/>
  <c r="E23" i="9"/>
  <c r="D23" i="9"/>
  <c r="H24" i="5"/>
  <c r="H13" i="18" s="1"/>
  <c r="H27" i="18" s="1"/>
  <c r="G24" i="5"/>
  <c r="G13" i="18" s="1"/>
  <c r="G27" i="18" s="1"/>
  <c r="F24" i="5"/>
  <c r="F13" i="18" s="1"/>
  <c r="F27" i="18" s="1"/>
  <c r="E24" i="5"/>
  <c r="E13" i="18" s="1"/>
  <c r="E27" i="18" s="1"/>
  <c r="D24" i="5"/>
  <c r="D13" i="18" s="1"/>
  <c r="D27" i="18" s="1"/>
  <c r="C24" i="5"/>
  <c r="E6" i="8" s="1"/>
  <c r="B24" i="5"/>
  <c r="D6" i="9" s="1"/>
  <c r="H21" i="5"/>
  <c r="G21" i="5"/>
  <c r="F21" i="5"/>
  <c r="F5" i="23" s="1"/>
  <c r="E21" i="5"/>
  <c r="D21" i="5"/>
  <c r="D5" i="23" s="1"/>
  <c r="H20" i="5"/>
  <c r="G20" i="5"/>
  <c r="F20" i="5"/>
  <c r="E20" i="5"/>
  <c r="D20" i="5"/>
  <c r="C20" i="5"/>
  <c r="B20" i="5"/>
  <c r="B13" i="5"/>
  <c r="B14" i="5"/>
  <c r="C6" i="6" s="1"/>
  <c r="B15" i="5"/>
  <c r="C7" i="6" s="1"/>
  <c r="B16" i="5"/>
  <c r="C8" i="6" s="1"/>
  <c r="B17" i="5"/>
  <c r="B12" i="5"/>
  <c r="D8" i="8" s="1"/>
  <c r="J94" i="8"/>
  <c r="I94" i="8"/>
  <c r="H94" i="8"/>
  <c r="G94" i="8"/>
  <c r="F94" i="8"/>
  <c r="E94" i="8"/>
  <c r="D94" i="8"/>
  <c r="J90" i="7"/>
  <c r="I90" i="7"/>
  <c r="H90" i="7"/>
  <c r="G90" i="7"/>
  <c r="F90" i="7"/>
  <c r="E90" i="7"/>
  <c r="D90" i="7"/>
  <c r="J4" i="8"/>
  <c r="I4" i="8"/>
  <c r="H4" i="8"/>
  <c r="G4" i="8"/>
  <c r="F4" i="8"/>
  <c r="E4" i="8"/>
  <c r="D4" i="8"/>
  <c r="E27" i="7"/>
  <c r="J88" i="8"/>
  <c r="I88" i="8"/>
  <c r="H88" i="8"/>
  <c r="G88" i="8"/>
  <c r="F88" i="8"/>
  <c r="E88" i="8"/>
  <c r="D88" i="8"/>
  <c r="J77" i="8"/>
  <c r="I77" i="8"/>
  <c r="H77" i="8"/>
  <c r="G77" i="8"/>
  <c r="F77" i="8"/>
  <c r="E77" i="8"/>
  <c r="D77" i="8"/>
  <c r="J70" i="8"/>
  <c r="I70" i="8"/>
  <c r="H70" i="8"/>
  <c r="G70" i="8"/>
  <c r="F70" i="8"/>
  <c r="E70" i="8"/>
  <c r="D70" i="8"/>
  <c r="J61" i="8"/>
  <c r="I61" i="8"/>
  <c r="H61" i="8"/>
  <c r="G61" i="8"/>
  <c r="F61" i="8"/>
  <c r="E61" i="8"/>
  <c r="D61" i="8"/>
  <c r="J26" i="8"/>
  <c r="I26" i="8"/>
  <c r="H26" i="8"/>
  <c r="G26" i="8"/>
  <c r="F26" i="8"/>
  <c r="E26" i="8"/>
  <c r="D26" i="8"/>
  <c r="J82" i="7"/>
  <c r="I82" i="7"/>
  <c r="H82" i="7"/>
  <c r="G82" i="7"/>
  <c r="F82" i="7"/>
  <c r="E82" i="7"/>
  <c r="D82" i="7"/>
  <c r="J26" i="7"/>
  <c r="I26" i="7"/>
  <c r="H26" i="7"/>
  <c r="G26" i="7"/>
  <c r="F26" i="7"/>
  <c r="E26" i="7"/>
  <c r="D26" i="7"/>
  <c r="J17" i="7"/>
  <c r="I17" i="7"/>
  <c r="H17" i="7"/>
  <c r="G17" i="7"/>
  <c r="F17" i="7"/>
  <c r="E17" i="7"/>
  <c r="D17" i="7"/>
  <c r="J4" i="7"/>
  <c r="I4" i="7"/>
  <c r="H4" i="7"/>
  <c r="G4" i="7"/>
  <c r="F4" i="7"/>
  <c r="E4" i="7"/>
  <c r="D4" i="7"/>
  <c r="E32" i="18" l="1"/>
  <c r="F32" i="18"/>
  <c r="F33" i="18" s="1"/>
  <c r="J32" i="18"/>
  <c r="D32" i="18"/>
  <c r="G33" i="18"/>
  <c r="A51" i="9"/>
  <c r="A50" i="9"/>
  <c r="I5" i="9"/>
  <c r="I48" i="9" s="1"/>
  <c r="G5" i="23"/>
  <c r="C10" i="23"/>
  <c r="E9" i="23"/>
  <c r="J5" i="9"/>
  <c r="J48" i="9" s="1"/>
  <c r="H5" i="23"/>
  <c r="F9" i="23"/>
  <c r="G5" i="9"/>
  <c r="G48" i="9" s="1"/>
  <c r="E5" i="23"/>
  <c r="G9" i="23"/>
  <c r="D9" i="23"/>
  <c r="H9" i="23"/>
  <c r="C6" i="23"/>
  <c r="C5" i="18"/>
  <c r="H6" i="8"/>
  <c r="C5" i="6"/>
  <c r="A39" i="6" s="1"/>
  <c r="G6" i="8"/>
  <c r="C9" i="6"/>
  <c r="F27" i="7"/>
  <c r="J6" i="8"/>
  <c r="H5" i="9"/>
  <c r="H48" i="9" s="1"/>
  <c r="D5" i="8"/>
  <c r="C11" i="7"/>
  <c r="D28" i="7"/>
  <c r="D41" i="7" s="1"/>
  <c r="C10" i="9"/>
  <c r="I6" i="8"/>
  <c r="F6" i="9"/>
  <c r="E6" i="9"/>
  <c r="F5" i="9"/>
  <c r="F48" i="9" s="1"/>
  <c r="C31" i="7"/>
  <c r="I28" i="7"/>
  <c r="G28" i="7"/>
  <c r="H5" i="8"/>
  <c r="C43" i="8" s="1"/>
  <c r="D45" i="8" s="1"/>
  <c r="D46" i="8" s="1"/>
  <c r="F6" i="8"/>
  <c r="J6" i="9"/>
  <c r="D6" i="8"/>
  <c r="E5" i="8"/>
  <c r="C28" i="8" s="1"/>
  <c r="D30" i="8" s="1"/>
  <c r="D31" i="8" s="1"/>
  <c r="H6" i="9"/>
  <c r="H28" i="7"/>
  <c r="F28" i="7"/>
  <c r="E28" i="7"/>
  <c r="J28" i="7"/>
  <c r="F5" i="8"/>
  <c r="C33" i="8" s="1"/>
  <c r="D35" i="8" s="1"/>
  <c r="E35" i="8" s="1"/>
  <c r="I5" i="8"/>
  <c r="C48" i="8" s="1"/>
  <c r="D50" i="8" s="1"/>
  <c r="G5" i="8"/>
  <c r="C38" i="8" s="1"/>
  <c r="D40" i="8" s="1"/>
  <c r="E40" i="8" s="1"/>
  <c r="G6" i="9"/>
  <c r="I6" i="9"/>
  <c r="J5" i="8"/>
  <c r="C53" i="8" s="1"/>
  <c r="D55" i="8" s="1"/>
  <c r="C41" i="18" l="1"/>
  <c r="D33" i="18"/>
  <c r="D36" i="18" s="1"/>
  <c r="D37" i="18" s="1"/>
  <c r="H32" i="18"/>
  <c r="H33" i="18" s="1"/>
  <c r="M32" i="18"/>
  <c r="I32" i="18"/>
  <c r="I33" i="18" s="1"/>
  <c r="J33" i="18"/>
  <c r="J36" i="18" s="1"/>
  <c r="J37" i="18" s="1"/>
  <c r="J39" i="18" s="1"/>
  <c r="J40" i="18" s="1"/>
  <c r="C20" i="6"/>
  <c r="C26" i="6" s="1"/>
  <c r="C13" i="6"/>
  <c r="D35" i="6" s="1"/>
  <c r="A41" i="6" s="1"/>
  <c r="D20" i="23"/>
  <c r="D34" i="23"/>
  <c r="A14" i="23"/>
  <c r="E19" i="23"/>
  <c r="F19" i="23" s="1"/>
  <c r="G19" i="23" s="1"/>
  <c r="H19" i="23" s="1"/>
  <c r="C12" i="6"/>
  <c r="C16" i="6" s="1"/>
  <c r="C19" i="6"/>
  <c r="C31" i="6"/>
  <c r="C35" i="6" s="1"/>
  <c r="F35" i="8"/>
  <c r="G35" i="8" s="1"/>
  <c r="H35" i="8" s="1"/>
  <c r="I35" i="8" s="1"/>
  <c r="J35" i="8" s="1"/>
  <c r="F40" i="8"/>
  <c r="G40" i="8" s="1"/>
  <c r="H40" i="8" s="1"/>
  <c r="I40" i="8" s="1"/>
  <c r="J40" i="8" s="1"/>
  <c r="D47" i="8"/>
  <c r="E44" i="8" s="1"/>
  <c r="D32" i="8"/>
  <c r="E29" i="8" s="1"/>
  <c r="D34" i="7"/>
  <c r="D33" i="7"/>
  <c r="D35" i="7" s="1"/>
  <c r="D69" i="7"/>
  <c r="D48" i="7"/>
  <c r="D55" i="7"/>
  <c r="D62" i="7"/>
  <c r="D41" i="8"/>
  <c r="D42" i="8" s="1"/>
  <c r="E39" i="8" s="1"/>
  <c r="E41" i="8" s="1"/>
  <c r="E42" i="8" s="1"/>
  <c r="F39" i="8" s="1"/>
  <c r="E45" i="8"/>
  <c r="D36" i="8"/>
  <c r="D37" i="8" s="1"/>
  <c r="E34" i="8" s="1"/>
  <c r="E36" i="8" s="1"/>
  <c r="E37" i="8" s="1"/>
  <c r="E30" i="8"/>
  <c r="D51" i="8"/>
  <c r="D52" i="8" s="1"/>
  <c r="E49" i="8" s="1"/>
  <c r="E50" i="8"/>
  <c r="D56" i="8"/>
  <c r="D57" i="8" s="1"/>
  <c r="E54" i="8" s="1"/>
  <c r="E55" i="8"/>
  <c r="C38" i="7"/>
  <c r="D40" i="7" s="1"/>
  <c r="G27" i="7"/>
  <c r="G36" i="18" l="1"/>
  <c r="G37" i="18" s="1"/>
  <c r="G39" i="18" s="1"/>
  <c r="G40" i="18" s="1"/>
  <c r="I36" i="18"/>
  <c r="I37" i="18" s="1"/>
  <c r="I39" i="18" s="1"/>
  <c r="I40" i="18" s="1"/>
  <c r="H36" i="18"/>
  <c r="H37" i="18" s="1"/>
  <c r="H39" i="18" s="1"/>
  <c r="H40" i="18" s="1"/>
  <c r="F36" i="18"/>
  <c r="F37" i="18" s="1"/>
  <c r="F39" i="18" s="1"/>
  <c r="F40" i="18" s="1"/>
  <c r="P32" i="18"/>
  <c r="K32" i="18"/>
  <c r="K33" i="18" s="1"/>
  <c r="L32" i="18"/>
  <c r="L33" i="18" s="1"/>
  <c r="M33" i="18"/>
  <c r="C40" i="6"/>
  <c r="C11" i="23"/>
  <c r="C17" i="6"/>
  <c r="C14" i="6"/>
  <c r="C18" i="6"/>
  <c r="C24" i="6"/>
  <c r="C12" i="9" s="1"/>
  <c r="C15" i="6"/>
  <c r="C25" i="6"/>
  <c r="C13" i="9" s="1"/>
  <c r="C23" i="6"/>
  <c r="C11" i="9" s="1"/>
  <c r="C14" i="9"/>
  <c r="D31" i="6"/>
  <c r="E31" i="6" s="1"/>
  <c r="F31" i="6" s="1"/>
  <c r="G31" i="6" s="1"/>
  <c r="H31" i="6" s="1"/>
  <c r="I31" i="6" s="1"/>
  <c r="J31" i="6" s="1"/>
  <c r="K31" i="6" s="1"/>
  <c r="L31" i="6" s="1"/>
  <c r="M31" i="6" s="1"/>
  <c r="N31" i="6" s="1"/>
  <c r="O31" i="6" s="1"/>
  <c r="D59" i="8"/>
  <c r="D76" i="7"/>
  <c r="F55" i="8"/>
  <c r="G55" i="8" s="1"/>
  <c r="H55" i="8" s="1"/>
  <c r="I55" i="8" s="1"/>
  <c r="J55" i="8" s="1"/>
  <c r="F50" i="8"/>
  <c r="G50" i="8" s="1"/>
  <c r="H50" i="8" s="1"/>
  <c r="I50" i="8" s="1"/>
  <c r="J50" i="8" s="1"/>
  <c r="F30" i="8"/>
  <c r="G30" i="8" s="1"/>
  <c r="H30" i="8" s="1"/>
  <c r="I30" i="8" s="1"/>
  <c r="J30" i="8" s="1"/>
  <c r="F45" i="8"/>
  <c r="G45" i="8" s="1"/>
  <c r="H45" i="8" s="1"/>
  <c r="I45" i="8" s="1"/>
  <c r="J45" i="8" s="1"/>
  <c r="F34" i="8"/>
  <c r="F36" i="8" s="1"/>
  <c r="E33" i="7"/>
  <c r="D36" i="7"/>
  <c r="E46" i="8"/>
  <c r="E47" i="8" s="1"/>
  <c r="E31" i="8"/>
  <c r="E56" i="8"/>
  <c r="E57" i="8" s="1"/>
  <c r="E51" i="8"/>
  <c r="E52" i="8" s="1"/>
  <c r="F49" i="8" s="1"/>
  <c r="D42" i="7"/>
  <c r="E40" i="7"/>
  <c r="C45" i="7"/>
  <c r="D47" i="7" s="1"/>
  <c r="H27" i="7"/>
  <c r="F41" i="8"/>
  <c r="F42" i="8" s="1"/>
  <c r="G39" i="8" s="1"/>
  <c r="G41" i="8" s="1"/>
  <c r="L36" i="18" l="1"/>
  <c r="L37" i="18" s="1"/>
  <c r="K36" i="18"/>
  <c r="K37" i="18" s="1"/>
  <c r="M36" i="18"/>
  <c r="M37" i="18" s="1"/>
  <c r="M39" i="18" s="1"/>
  <c r="O32" i="18"/>
  <c r="O33" i="18" s="1"/>
  <c r="N32" i="18"/>
  <c r="N33" i="18" s="1"/>
  <c r="S32" i="18"/>
  <c r="P33" i="18"/>
  <c r="C39" i="6"/>
  <c r="C41" i="6" s="1"/>
  <c r="C42" i="6" s="1"/>
  <c r="E20" i="23"/>
  <c r="E59" i="8"/>
  <c r="E32" i="7"/>
  <c r="F54" i="8"/>
  <c r="F56" i="8" s="1"/>
  <c r="F57" i="8" s="1"/>
  <c r="G54" i="8" s="1"/>
  <c r="G56" i="8" s="1"/>
  <c r="G57" i="8" s="1"/>
  <c r="H54" i="8" s="1"/>
  <c r="H56" i="8" s="1"/>
  <c r="H57" i="8" s="1"/>
  <c r="I54" i="8" s="1"/>
  <c r="F44" i="8"/>
  <c r="F46" i="8" s="1"/>
  <c r="F47" i="8" s="1"/>
  <c r="G44" i="8" s="1"/>
  <c r="G46" i="8" s="1"/>
  <c r="G47" i="8" s="1"/>
  <c r="H44" i="8" s="1"/>
  <c r="H46" i="8" s="1"/>
  <c r="F40" i="7"/>
  <c r="G40" i="7" s="1"/>
  <c r="H40" i="7" s="1"/>
  <c r="I40" i="7" s="1"/>
  <c r="J40" i="7" s="1"/>
  <c r="F33" i="7"/>
  <c r="G33" i="7" s="1"/>
  <c r="H33" i="7" s="1"/>
  <c r="I33" i="7" s="1"/>
  <c r="J33" i="7" s="1"/>
  <c r="D95" i="8"/>
  <c r="F51" i="8"/>
  <c r="F52" i="8" s="1"/>
  <c r="G49" i="8" s="1"/>
  <c r="G51" i="8" s="1"/>
  <c r="G52" i="8" s="1"/>
  <c r="H49" i="8" s="1"/>
  <c r="H51" i="8" s="1"/>
  <c r="H52" i="8" s="1"/>
  <c r="I49" i="8" s="1"/>
  <c r="C52" i="7"/>
  <c r="D54" i="7" s="1"/>
  <c r="I27" i="7"/>
  <c r="D49" i="7"/>
  <c r="D50" i="7" s="1"/>
  <c r="E46" i="7" s="1"/>
  <c r="E47" i="7"/>
  <c r="D43" i="7"/>
  <c r="L39" i="18" l="1"/>
  <c r="K39" i="18"/>
  <c r="K40" i="18" s="1"/>
  <c r="O36" i="18"/>
  <c r="O37" i="18" s="1"/>
  <c r="P37" i="18"/>
  <c r="P39" i="18" s="1"/>
  <c r="P40" i="18" s="1"/>
  <c r="P36" i="18"/>
  <c r="N36" i="18"/>
  <c r="N37" i="18" s="1"/>
  <c r="R32" i="18"/>
  <c r="R33" i="18" s="1"/>
  <c r="Q32" i="18"/>
  <c r="Q33" i="18" s="1"/>
  <c r="S33" i="18"/>
  <c r="F20" i="23"/>
  <c r="E35" i="7"/>
  <c r="E34" i="7"/>
  <c r="F47" i="7"/>
  <c r="G47" i="7" s="1"/>
  <c r="H47" i="7" s="1"/>
  <c r="I47" i="7" s="1"/>
  <c r="J47" i="7" s="1"/>
  <c r="E95" i="8"/>
  <c r="E39" i="7"/>
  <c r="E48" i="7"/>
  <c r="E49" i="7"/>
  <c r="C59" i="7"/>
  <c r="D61" i="7" s="1"/>
  <c r="J27" i="7"/>
  <c r="C66" i="7" s="1"/>
  <c r="D68" i="7" s="1"/>
  <c r="D56" i="7"/>
  <c r="D57" i="7" s="1"/>
  <c r="E53" i="7" s="1"/>
  <c r="E54" i="7"/>
  <c r="I56" i="8"/>
  <c r="I57" i="8" s="1"/>
  <c r="J54" i="8" s="1"/>
  <c r="I51" i="8"/>
  <c r="M40" i="18" l="1"/>
  <c r="O39" i="18"/>
  <c r="O40" i="18" s="1"/>
  <c r="L40" i="18"/>
  <c r="N39" i="18"/>
  <c r="N40" i="18" s="1"/>
  <c r="Q36" i="18"/>
  <c r="Q37" i="18" s="1"/>
  <c r="R36" i="18"/>
  <c r="R37" i="18" s="1"/>
  <c r="S36" i="18"/>
  <c r="S37" i="18" s="1"/>
  <c r="S39" i="18" s="1"/>
  <c r="S40" i="18" s="1"/>
  <c r="G20" i="23"/>
  <c r="H20" i="23"/>
  <c r="F54" i="7"/>
  <c r="G54" i="7" s="1"/>
  <c r="H54" i="7" s="1"/>
  <c r="I54" i="7" s="1"/>
  <c r="J54" i="7" s="1"/>
  <c r="E50" i="7"/>
  <c r="F46" i="7" s="1"/>
  <c r="E61" i="7"/>
  <c r="D63" i="7"/>
  <c r="D64" i="7" s="1"/>
  <c r="E56" i="7"/>
  <c r="E55" i="7"/>
  <c r="E42" i="7"/>
  <c r="E41" i="7"/>
  <c r="E68" i="7"/>
  <c r="D70" i="7"/>
  <c r="D71" i="7" s="1"/>
  <c r="E67" i="7" s="1"/>
  <c r="J56" i="8"/>
  <c r="R39" i="18" l="1"/>
  <c r="R40" i="18" s="1"/>
  <c r="Q39" i="18"/>
  <c r="Q40" i="18" s="1"/>
  <c r="C21" i="23"/>
  <c r="D77" i="7"/>
  <c r="D78" i="7"/>
  <c r="F68" i="7"/>
  <c r="G68" i="7" s="1"/>
  <c r="H68" i="7" s="1"/>
  <c r="I68" i="7" s="1"/>
  <c r="J68" i="7" s="1"/>
  <c r="F61" i="7"/>
  <c r="G61" i="7" s="1"/>
  <c r="H61" i="7" s="1"/>
  <c r="I61" i="7" s="1"/>
  <c r="J61" i="7" s="1"/>
  <c r="F49" i="7"/>
  <c r="E57" i="7"/>
  <c r="F53" i="7" s="1"/>
  <c r="E43" i="7"/>
  <c r="F39" i="7" s="1"/>
  <c r="E60" i="7"/>
  <c r="E75" i="7" s="1"/>
  <c r="E69" i="7"/>
  <c r="E70" i="7"/>
  <c r="F48" i="7" l="1"/>
  <c r="F50" i="7" s="1"/>
  <c r="G46" i="7" s="1"/>
  <c r="G49" i="7" s="1"/>
  <c r="E62" i="7"/>
  <c r="E76" i="7" s="1"/>
  <c r="E63" i="7"/>
  <c r="E77" i="7" s="1"/>
  <c r="E71" i="7"/>
  <c r="F67" i="7" s="1"/>
  <c r="G48" i="7" l="1"/>
  <c r="E64" i="7"/>
  <c r="F56" i="7"/>
  <c r="F55" i="7"/>
  <c r="F60" i="7" l="1"/>
  <c r="F57" i="7"/>
  <c r="G53" i="7" s="1"/>
  <c r="G55" i="7" s="1"/>
  <c r="F69" i="7"/>
  <c r="G56" i="7" l="1"/>
  <c r="G57" i="7" s="1"/>
  <c r="H53" i="7" s="1"/>
  <c r="H56" i="7" s="1"/>
  <c r="F70" i="7"/>
  <c r="F71" i="7" s="1"/>
  <c r="G67" i="7" s="1"/>
  <c r="G69" i="7" s="1"/>
  <c r="F41" i="7"/>
  <c r="F42" i="7"/>
  <c r="H55" i="7" l="1"/>
  <c r="G70" i="7"/>
  <c r="G71" i="7" s="1"/>
  <c r="H67" i="7" s="1"/>
  <c r="F62" i="7" l="1"/>
  <c r="H69" i="7"/>
  <c r="H70" i="7"/>
  <c r="F63" i="7" l="1"/>
  <c r="H71" i="7"/>
  <c r="I67" i="7" s="1"/>
  <c r="F64" i="7" l="1"/>
  <c r="I70" i="7"/>
  <c r="I69" i="7"/>
  <c r="G60" i="7" l="1"/>
  <c r="I71" i="7"/>
  <c r="J67" i="7" s="1"/>
  <c r="J70" i="7" s="1"/>
  <c r="G62" i="7" l="1"/>
  <c r="G63" i="7"/>
  <c r="J69" i="7"/>
  <c r="G64" i="7" l="1"/>
  <c r="H60" i="7" l="1"/>
  <c r="H63" i="7" l="1"/>
  <c r="H62" i="7"/>
  <c r="H64" i="7" l="1"/>
  <c r="I60" i="7" l="1"/>
  <c r="I63" i="7" l="1"/>
  <c r="I62" i="7"/>
  <c r="E33" i="18" l="1"/>
  <c r="E35" i="18"/>
  <c r="E36" i="18" l="1"/>
  <c r="E37" i="18" s="1"/>
  <c r="E39" i="18" s="1"/>
  <c r="E40" i="18" s="1"/>
  <c r="B29" i="5"/>
  <c r="B28" i="5"/>
  <c r="B67" i="5"/>
  <c r="B30" i="5"/>
  <c r="B34" i="5"/>
  <c r="B27" i="5"/>
  <c r="B40" i="5"/>
  <c r="B33" i="5"/>
  <c r="B32" i="5"/>
  <c r="C5" i="7" l="1"/>
  <c r="C8" i="7"/>
  <c r="D23" i="7" s="1"/>
  <c r="D86" i="7" s="1"/>
  <c r="D95" i="7" s="1"/>
  <c r="D14" i="8"/>
  <c r="D66" i="8" s="1"/>
  <c r="D78" i="8" s="1"/>
  <c r="D11" i="8"/>
  <c r="D65" i="8" s="1"/>
  <c r="D13" i="8"/>
  <c r="D62" i="8" s="1"/>
  <c r="C6" i="7"/>
  <c r="D85" i="7" s="1"/>
  <c r="D92" i="7" s="1"/>
  <c r="D17" i="9" s="1"/>
  <c r="D10" i="8"/>
  <c r="D64" i="8" s="1"/>
  <c r="C13" i="7"/>
  <c r="B36" i="5"/>
  <c r="B48" i="5"/>
  <c r="F9" i="18" s="1"/>
  <c r="B41" i="5"/>
  <c r="B47" i="5"/>
  <c r="G9" i="9" s="1"/>
  <c r="G35" i="9" s="1"/>
  <c r="G36" i="9" s="1"/>
  <c r="B31" i="5"/>
  <c r="B68" i="5"/>
  <c r="J12" i="8" s="1"/>
  <c r="J63" i="8" s="1"/>
  <c r="B63" i="5"/>
  <c r="E12" i="8" s="1"/>
  <c r="E63" i="8" s="1"/>
  <c r="D9" i="8"/>
  <c r="D82" i="8" s="1"/>
  <c r="D91" i="8" s="1"/>
  <c r="B56" i="5"/>
  <c r="G10" i="7" s="1"/>
  <c r="G29" i="7" s="1"/>
  <c r="G50" i="7" s="1"/>
  <c r="H46" i="7" s="1"/>
  <c r="H49" i="7" s="1"/>
  <c r="B50" i="5"/>
  <c r="J9" i="9" s="1"/>
  <c r="J35" i="9" s="1"/>
  <c r="J36" i="9" s="1"/>
  <c r="B55" i="5"/>
  <c r="F10" i="7" s="1"/>
  <c r="F29" i="7" s="1"/>
  <c r="F43" i="7" s="1"/>
  <c r="G39" i="7" s="1"/>
  <c r="G41" i="7" s="1"/>
  <c r="B44" i="5"/>
  <c r="D9" i="9" s="1"/>
  <c r="D35" i="9" s="1"/>
  <c r="D36" i="9" s="1"/>
  <c r="B53" i="5"/>
  <c r="D10" i="7" s="1"/>
  <c r="D29" i="7" s="1"/>
  <c r="B49" i="5"/>
  <c r="I9" i="9" s="1"/>
  <c r="I35" i="9" s="1"/>
  <c r="I36" i="9" s="1"/>
  <c r="B46" i="5"/>
  <c r="F9" i="9" s="1"/>
  <c r="F35" i="9" s="1"/>
  <c r="F36" i="9" s="1"/>
  <c r="B58" i="5"/>
  <c r="G14" i="18" s="1"/>
  <c r="N44" i="18" s="1"/>
  <c r="B35" i="5"/>
  <c r="B65" i="5"/>
  <c r="G9" i="7" s="1"/>
  <c r="G20" i="7" s="1"/>
  <c r="B54" i="5"/>
  <c r="B42" i="5"/>
  <c r="B57" i="5"/>
  <c r="H7" i="8" s="1"/>
  <c r="B45" i="5"/>
  <c r="E9" i="9" s="1"/>
  <c r="E35" i="9" s="1"/>
  <c r="E36" i="9" s="1"/>
  <c r="B64" i="5"/>
  <c r="F9" i="7" s="1"/>
  <c r="F20" i="7" s="1"/>
  <c r="B59" i="5"/>
  <c r="J8" i="9" s="1"/>
  <c r="J29" i="9" s="1"/>
  <c r="D83" i="7"/>
  <c r="D93" i="7" s="1"/>
  <c r="D15" i="9" s="1"/>
  <c r="I12" i="8"/>
  <c r="I63" i="8" s="1"/>
  <c r="I9" i="7"/>
  <c r="I20" i="7" s="1"/>
  <c r="G15" i="18"/>
  <c r="P46" i="18" s="1"/>
  <c r="D7" i="8"/>
  <c r="B66" i="5"/>
  <c r="B62" i="5"/>
  <c r="D9" i="18" l="1"/>
  <c r="D23" i="18" s="1"/>
  <c r="D21" i="8"/>
  <c r="D84" i="8" s="1"/>
  <c r="G7" i="8"/>
  <c r="G74" i="8" s="1"/>
  <c r="F18" i="7"/>
  <c r="F91" i="7" s="1"/>
  <c r="F20" i="8" s="1"/>
  <c r="C18" i="18"/>
  <c r="D48" i="18" s="1"/>
  <c r="C48" i="18" s="1"/>
  <c r="D17" i="8"/>
  <c r="D89" i="8" s="1"/>
  <c r="D96" i="8" s="1"/>
  <c r="D18" i="9" s="1"/>
  <c r="D28" i="9" s="1"/>
  <c r="E18" i="7"/>
  <c r="E91" i="7" s="1"/>
  <c r="E20" i="8" s="1"/>
  <c r="E19" i="7"/>
  <c r="E83" i="7" s="1"/>
  <c r="C7" i="7"/>
  <c r="D84" i="7" s="1"/>
  <c r="D94" i="7" s="1"/>
  <c r="D16" i="9" s="1"/>
  <c r="D31" i="9" s="1"/>
  <c r="D16" i="8"/>
  <c r="D72" i="8" s="1"/>
  <c r="D7" i="9"/>
  <c r="D25" i="9" s="1"/>
  <c r="D56" i="9" s="1"/>
  <c r="D22" i="8" s="1"/>
  <c r="D15" i="8"/>
  <c r="D73" i="8" s="1"/>
  <c r="D79" i="8" s="1"/>
  <c r="D80" i="8" s="1"/>
  <c r="D90" i="8" s="1"/>
  <c r="H48" i="7"/>
  <c r="H50" i="7" s="1"/>
  <c r="I46" i="7" s="1"/>
  <c r="I49" i="7" s="1"/>
  <c r="H9" i="9"/>
  <c r="H35" i="9" s="1"/>
  <c r="H36" i="9" s="1"/>
  <c r="D8" i="9"/>
  <c r="D29" i="9" s="1"/>
  <c r="I8" i="9"/>
  <c r="I29" i="9" s="1"/>
  <c r="E14" i="18"/>
  <c r="H44" i="18" s="1"/>
  <c r="I10" i="7"/>
  <c r="I29" i="7" s="1"/>
  <c r="I64" i="7" s="1"/>
  <c r="J60" i="7" s="1"/>
  <c r="J63" i="7" s="1"/>
  <c r="G8" i="9"/>
  <c r="G29" i="9" s="1"/>
  <c r="H9" i="18"/>
  <c r="H23" i="18" s="1"/>
  <c r="J9" i="7"/>
  <c r="J20" i="7" s="1"/>
  <c r="H15" i="18"/>
  <c r="S46" i="18" s="1"/>
  <c r="D15" i="18"/>
  <c r="G46" i="18" s="1"/>
  <c r="F12" i="8"/>
  <c r="F63" i="8" s="1"/>
  <c r="D14" i="18"/>
  <c r="E44" i="18" s="1"/>
  <c r="E9" i="7"/>
  <c r="E20" i="7" s="1"/>
  <c r="E9" i="18"/>
  <c r="E23" i="18" s="1"/>
  <c r="C7" i="23"/>
  <c r="D49" i="18"/>
  <c r="I7" i="8"/>
  <c r="I27" i="8" s="1"/>
  <c r="I52" i="8" s="1"/>
  <c r="J49" i="8" s="1"/>
  <c r="J51" i="8" s="1"/>
  <c r="J52" i="8" s="1"/>
  <c r="F14" i="18"/>
  <c r="K44" i="18" s="1"/>
  <c r="E15" i="18"/>
  <c r="J46" i="18" s="1"/>
  <c r="F7" i="8"/>
  <c r="F74" i="8" s="1"/>
  <c r="G42" i="7"/>
  <c r="E82" i="8"/>
  <c r="E91" i="8" s="1"/>
  <c r="H14" i="18"/>
  <c r="Q44" i="18" s="1"/>
  <c r="F8" i="9"/>
  <c r="F29" i="9" s="1"/>
  <c r="G9" i="18"/>
  <c r="G12" i="8"/>
  <c r="G63" i="8" s="1"/>
  <c r="H10" i="7"/>
  <c r="H29" i="7" s="1"/>
  <c r="H57" i="7" s="1"/>
  <c r="I53" i="7" s="1"/>
  <c r="I55" i="7" s="1"/>
  <c r="H8" i="9"/>
  <c r="H29" i="9" s="1"/>
  <c r="G43" i="7"/>
  <c r="H39" i="7" s="1"/>
  <c r="H42" i="7" s="1"/>
  <c r="C8" i="23"/>
  <c r="J10" i="7"/>
  <c r="J29" i="7" s="1"/>
  <c r="J71" i="7" s="1"/>
  <c r="E10" i="7"/>
  <c r="E29" i="7" s="1"/>
  <c r="E36" i="7" s="1"/>
  <c r="E8" i="9"/>
  <c r="E29" i="9" s="1"/>
  <c r="E7" i="8"/>
  <c r="J7" i="8"/>
  <c r="J74" i="8" s="1"/>
  <c r="D9" i="7"/>
  <c r="D12" i="8"/>
  <c r="D63" i="8" s="1"/>
  <c r="F23" i="18"/>
  <c r="K43" i="18"/>
  <c r="D24" i="9"/>
  <c r="H12" i="8"/>
  <c r="H63" i="8" s="1"/>
  <c r="F15" i="18"/>
  <c r="M46" i="18" s="1"/>
  <c r="H9" i="7"/>
  <c r="H20" i="7" s="1"/>
  <c r="D74" i="8"/>
  <c r="D27" i="8"/>
  <c r="D67" i="8"/>
  <c r="H74" i="8"/>
  <c r="H27" i="8"/>
  <c r="H47" i="8" s="1"/>
  <c r="I44" i="8" s="1"/>
  <c r="E43" i="18" l="1"/>
  <c r="H41" i="7"/>
  <c r="G27" i="8"/>
  <c r="G42" i="8" s="1"/>
  <c r="H39" i="8" s="1"/>
  <c r="H41" i="8" s="1"/>
  <c r="H42" i="8" s="1"/>
  <c r="I39" i="8" s="1"/>
  <c r="C17" i="23"/>
  <c r="E22" i="7"/>
  <c r="E85" i="7" s="1"/>
  <c r="E92" i="7" s="1"/>
  <c r="E21" i="8" s="1"/>
  <c r="D30" i="9"/>
  <c r="D32" i="9" s="1"/>
  <c r="J62" i="7"/>
  <c r="J64" i="7" s="1"/>
  <c r="D92" i="8"/>
  <c r="E89" i="8" s="1"/>
  <c r="E96" i="8" s="1"/>
  <c r="E18" i="9" s="1"/>
  <c r="G18" i="7"/>
  <c r="G91" i="7" s="1"/>
  <c r="G20" i="8" s="1"/>
  <c r="E21" i="7"/>
  <c r="E84" i="7" s="1"/>
  <c r="E94" i="7" s="1"/>
  <c r="E16" i="9" s="1"/>
  <c r="E31" i="9" s="1"/>
  <c r="C71" i="8"/>
  <c r="Q43" i="18"/>
  <c r="I74" i="8"/>
  <c r="H43" i="18"/>
  <c r="I48" i="7"/>
  <c r="I50" i="7" s="1"/>
  <c r="J46" i="7" s="1"/>
  <c r="J48" i="7" s="1"/>
  <c r="I56" i="7"/>
  <c r="I57" i="7" s="1"/>
  <c r="J53" i="7" s="1"/>
  <c r="J55" i="7" s="1"/>
  <c r="F27" i="8"/>
  <c r="F37" i="8" s="1"/>
  <c r="G34" i="8" s="1"/>
  <c r="G36" i="8" s="1"/>
  <c r="G37" i="8" s="1"/>
  <c r="H34" i="8" s="1"/>
  <c r="D75" i="8"/>
  <c r="E72" i="8" s="1"/>
  <c r="F82" i="8"/>
  <c r="F91" i="8" s="1"/>
  <c r="C46" i="18"/>
  <c r="C44" i="18"/>
  <c r="C31" i="23"/>
  <c r="J27" i="8"/>
  <c r="J57" i="8" s="1"/>
  <c r="G23" i="18"/>
  <c r="N43" i="18"/>
  <c r="E78" i="7"/>
  <c r="F32" i="7"/>
  <c r="E74" i="8"/>
  <c r="E27" i="8"/>
  <c r="E32" i="8" s="1"/>
  <c r="F29" i="8" s="1"/>
  <c r="F31" i="8" s="1"/>
  <c r="F59" i="8" s="1"/>
  <c r="F95" i="8" s="1"/>
  <c r="A28" i="23"/>
  <c r="E33" i="23"/>
  <c r="H43" i="7"/>
  <c r="I39" i="7" s="1"/>
  <c r="I41" i="7" s="1"/>
  <c r="E93" i="7"/>
  <c r="E15" i="9" s="1"/>
  <c r="I46" i="8"/>
  <c r="I47" i="8" s="1"/>
  <c r="J44" i="8" s="1"/>
  <c r="D54" i="9"/>
  <c r="D23" i="8" s="1"/>
  <c r="D83" i="8" s="1"/>
  <c r="D85" i="8" s="1"/>
  <c r="D98" i="8" s="1"/>
  <c r="D20" i="9" s="1"/>
  <c r="D68" i="8"/>
  <c r="E62" i="8" s="1"/>
  <c r="E17" i="9" l="1"/>
  <c r="G82" i="8"/>
  <c r="H18" i="7"/>
  <c r="H91" i="7" s="1"/>
  <c r="H20" i="8" s="1"/>
  <c r="E23" i="7"/>
  <c r="E86" i="7" s="1"/>
  <c r="E95" i="7" s="1"/>
  <c r="E73" i="8"/>
  <c r="E79" i="8" s="1"/>
  <c r="D97" i="8"/>
  <c r="D19" i="9" s="1"/>
  <c r="D39" i="9" s="1"/>
  <c r="D40" i="9" s="1"/>
  <c r="C43" i="18"/>
  <c r="F32" i="8"/>
  <c r="G29" i="8" s="1"/>
  <c r="G31" i="8" s="1"/>
  <c r="G59" i="8" s="1"/>
  <c r="I42" i="7"/>
  <c r="I43" i="7" s="1"/>
  <c r="J39" i="7" s="1"/>
  <c r="J41" i="7" s="1"/>
  <c r="J56" i="7"/>
  <c r="J57" i="7" s="1"/>
  <c r="J49" i="7"/>
  <c r="J50" i="7" s="1"/>
  <c r="E34" i="23"/>
  <c r="F33" i="23"/>
  <c r="F75" i="7"/>
  <c r="F34" i="7"/>
  <c r="F35" i="7"/>
  <c r="F77" i="7" s="1"/>
  <c r="I41" i="8"/>
  <c r="I42" i="8" s="1"/>
  <c r="J39" i="8" s="1"/>
  <c r="E24" i="9"/>
  <c r="E25" i="9" s="1"/>
  <c r="E28" i="9"/>
  <c r="J46" i="8"/>
  <c r="J47" i="8" s="1"/>
  <c r="H36" i="8"/>
  <c r="H37" i="8" s="1"/>
  <c r="I34" i="8" s="1"/>
  <c r="G91" i="8"/>
  <c r="H82" i="8"/>
  <c r="E66" i="8"/>
  <c r="E78" i="8" s="1"/>
  <c r="I18" i="7" l="1"/>
  <c r="F19" i="7"/>
  <c r="F21" i="7" s="1"/>
  <c r="E87" i="7"/>
  <c r="E75" i="8"/>
  <c r="F72" i="8" s="1"/>
  <c r="E80" i="8"/>
  <c r="E90" i="8" s="1"/>
  <c r="E92" i="8" s="1"/>
  <c r="F89" i="8" s="1"/>
  <c r="J42" i="7"/>
  <c r="J43" i="7" s="1"/>
  <c r="F76" i="7"/>
  <c r="F36" i="7"/>
  <c r="F34" i="23"/>
  <c r="G33" i="23"/>
  <c r="E68" i="8"/>
  <c r="F62" i="8" s="1"/>
  <c r="F66" i="8" s="1"/>
  <c r="F78" i="8" s="1"/>
  <c r="J41" i="8"/>
  <c r="J42" i="8" s="1"/>
  <c r="I36" i="8"/>
  <c r="I37" i="8" s="1"/>
  <c r="J34" i="8" s="1"/>
  <c r="D57" i="9"/>
  <c r="D41" i="9"/>
  <c r="D42" i="9" s="1"/>
  <c r="D43" i="9" s="1"/>
  <c r="D44" i="9" s="1"/>
  <c r="D45" i="9" s="1"/>
  <c r="F73" i="8"/>
  <c r="F79" i="8" s="1"/>
  <c r="H91" i="8"/>
  <c r="I82" i="8"/>
  <c r="E56" i="9"/>
  <c r="E22" i="8" s="1"/>
  <c r="E30" i="9"/>
  <c r="E32" i="9" s="1"/>
  <c r="G95" i="8"/>
  <c r="G32" i="8"/>
  <c r="H29" i="8" s="1"/>
  <c r="E84" i="8"/>
  <c r="E54" i="9"/>
  <c r="E23" i="8" s="1"/>
  <c r="F22" i="7" l="1"/>
  <c r="F23" i="7" s="1"/>
  <c r="G19" i="7" s="1"/>
  <c r="G22" i="7" s="1"/>
  <c r="F83" i="7"/>
  <c r="F93" i="7" s="1"/>
  <c r="D6" i="18" s="1"/>
  <c r="F84" i="7"/>
  <c r="F94" i="7" s="1"/>
  <c r="F16" i="9" s="1"/>
  <c r="F31" i="9" s="1"/>
  <c r="J18" i="7"/>
  <c r="J91" i="7" s="1"/>
  <c r="J20" i="8" s="1"/>
  <c r="I91" i="7"/>
  <c r="I20" i="8" s="1"/>
  <c r="E97" i="8"/>
  <c r="E19" i="9" s="1"/>
  <c r="E39" i="9" s="1"/>
  <c r="F75" i="8"/>
  <c r="G72" i="8" s="1"/>
  <c r="G73" i="8" s="1"/>
  <c r="G79" i="8" s="1"/>
  <c r="E83" i="8"/>
  <c r="E85" i="8" s="1"/>
  <c r="E98" i="8" s="1"/>
  <c r="E20" i="9" s="1"/>
  <c r="G32" i="7"/>
  <c r="F78" i="7"/>
  <c r="F68" i="8"/>
  <c r="G62" i="8" s="1"/>
  <c r="G66" i="8" s="1"/>
  <c r="G78" i="8" s="1"/>
  <c r="H33" i="23"/>
  <c r="H34" i="23" s="1"/>
  <c r="G34" i="23"/>
  <c r="F80" i="8"/>
  <c r="F90" i="8" s="1"/>
  <c r="F92" i="8" s="1"/>
  <c r="J36" i="8"/>
  <c r="J37" i="8" s="1"/>
  <c r="F96" i="8"/>
  <c r="I91" i="8"/>
  <c r="J82" i="8"/>
  <c r="H31" i="8"/>
  <c r="H59" i="8" s="1"/>
  <c r="G21" i="7"/>
  <c r="F15" i="9"/>
  <c r="F86" i="7" l="1"/>
  <c r="F85" i="7"/>
  <c r="F92" i="7" s="1"/>
  <c r="F17" i="9" s="1"/>
  <c r="E40" i="9"/>
  <c r="E57" i="9" s="1"/>
  <c r="C35" i="23"/>
  <c r="F95" i="7"/>
  <c r="B28" i="12" s="1"/>
  <c r="H32" i="8"/>
  <c r="I29" i="8" s="1"/>
  <c r="I31" i="8" s="1"/>
  <c r="I59" i="8" s="1"/>
  <c r="G34" i="7"/>
  <c r="G35" i="7"/>
  <c r="G77" i="7" s="1"/>
  <c r="G85" i="7" s="1"/>
  <c r="G92" i="7" s="1"/>
  <c r="G75" i="7"/>
  <c r="G83" i="7" s="1"/>
  <c r="G93" i="7" s="1"/>
  <c r="H95" i="8"/>
  <c r="G80" i="8"/>
  <c r="G90" i="8" s="1"/>
  <c r="F97" i="8"/>
  <c r="G89" i="8"/>
  <c r="F24" i="9"/>
  <c r="F25" i="9" s="1"/>
  <c r="G23" i="7"/>
  <c r="G75" i="8"/>
  <c r="H72" i="8" s="1"/>
  <c r="G68" i="8"/>
  <c r="H62" i="8" s="1"/>
  <c r="J91" i="8"/>
  <c r="F18" i="9"/>
  <c r="F28" i="9" s="1"/>
  <c r="D7" i="18"/>
  <c r="D50" i="18" s="1"/>
  <c r="F21" i="8" l="1"/>
  <c r="F84" i="8" s="1"/>
  <c r="F87" i="7"/>
  <c r="D10" i="18"/>
  <c r="D24" i="18" s="1"/>
  <c r="E41" i="9"/>
  <c r="E42" i="9" s="1"/>
  <c r="E43" i="9" s="1"/>
  <c r="E44" i="9" s="1"/>
  <c r="E45" i="9" s="1"/>
  <c r="E10" i="18"/>
  <c r="E24" i="18" s="1"/>
  <c r="G17" i="9"/>
  <c r="G21" i="8"/>
  <c r="G84" i="8" s="1"/>
  <c r="G76" i="7"/>
  <c r="G84" i="7" s="1"/>
  <c r="G94" i="7" s="1"/>
  <c r="G16" i="9" s="1"/>
  <c r="G31" i="9" s="1"/>
  <c r="G36" i="7"/>
  <c r="F54" i="9"/>
  <c r="F23" i="8" s="1"/>
  <c r="F56" i="9"/>
  <c r="F30" i="9"/>
  <c r="F32" i="9" s="1"/>
  <c r="I95" i="8"/>
  <c r="E6" i="18"/>
  <c r="G15" i="9"/>
  <c r="F19" i="9"/>
  <c r="F39" i="9" s="1"/>
  <c r="D16" i="18"/>
  <c r="D29" i="18" s="1"/>
  <c r="C50" i="18"/>
  <c r="D52" i="18"/>
  <c r="H66" i="8"/>
  <c r="H78" i="8" s="1"/>
  <c r="H73" i="8"/>
  <c r="H79" i="8" s="1"/>
  <c r="I32" i="8"/>
  <c r="J29" i="8" s="1"/>
  <c r="H19" i="7"/>
  <c r="G96" i="8"/>
  <c r="G92" i="8"/>
  <c r="H32" i="7" l="1"/>
  <c r="G78" i="7"/>
  <c r="G86" i="7" s="1"/>
  <c r="G95" i="7" s="1"/>
  <c r="B29" i="12" s="1"/>
  <c r="G24" i="9"/>
  <c r="G25" i="9" s="1"/>
  <c r="H80" i="8"/>
  <c r="H90" i="8" s="1"/>
  <c r="D11" i="18"/>
  <c r="G45" i="18" s="1"/>
  <c r="F22" i="8"/>
  <c r="F83" i="8" s="1"/>
  <c r="F85" i="8" s="1"/>
  <c r="F98" i="8" s="1"/>
  <c r="H22" i="7"/>
  <c r="H21" i="7"/>
  <c r="J31" i="8"/>
  <c r="J59" i="8" s="1"/>
  <c r="H68" i="8"/>
  <c r="I62" i="8" s="1"/>
  <c r="G97" i="8"/>
  <c r="H89" i="8"/>
  <c r="E7" i="18"/>
  <c r="G18" i="9"/>
  <c r="G28" i="9" s="1"/>
  <c r="H75" i="8"/>
  <c r="I72" i="8" s="1"/>
  <c r="G87" i="7" l="1"/>
  <c r="J32" i="8"/>
  <c r="H75" i="7"/>
  <c r="H83" i="7" s="1"/>
  <c r="H93" i="7" s="1"/>
  <c r="H34" i="7"/>
  <c r="H76" i="7" s="1"/>
  <c r="H84" i="7" s="1"/>
  <c r="H94" i="7" s="1"/>
  <c r="H16" i="9" s="1"/>
  <c r="H31" i="9" s="1"/>
  <c r="H35" i="7"/>
  <c r="H77" i="7" s="1"/>
  <c r="H85" i="7" s="1"/>
  <c r="H92" i="7" s="1"/>
  <c r="H96" i="8"/>
  <c r="H92" i="8"/>
  <c r="G54" i="9"/>
  <c r="G23" i="8" s="1"/>
  <c r="F20" i="9"/>
  <c r="F40" i="9" s="1"/>
  <c r="D12" i="18"/>
  <c r="D25" i="18" s="1"/>
  <c r="I73" i="8"/>
  <c r="I79" i="8" s="1"/>
  <c r="G19" i="9"/>
  <c r="G39" i="9" s="1"/>
  <c r="E16" i="18"/>
  <c r="E29" i="18" s="1"/>
  <c r="G56" i="9"/>
  <c r="G30" i="9"/>
  <c r="G32" i="9" s="1"/>
  <c r="I66" i="8"/>
  <c r="I78" i="8" s="1"/>
  <c r="H23" i="7"/>
  <c r="G49" i="18"/>
  <c r="G52" i="18" s="1"/>
  <c r="J95" i="8"/>
  <c r="H36" i="7" l="1"/>
  <c r="H78" i="7" s="1"/>
  <c r="H86" i="7" s="1"/>
  <c r="I80" i="8"/>
  <c r="I90" i="8" s="1"/>
  <c r="H17" i="9"/>
  <c r="F10" i="18"/>
  <c r="F24" i="18" s="1"/>
  <c r="H21" i="8"/>
  <c r="H84" i="8" s="1"/>
  <c r="I75" i="8"/>
  <c r="J72" i="8" s="1"/>
  <c r="J73" i="8" s="1"/>
  <c r="J79" i="8" s="1"/>
  <c r="I19" i="7"/>
  <c r="G22" i="8"/>
  <c r="G83" i="8" s="1"/>
  <c r="G85" i="8" s="1"/>
  <c r="G98" i="8" s="1"/>
  <c r="E11" i="18"/>
  <c r="J45" i="18" s="1"/>
  <c r="F57" i="9"/>
  <c r="B23" i="12" s="1"/>
  <c r="F41" i="9"/>
  <c r="F42" i="9" s="1"/>
  <c r="F43" i="9" s="1"/>
  <c r="I68" i="8"/>
  <c r="J62" i="8" s="1"/>
  <c r="F6" i="18"/>
  <c r="H15" i="9"/>
  <c r="H97" i="8"/>
  <c r="I89" i="8"/>
  <c r="H18" i="9"/>
  <c r="F7" i="18"/>
  <c r="I32" i="7" l="1"/>
  <c r="I75" i="7" s="1"/>
  <c r="I83" i="7" s="1"/>
  <c r="J66" i="8"/>
  <c r="J78" i="8" s="1"/>
  <c r="J80" i="8" s="1"/>
  <c r="J90" i="8" s="1"/>
  <c r="G20" i="9"/>
  <c r="G40" i="9" s="1"/>
  <c r="E12" i="18"/>
  <c r="E25" i="18" s="1"/>
  <c r="J49" i="18"/>
  <c r="J52" i="18" s="1"/>
  <c r="F44" i="9"/>
  <c r="F45" i="9" s="1"/>
  <c r="F49" i="9"/>
  <c r="F50" i="9" s="1"/>
  <c r="I96" i="8"/>
  <c r="I92" i="8"/>
  <c r="H24" i="9"/>
  <c r="H25" i="9" s="1"/>
  <c r="H28" i="9"/>
  <c r="I21" i="7"/>
  <c r="I22" i="7"/>
  <c r="H19" i="9"/>
  <c r="H39" i="9" s="1"/>
  <c r="F16" i="18"/>
  <c r="F29" i="18" s="1"/>
  <c r="J75" i="8"/>
  <c r="H95" i="7"/>
  <c r="B30" i="12" s="1"/>
  <c r="H87" i="7"/>
  <c r="I34" i="7" l="1"/>
  <c r="I76" i="7" s="1"/>
  <c r="I84" i="7" s="1"/>
  <c r="I94" i="7" s="1"/>
  <c r="I16" i="9" s="1"/>
  <c r="I31" i="9" s="1"/>
  <c r="I35" i="7"/>
  <c r="I77" i="7" s="1"/>
  <c r="I85" i="7" s="1"/>
  <c r="I92" i="7" s="1"/>
  <c r="J68" i="8"/>
  <c r="I97" i="8"/>
  <c r="J89" i="8"/>
  <c r="I18" i="9"/>
  <c r="G7" i="18"/>
  <c r="G41" i="9"/>
  <c r="G42" i="9" s="1"/>
  <c r="G43" i="9" s="1"/>
  <c r="G57" i="9"/>
  <c r="B24" i="12" s="1"/>
  <c r="I93" i="7"/>
  <c r="I23" i="7"/>
  <c r="H54" i="9"/>
  <c r="H23" i="8" s="1"/>
  <c r="H30" i="9"/>
  <c r="H32" i="9" s="1"/>
  <c r="H56" i="9"/>
  <c r="I36" i="7" l="1"/>
  <c r="I78" i="7" s="1"/>
  <c r="I86" i="7" s="1"/>
  <c r="I21" i="8"/>
  <c r="I84" i="8" s="1"/>
  <c r="G10" i="18"/>
  <c r="G24" i="18" s="1"/>
  <c r="I17" i="9"/>
  <c r="F11" i="18"/>
  <c r="M45" i="18" s="1"/>
  <c r="H22" i="8"/>
  <c r="H83" i="8" s="1"/>
  <c r="H85" i="8" s="1"/>
  <c r="H98" i="8" s="1"/>
  <c r="G44" i="9"/>
  <c r="G45" i="9" s="1"/>
  <c r="G49" i="9"/>
  <c r="G50" i="9" s="1"/>
  <c r="J96" i="8"/>
  <c r="J92" i="8"/>
  <c r="J97" i="8" s="1"/>
  <c r="J19" i="7"/>
  <c r="G6" i="18"/>
  <c r="I15" i="9"/>
  <c r="G16" i="18"/>
  <c r="G29" i="18" s="1"/>
  <c r="I19" i="9"/>
  <c r="I39" i="9" s="1"/>
  <c r="J32" i="7" l="1"/>
  <c r="J75" i="7" s="1"/>
  <c r="J83" i="7" s="1"/>
  <c r="H20" i="9"/>
  <c r="H40" i="9" s="1"/>
  <c r="F12" i="18"/>
  <c r="F25" i="18" s="1"/>
  <c r="J22" i="7"/>
  <c r="J21" i="7"/>
  <c r="I24" i="9"/>
  <c r="I25" i="9" s="1"/>
  <c r="I28" i="9"/>
  <c r="H16" i="18"/>
  <c r="J19" i="9"/>
  <c r="I95" i="7"/>
  <c r="B31" i="12" s="1"/>
  <c r="I87" i="7"/>
  <c r="J18" i="9"/>
  <c r="H7" i="18"/>
  <c r="M49" i="18"/>
  <c r="M52" i="18" s="1"/>
  <c r="J35" i="7" l="1"/>
  <c r="J77" i="7" s="1"/>
  <c r="J85" i="7" s="1"/>
  <c r="J92" i="7" s="1"/>
  <c r="J17" i="9" s="1"/>
  <c r="J34" i="7"/>
  <c r="J39" i="9"/>
  <c r="J93" i="7"/>
  <c r="I30" i="9"/>
  <c r="I32" i="9" s="1"/>
  <c r="I56" i="9"/>
  <c r="H29" i="18"/>
  <c r="I54" i="9"/>
  <c r="I23" i="8" s="1"/>
  <c r="J23" i="7"/>
  <c r="H41" i="9"/>
  <c r="H42" i="9" s="1"/>
  <c r="H43" i="9" s="1"/>
  <c r="H57" i="9"/>
  <c r="B25" i="12" s="1"/>
  <c r="J36" i="7" l="1"/>
  <c r="J78" i="7" s="1"/>
  <c r="J86" i="7" s="1"/>
  <c r="J95" i="7" s="1"/>
  <c r="B32" i="12" s="1"/>
  <c r="J76" i="7"/>
  <c r="J84" i="7" s="1"/>
  <c r="J94" i="7" s="1"/>
  <c r="J16" i="9" s="1"/>
  <c r="J31" i="9" s="1"/>
  <c r="J21" i="8"/>
  <c r="J84" i="8" s="1"/>
  <c r="H10" i="18"/>
  <c r="H24" i="18" s="1"/>
  <c r="I22" i="8"/>
  <c r="I83" i="8" s="1"/>
  <c r="I85" i="8" s="1"/>
  <c r="I98" i="8" s="1"/>
  <c r="G11" i="18"/>
  <c r="P45" i="18" s="1"/>
  <c r="H6" i="18"/>
  <c r="J15" i="9"/>
  <c r="H44" i="9"/>
  <c r="H45" i="9" s="1"/>
  <c r="H49" i="9"/>
  <c r="H50" i="9" s="1"/>
  <c r="J87" i="7" l="1"/>
  <c r="H17" i="18"/>
  <c r="S51" i="18" s="1"/>
  <c r="C51" i="18" s="1"/>
  <c r="G12" i="18"/>
  <c r="G25" i="18" s="1"/>
  <c r="I20" i="9"/>
  <c r="I40" i="9" s="1"/>
  <c r="P49" i="18"/>
  <c r="P52" i="18" s="1"/>
  <c r="J24" i="9"/>
  <c r="J25" i="9" s="1"/>
  <c r="J28" i="9"/>
  <c r="I57" i="9" l="1"/>
  <c r="B26" i="12" s="1"/>
  <c r="I41" i="9"/>
  <c r="I42" i="9" s="1"/>
  <c r="I43" i="9" s="1"/>
  <c r="J54" i="9"/>
  <c r="J23" i="8" s="1"/>
  <c r="J30" i="9"/>
  <c r="J32" i="9" s="1"/>
  <c r="J56" i="9"/>
  <c r="I44" i="9" l="1"/>
  <c r="I45" i="9" s="1"/>
  <c r="I49" i="9"/>
  <c r="I50" i="9" s="1"/>
  <c r="J22" i="8"/>
  <c r="J83" i="8" s="1"/>
  <c r="J85" i="8" s="1"/>
  <c r="J98" i="8" s="1"/>
  <c r="H11" i="18"/>
  <c r="S45" i="18" s="1"/>
  <c r="J20" i="9" l="1"/>
  <c r="J40" i="9" s="1"/>
  <c r="H12" i="18"/>
  <c r="H25" i="18" s="1"/>
  <c r="S49" i="18"/>
  <c r="S52" i="18" s="1"/>
  <c r="C45" i="18"/>
  <c r="J41" i="9" l="1"/>
  <c r="J42" i="9" s="1"/>
  <c r="J43" i="9" s="1"/>
  <c r="J57" i="9"/>
  <c r="B27" i="12" s="1"/>
  <c r="J44" i="9" l="1"/>
  <c r="J45" i="9" s="1"/>
  <c r="J49" i="9"/>
  <c r="J50" i="9" s="1"/>
  <c r="C51" i="9" s="1"/>
  <c r="C55" i="9" s="1"/>
  <c r="B9" i="12" s="1"/>
  <c r="C12" i="23" l="1"/>
  <c r="C30" i="23" l="1"/>
  <c r="C16" i="23"/>
  <c r="C18" i="23" s="1"/>
  <c r="C32" i="23" l="1"/>
  <c r="D36" i="23" s="1"/>
  <c r="C50" i="23"/>
  <c r="D22" i="23"/>
  <c r="C51" i="23" l="1"/>
  <c r="B12" i="12" s="1"/>
  <c r="G23" i="23"/>
  <c r="H23" i="23"/>
  <c r="F23" i="23"/>
  <c r="D23" i="23"/>
  <c r="E23" i="23"/>
  <c r="G37" i="23"/>
  <c r="E37" i="23"/>
  <c r="F37" i="23"/>
  <c r="H37" i="23"/>
  <c r="D37" i="23"/>
  <c r="F25" i="23" l="1"/>
  <c r="F24" i="23"/>
  <c r="F46" i="23" s="1"/>
  <c r="B15" i="12" s="1"/>
  <c r="G39" i="23"/>
  <c r="G38" i="23"/>
  <c r="G47" i="23" s="1"/>
  <c r="B21" i="12" s="1"/>
  <c r="H24" i="23"/>
  <c r="H46" i="23" s="1"/>
  <c r="B17" i="12" s="1"/>
  <c r="H25" i="23"/>
  <c r="E38" i="23"/>
  <c r="E47" i="23" s="1"/>
  <c r="B19" i="12" s="1"/>
  <c r="E39" i="23"/>
  <c r="D39" i="23"/>
  <c r="D38" i="23"/>
  <c r="H39" i="23"/>
  <c r="H38" i="23"/>
  <c r="H47" i="23" s="1"/>
  <c r="B22" i="12" s="1"/>
  <c r="E24" i="23"/>
  <c r="E46" i="23" s="1"/>
  <c r="B14" i="12" s="1"/>
  <c r="E25" i="23"/>
  <c r="G24" i="23"/>
  <c r="G46" i="23" s="1"/>
  <c r="B16" i="12" s="1"/>
  <c r="G25" i="23"/>
  <c r="F39" i="23"/>
  <c r="F38" i="23"/>
  <c r="F47" i="23" s="1"/>
  <c r="B20" i="12" s="1"/>
  <c r="D24" i="23"/>
  <c r="D25" i="23"/>
  <c r="F8" i="18" l="1"/>
  <c r="G8" i="18"/>
  <c r="E8" i="18"/>
  <c r="H8" i="18"/>
  <c r="C26" i="23"/>
  <c r="C27" i="23" s="1"/>
  <c r="D48" i="23"/>
  <c r="B10" i="12" s="1"/>
  <c r="D46" i="23"/>
  <c r="B13" i="12" s="1"/>
  <c r="C40" i="23"/>
  <c r="C41" i="23" s="1"/>
  <c r="D47" i="23"/>
  <c r="B18" i="12" s="1"/>
  <c r="D49" i="23"/>
  <c r="B11" i="12" s="1"/>
  <c r="D8" i="18" l="1"/>
  <c r="F22" i="18"/>
  <c r="F26" i="18" s="1"/>
  <c r="F28" i="18" s="1"/>
  <c r="F30" i="18" s="1"/>
  <c r="K47" i="18" s="1"/>
  <c r="K49" i="18" s="1"/>
  <c r="K52" i="18" s="1"/>
  <c r="L42" i="18"/>
  <c r="L49" i="18" s="1"/>
  <c r="L52" i="18" s="1"/>
  <c r="O42" i="18"/>
  <c r="O49" i="18" s="1"/>
  <c r="O52" i="18" s="1"/>
  <c r="G22" i="18"/>
  <c r="G26" i="18" s="1"/>
  <c r="G28" i="18" s="1"/>
  <c r="G30" i="18" s="1"/>
  <c r="N47" i="18" s="1"/>
  <c r="N49" i="18" s="1"/>
  <c r="N52" i="18" s="1"/>
  <c r="E22" i="18"/>
  <c r="E26" i="18" s="1"/>
  <c r="E28" i="18" s="1"/>
  <c r="E30" i="18" s="1"/>
  <c r="H47" i="18" s="1"/>
  <c r="H49" i="18" s="1"/>
  <c r="H52" i="18" s="1"/>
  <c r="I42" i="18"/>
  <c r="I49" i="18" s="1"/>
  <c r="I52" i="18" s="1"/>
  <c r="R42" i="18"/>
  <c r="R49" i="18" s="1"/>
  <c r="R52" i="18" s="1"/>
  <c r="H22" i="18"/>
  <c r="H26" i="18" s="1"/>
  <c r="H28" i="18" s="1"/>
  <c r="H30" i="18" s="1"/>
  <c r="Q47" i="18" s="1"/>
  <c r="Q49" i="18" s="1"/>
  <c r="Q52" i="18" s="1"/>
  <c r="D22" i="18" l="1"/>
  <c r="D26" i="18" s="1"/>
  <c r="D28" i="18" s="1"/>
  <c r="D30" i="18" s="1"/>
  <c r="E47" i="18" s="1"/>
  <c r="F42" i="18"/>
  <c r="F49" i="18" l="1"/>
  <c r="F52" i="18" s="1"/>
  <c r="C42" i="18"/>
  <c r="C47" i="18"/>
  <c r="E49" i="18"/>
  <c r="E52" i="18" l="1"/>
  <c r="C49" i="18"/>
  <c r="C57" i="18" l="1"/>
  <c r="C55" i="18"/>
  <c r="C56" i="18" s="1"/>
  <c r="B33" i="12" s="1"/>
  <c r="C5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8" authorId="0" shapeId="0" xr:uid="{00000000-0006-0000-0600-000002000000}">
      <text>
        <r>
          <rPr>
            <b/>
            <sz val="9"/>
            <color indexed="81"/>
            <rFont val="Tahoma"/>
            <family val="2"/>
          </rPr>
          <t>Author:</t>
        </r>
        <r>
          <rPr>
            <sz val="9"/>
            <color indexed="81"/>
            <rFont val="Tahoma"/>
            <family val="2"/>
          </rPr>
          <t xml:space="preserve">
This cell calculates the remaining life in the base year using an adjustment factor of 100% and then subtracts 1 from the result. This implements the IM change to not adjust the remaining life for the year ending 31-3-20.</t>
        </r>
      </text>
    </comment>
    <comment ref="F18" authorId="0" shapeId="0" xr:uid="{00000000-0006-0000-0600-000003000000}">
      <text>
        <r>
          <rPr>
            <b/>
            <sz val="9"/>
            <color indexed="81"/>
            <rFont val="Tahoma"/>
            <family val="2"/>
          </rPr>
          <t>Author:</t>
        </r>
        <r>
          <rPr>
            <sz val="9"/>
            <color indexed="81"/>
            <rFont val="Tahoma"/>
            <family val="2"/>
          </rPr>
          <t xml:space="preserve">
This cell subtracts 2 from the remaining life in the base year. "2" is the number of years between the base year and this year. This implements the IM change in relation to accelerated depreciation.</t>
        </r>
      </text>
    </comment>
    <comment ref="G18" authorId="0" shapeId="0" xr:uid="{00000000-0006-0000-0600-000004000000}">
      <text>
        <r>
          <rPr>
            <b/>
            <sz val="9"/>
            <color indexed="81"/>
            <rFont val="Tahoma"/>
            <family val="2"/>
          </rPr>
          <t>Author:</t>
        </r>
        <r>
          <rPr>
            <sz val="9"/>
            <color indexed="81"/>
            <rFont val="Tahoma"/>
            <family val="2"/>
          </rPr>
          <t xml:space="preserve">
For this and the remaining years of the regulatory period, the remaining life is set as the previous year's remaining life less 1. This is in effect what the IM amendment in relation to accelerated depreciation requires.</t>
        </r>
      </text>
    </comment>
  </commentList>
</comments>
</file>

<file path=xl/sharedStrings.xml><?xml version="1.0" encoding="utf-8"?>
<sst xmlns="http://schemas.openxmlformats.org/spreadsheetml/2006/main" count="721" uniqueCount="381">
  <si>
    <t>Inputs</t>
  </si>
  <si>
    <t>Calculations</t>
  </si>
  <si>
    <t>Non business-specific single inputs</t>
  </si>
  <si>
    <t>Leverage</t>
  </si>
  <si>
    <t>Aurora Energy</t>
  </si>
  <si>
    <t>Electricity Invercargill</t>
  </si>
  <si>
    <t>The Lines Company</t>
  </si>
  <si>
    <t>Opening RAB</t>
  </si>
  <si>
    <t>Tax rate</t>
  </si>
  <si>
    <t>Remaining asset life of existing assets</t>
  </si>
  <si>
    <t>Disposed assets</t>
  </si>
  <si>
    <t>Revaluation of existing assets</t>
  </si>
  <si>
    <t>Depreciation of existing assets</t>
  </si>
  <si>
    <t>Closing RAB value of existing assets</t>
  </si>
  <si>
    <t>Adjusted depreciation</t>
  </si>
  <si>
    <t>Deductions for regulatory tax purposes</t>
  </si>
  <si>
    <t>Regulatory tax adjustments</t>
  </si>
  <si>
    <t>Remaining life of newly commissioned assets</t>
  </si>
  <si>
    <t>years</t>
  </si>
  <si>
    <t>Total adjusted depreciation of commissioned assets</t>
  </si>
  <si>
    <r>
      <t>TF</t>
    </r>
    <r>
      <rPr>
        <vertAlign val="subscript"/>
        <sz val="11"/>
        <color theme="1"/>
        <rFont val="Calibri"/>
        <family val="2"/>
        <scheme val="minor"/>
      </rPr>
      <t>rev</t>
    </r>
  </si>
  <si>
    <t>Days from revenue date to year-end</t>
  </si>
  <si>
    <t>Days from mid-year to year-end</t>
  </si>
  <si>
    <t>i.e. mid-year</t>
  </si>
  <si>
    <t>Asset disposal date</t>
  </si>
  <si>
    <t>Interest date</t>
  </si>
  <si>
    <t>Revenue date</t>
  </si>
  <si>
    <t>Mid-year date</t>
  </si>
  <si>
    <t>Days in a year</t>
  </si>
  <si>
    <t>Intra-year timing</t>
  </si>
  <si>
    <t>Indexed amount of revenue</t>
  </si>
  <si>
    <t>Business-specific data</t>
  </si>
  <si>
    <t>Value of commissioned assets</t>
  </si>
  <si>
    <t>Dates of receipt of revenues</t>
  </si>
  <si>
    <t>Opening investment value</t>
  </si>
  <si>
    <t>Opening RAB value of existing assets</t>
  </si>
  <si>
    <t>Equivalent single cash flow</t>
  </si>
  <si>
    <t>receiving 12 equal revenue amounts on the 20th of the month following the provision of service.</t>
  </si>
  <si>
    <t>TF for mid-year cash flows</t>
  </si>
  <si>
    <t>Closing regulatory tax asset value</t>
  </si>
  <si>
    <t>Revaluation rate</t>
  </si>
  <si>
    <t>Error check for PV equivalence (should = 0)</t>
  </si>
  <si>
    <t>Company tax rate</t>
  </si>
  <si>
    <t>Total depreciation</t>
  </si>
  <si>
    <t>Total revaluation</t>
  </si>
  <si>
    <t>Aggregate closing RAB value</t>
  </si>
  <si>
    <t>Average DV rate</t>
  </si>
  <si>
    <t>Asset base scaling factor</t>
  </si>
  <si>
    <t>Regulatory tax allowance</t>
  </si>
  <si>
    <t>Opening regulatory tax asset value</t>
  </si>
  <si>
    <t>Industry-wide X factor</t>
  </si>
  <si>
    <t>BBAR before tax in revenue date terms</t>
  </si>
  <si>
    <t>Difference between the two BBAR calculations (should = 0)</t>
  </si>
  <si>
    <t>Number of years to discount the year-end  values to start of the present value period</t>
  </si>
  <si>
    <t>Monthly cash flows</t>
  </si>
  <si>
    <t>Operating expenditure</t>
  </si>
  <si>
    <t>Operating expenditure allowance</t>
  </si>
  <si>
    <t>Tax allowance based on price path revenue, deferred tax approach</t>
  </si>
  <si>
    <t>Return on capital</t>
  </si>
  <si>
    <t>Lost assets</t>
  </si>
  <si>
    <t>BBAR</t>
  </si>
  <si>
    <t>Electricity Distribution Business</t>
  </si>
  <si>
    <t>Link</t>
  </si>
  <si>
    <t>Sheet Name</t>
  </si>
  <si>
    <t>Table of Contents</t>
  </si>
  <si>
    <t>General time-series data</t>
  </si>
  <si>
    <t>Value</t>
  </si>
  <si>
    <t>Present value</t>
  </si>
  <si>
    <t>Supplier</t>
  </si>
  <si>
    <t>Name</t>
  </si>
  <si>
    <t>Scenario</t>
  </si>
  <si>
    <t>Regulatory asset base</t>
  </si>
  <si>
    <t>Tax calculations</t>
  </si>
  <si>
    <t>Depreciation temporary differences</t>
  </si>
  <si>
    <t>Deferred tax asset value</t>
  </si>
  <si>
    <t>Regulatory tax asset value</t>
  </si>
  <si>
    <t>Adjusted RAB &amp; depreciation of assets commissioned</t>
  </si>
  <si>
    <t>Term credit spread differential allowance</t>
  </si>
  <si>
    <t>Present value of the building block allowable revenue before tax</t>
  </si>
  <si>
    <t>Maximum allowable revenue</t>
  </si>
  <si>
    <t>DPP reset output table</t>
  </si>
  <si>
    <t>Last day of year 1 of the DPP period</t>
  </si>
  <si>
    <t>Tax date</t>
  </si>
  <si>
    <t>Asset commissioning date</t>
  </si>
  <si>
    <t>Base year found assets</t>
  </si>
  <si>
    <t>Aggregate opening RAB value</t>
  </si>
  <si>
    <t>Outputs</t>
  </si>
  <si>
    <t>Year in modelling period</t>
  </si>
  <si>
    <t>Year in regulatory period</t>
  </si>
  <si>
    <t>Found assets</t>
  </si>
  <si>
    <t>Tax depreciation</t>
  </si>
  <si>
    <t>Cost of debt</t>
  </si>
  <si>
    <t>Source</t>
  </si>
  <si>
    <t>RAB</t>
  </si>
  <si>
    <t>TAX</t>
  </si>
  <si>
    <t>REV</t>
  </si>
  <si>
    <t>Forecast changes in the CPI element of the price path</t>
  </si>
  <si>
    <t>Opening deferred tax</t>
  </si>
  <si>
    <t>EDB data</t>
  </si>
  <si>
    <t>MAR</t>
  </si>
  <si>
    <t>BBAR before tax in year-end terms, i.e. Rev * TFrev</t>
  </si>
  <si>
    <t>Check that closing value is as expected. Should = 0</t>
  </si>
  <si>
    <t>Supplier number</t>
  </si>
  <si>
    <t>Years of remaining life</t>
  </si>
  <si>
    <t>Revaluation of assets</t>
  </si>
  <si>
    <t>Depreciation of assets</t>
  </si>
  <si>
    <t>Closing RAB</t>
  </si>
  <si>
    <t xml:space="preserve"> Assets commissioned in 2014/15:</t>
  </si>
  <si>
    <t xml:space="preserve"> Assets commissioned in 2015/16:</t>
  </si>
  <si>
    <t xml:space="preserve"> Assets commissioned in 2016/17:</t>
  </si>
  <si>
    <t xml:space="preserve"> Assets commissioned in 2017/18:</t>
  </si>
  <si>
    <t xml:space="preserve"> Assets commissioned in 2018/19:</t>
  </si>
  <si>
    <t xml:space="preserve"> Assets commissioned in 2019/20:</t>
  </si>
  <si>
    <t>Total assets commissioned</t>
  </si>
  <si>
    <t>Forecast changes in CPI used for revaluations</t>
  </si>
  <si>
    <t>BBAR before tax in revenue date terms, calculation not referencing tax</t>
  </si>
  <si>
    <t>Commissioned assets</t>
  </si>
  <si>
    <t>Opening RAB, adjusted depreciation</t>
  </si>
  <si>
    <t>Adjusted depreciation of existing assets</t>
  </si>
  <si>
    <t>Closing RAB, adjusted depreciation</t>
  </si>
  <si>
    <t>Opening RAB value of existing assets, adjusted depreciation</t>
  </si>
  <si>
    <t>Closing RAB value of existing assets, adjusted depreciation</t>
  </si>
  <si>
    <t>Amortisation of revaluations</t>
  </si>
  <si>
    <t>Notional deductible interest</t>
  </si>
  <si>
    <t>Closing deferred tax</t>
  </si>
  <si>
    <t>Percentage difference</t>
  </si>
  <si>
    <t>Starting price for industry-wide X factor</t>
  </si>
  <si>
    <t>Starting price for applicable X factor</t>
  </si>
  <si>
    <t>Years of remaining life for newly commissioned assets</t>
  </si>
  <si>
    <t>Opening deferred tax balance</t>
  </si>
  <si>
    <t>Initial conditions</t>
  </si>
  <si>
    <t>From</t>
  </si>
  <si>
    <t>Check for timing of revenue receipt</t>
  </si>
  <si>
    <t>Year asset is added during modelling period</t>
  </si>
  <si>
    <t>Roll forward of existing assets</t>
  </si>
  <si>
    <t>Individual roll forward of additional assets</t>
  </si>
  <si>
    <t>Aggregate roll forward of additional assets</t>
  </si>
  <si>
    <t>Combined roll forward of existing and additional assets</t>
  </si>
  <si>
    <t>Indexed maximum allowable revenue before tax</t>
  </si>
  <si>
    <t>Alternative X factor</t>
  </si>
  <si>
    <t>Opening RAB of commissioned additional assets</t>
  </si>
  <si>
    <t>Revaluation of commissioned additional assets</t>
  </si>
  <si>
    <t>days</t>
  </si>
  <si>
    <t>Depreciation of commissioned additional assets</t>
  </si>
  <si>
    <t>Closing RAB of commissioned additional assets</t>
  </si>
  <si>
    <t>BBAR before tax in year-end terms, direct simple calculation</t>
  </si>
  <si>
    <t>Notes:</t>
  </si>
  <si>
    <t>Present value of indexed revenue</t>
  </si>
  <si>
    <t>Maximum allowable revenue before tax in first year of the regulatory period</t>
  </si>
  <si>
    <t>Present value of indexed maximum allowable revenue for each year</t>
  </si>
  <si>
    <t xml:space="preserve">Financial quantities in this model are expressed in NZD'000. </t>
  </si>
  <si>
    <t xml:space="preserve">Annual quantities relate to years ending on 31 March. </t>
  </si>
  <si>
    <t xml:space="preserve">All data used by the model are entered in the 'Input' worksheet. </t>
  </si>
  <si>
    <t>As demonstrated below, 12 equal monthly transactions on the 20th of the following month can be approximated by a single payment on the revenue date.</t>
  </si>
  <si>
    <t>Intra-year timing factors: discount from mid year to end of year values</t>
  </si>
  <si>
    <t>Inputs that are the same for all suppliers</t>
  </si>
  <si>
    <t>Inputs that are specific to individual suppliers</t>
  </si>
  <si>
    <t>Inputs for the selected supplier</t>
  </si>
  <si>
    <t>All input data is entered into this worksheet</t>
  </si>
  <si>
    <t>The model shows the derivation of the calculated results for the supplier selected in the 'EDB data' worksheet dropdown list in cell C4.  Derivations are shown in the calculation worksheets:</t>
  </si>
  <si>
    <t>The 'Output' worksheet uses Excel's data table facility to display the calculated results for all suppliers.</t>
  </si>
  <si>
    <t>Calculations involving the roll-forward of asset values.</t>
  </si>
  <si>
    <t>Calculations involving the roll-forward of adjusted depreciation regulatory asset values, deferred tax and tax adjustments.</t>
  </si>
  <si>
    <t>Data from the Inputs sheet that relates to the selected supplier. The supplier's name is user-selected in cell C4.</t>
  </si>
  <si>
    <t>Derivation of BBAR present value, opening investment value, and TCSD allowance.</t>
  </si>
  <si>
    <t>Derivation of starting prices.</t>
  </si>
  <si>
    <t>Active EDB outputs</t>
  </si>
  <si>
    <t>This worksheet uses Excel's data table facility to display the calculated results for all suppliers.</t>
  </si>
  <si>
    <t xml:space="preserve">The applicable X factor used in the calculations is the industry-wide X  factor unless an alternative X factor is entered in the input worksheet in respect of that supplier. </t>
  </si>
  <si>
    <t>TIMING</t>
  </si>
  <si>
    <t>A lighter font is used for cells containing a formula that links to another worksheet. A light right hand border is applied to cells containing a formula that differs from neighbouring cell on the right. A red font is applied to input cells.</t>
  </si>
  <si>
    <t>Amortisation of initial differences in asset values</t>
  </si>
  <si>
    <t>Total adjusted depreciation of assets</t>
  </si>
  <si>
    <t>Revaluations</t>
  </si>
  <si>
    <t>Opening RAB excluding revaluations</t>
  </si>
  <si>
    <t>Maximum allowable revenue before tax in revenue-date terms</t>
  </si>
  <si>
    <t>Building blocks allowable revenue</t>
  </si>
  <si>
    <t>Demonstration that a 4 November receipt date for all revenues in a year ending 31 March is almost identical to</t>
  </si>
  <si>
    <t>Operating expenditure date</t>
  </si>
  <si>
    <t>Intra-year timing factor: discount from revenue date to end of year values</t>
  </si>
  <si>
    <t>Base year commissioned assets</t>
  </si>
  <si>
    <t>Maximum allowable revenue before tax in year-end terms</t>
  </si>
  <si>
    <t>Maximum allowable revenue before tax in revenue-date terms for industry wide X factor</t>
  </si>
  <si>
    <t>Initial conditions data:</t>
  </si>
  <si>
    <t>Internal Rate of Return</t>
  </si>
  <si>
    <t>Return achieved by a supplier based on allowed revenue</t>
  </si>
  <si>
    <t>EDB Data</t>
  </si>
  <si>
    <t>Depreciation</t>
  </si>
  <si>
    <t>Corporate tax rate</t>
  </si>
  <si>
    <t>Assets commissioned</t>
  </si>
  <si>
    <t>Assets disposed</t>
  </si>
  <si>
    <t>Closing RAB value</t>
  </si>
  <si>
    <t>Tax payable</t>
  </si>
  <si>
    <t>less Operating expenditure</t>
  </si>
  <si>
    <t>less Total depreciation</t>
  </si>
  <si>
    <t>plus Regulatory tax adjustments</t>
  </si>
  <si>
    <t>Taxable profit / (loss) before tax</t>
  </si>
  <si>
    <t>Tax payable for the deferred tax approach</t>
  </si>
  <si>
    <t>Return on Investment</t>
  </si>
  <si>
    <t>Year end</t>
  </si>
  <si>
    <t>Days to end of (365 day) year</t>
  </si>
  <si>
    <t>Days from start of regulatory period (365 day year)</t>
  </si>
  <si>
    <t>Discount factor</t>
  </si>
  <si>
    <t>Agrees with TF (TRUE/FALSE)</t>
  </si>
  <si>
    <t>Revenue</t>
  </si>
  <si>
    <t>less operating expenditure</t>
  </si>
  <si>
    <t>less Commissioned assets</t>
  </si>
  <si>
    <t>less Term credit spread differential allowance</t>
  </si>
  <si>
    <t>add Disposed assets</t>
  </si>
  <si>
    <t>less Tax payable</t>
  </si>
  <si>
    <t>less expenditure associated with additional allowance</t>
  </si>
  <si>
    <t>Total cash flows</t>
  </si>
  <si>
    <t>less Opening RIV</t>
  </si>
  <si>
    <t>add Closing RIV</t>
  </si>
  <si>
    <t>Residual value (PV should be 0)</t>
  </si>
  <si>
    <t>XIRR residual value (should be WACC)</t>
  </si>
  <si>
    <t>XIRR less WACC (should = 0)</t>
  </si>
  <si>
    <t>Check that XIRR=WACC (should be nil)</t>
  </si>
  <si>
    <t>Description and Status</t>
  </si>
  <si>
    <t>General Description</t>
  </si>
  <si>
    <t>Maximum allowable revenue before tax in revenue-date terms for applicable X factor</t>
  </si>
  <si>
    <t>Vanilla WACC (67th percentile)</t>
  </si>
  <si>
    <t>XNPV of cash flows</t>
  </si>
  <si>
    <t>For each supplier, the calculated results are detailed in the Outputs worksheet.</t>
  </si>
  <si>
    <t>IRR</t>
  </si>
  <si>
    <t>4.2.2(3)(a)</t>
  </si>
  <si>
    <t>4.2.1(2)(b)</t>
  </si>
  <si>
    <t>4.2.3(2)(a)</t>
  </si>
  <si>
    <t>4.2.2(2)(a)(ii)</t>
  </si>
  <si>
    <t>4.2.1(3)(b)</t>
  </si>
  <si>
    <t>4.2.1(4)</t>
  </si>
  <si>
    <t>4.2.2(3)(b)</t>
  </si>
  <si>
    <t>4.2.3(2)(b)</t>
  </si>
  <si>
    <t>4.2.2(2)(b)</t>
  </si>
  <si>
    <t>4.2.1(5)</t>
  </si>
  <si>
    <t>4.2.1(1)</t>
  </si>
  <si>
    <t>4.2.3(1)</t>
  </si>
  <si>
    <t>4.2.2(1)</t>
  </si>
  <si>
    <t>4.2.1(5)adj</t>
  </si>
  <si>
    <t>4.3.5(3)(b)</t>
  </si>
  <si>
    <t>4.3.5(3)(a)</t>
  </si>
  <si>
    <t>4.3.5(2)(b)</t>
  </si>
  <si>
    <t>4.3.5(3)(c)</t>
  </si>
  <si>
    <t>4.3.3(2)</t>
  </si>
  <si>
    <t>4.3.3(5)</t>
  </si>
  <si>
    <t>4.3.3(1)</t>
  </si>
  <si>
    <t>4.3.4(1)</t>
  </si>
  <si>
    <t>4.3.4(2)</t>
  </si>
  <si>
    <t>Sheet name</t>
  </si>
  <si>
    <t>Change</t>
  </si>
  <si>
    <t>CoverSheet</t>
  </si>
  <si>
    <t>Description</t>
  </si>
  <si>
    <t>2015 Row numbers</t>
  </si>
  <si>
    <t>Clear contents re claw-back scenario</t>
  </si>
  <si>
    <t>53 - 60</t>
  </si>
  <si>
    <t>Clear content re constant price revenue growth</t>
  </si>
  <si>
    <t>80 - 87</t>
  </si>
  <si>
    <t>Clear content re other regulated income</t>
  </si>
  <si>
    <t>89 - 91</t>
  </si>
  <si>
    <t>Clear content re Clawback</t>
  </si>
  <si>
    <t>93 - 95</t>
  </si>
  <si>
    <t>42, 43, 45</t>
  </si>
  <si>
    <t>Working area</t>
  </si>
  <si>
    <t>Price-Quality Regulation 1 April 2020 Reset</t>
  </si>
  <si>
    <t>DPP Reset Financial Model</t>
  </si>
  <si>
    <t>Alpine Energy</t>
  </si>
  <si>
    <t>Centralines</t>
  </si>
  <si>
    <t>Eastland Network</t>
  </si>
  <si>
    <t>Horizon Energy</t>
  </si>
  <si>
    <t>Nelson Electricity</t>
  </si>
  <si>
    <t>Network Tasman</t>
  </si>
  <si>
    <t>Orion NZ</t>
  </si>
  <si>
    <t>OtagoNet</t>
  </si>
  <si>
    <t>Powerco</t>
  </si>
  <si>
    <t>Top Energy</t>
  </si>
  <si>
    <t>Unison Networks</t>
  </si>
  <si>
    <t>Wellington Electricity</t>
  </si>
  <si>
    <t>The names of the EDBs as listed in the named range rEDBnames on the</t>
  </si>
  <si>
    <t>this row being one of them.</t>
  </si>
  <si>
    <t>This financial model has been changed from the 2015 model, mostly to reflect changes to the input methodologies from the 2016 IM</t>
  </si>
  <si>
    <t xml:space="preserve">review. </t>
  </si>
  <si>
    <t>In the 2015 model, the weighted average price cap meant that once the MAR values had been calculated, some further work was</t>
  </si>
  <si>
    <t>This working area generates text for row headings below for opex, capex etc.</t>
  </si>
  <si>
    <t>The column headings in Row 4 have been made to automatically adjust according to the</t>
  </si>
  <si>
    <t>Adjustment factor (for accelerated depreciation)</t>
  </si>
  <si>
    <t>Base year</t>
  </si>
  <si>
    <t>Gap year</t>
  </si>
  <si>
    <t>Attachment H of the Issues paper discusses changes to the 2015 financial model to create a draft 2020 model.</t>
  </si>
  <si>
    <t>Change in form of control</t>
  </si>
  <si>
    <t>Accelerated depreciation</t>
  </si>
  <si>
    <t>Added row for 'Adjustment factor' (for accelerated depreciation)</t>
  </si>
  <si>
    <t>Added row for input of adjustment factor for accelerated depreciation and changed</t>
  </si>
  <si>
    <t>Supplier number (for output data table)</t>
  </si>
  <si>
    <t>Rows relating to 'constant price revenue growth', 'other regulated</t>
  </si>
  <si>
    <t>and similar panels have been changed to be automatically adjusted</t>
  </si>
  <si>
    <t>according to the data input of the 'Last day of year 1 of the DPP period'.</t>
  </si>
  <si>
    <t>1st year of regulatory period</t>
  </si>
  <si>
    <t>2nd year of regulatory period</t>
  </si>
  <si>
    <t>3rd year of regulatory period</t>
  </si>
  <si>
    <t>4th year of regulatory period</t>
  </si>
  <si>
    <t>5th year of regulatory period</t>
  </si>
  <si>
    <t>Supplier name</t>
  </si>
  <si>
    <t>First year of reg period</t>
  </si>
  <si>
    <t>Vector</t>
  </si>
  <si>
    <t>General data</t>
  </si>
  <si>
    <t>Building block allowable revenue before tax (BBAR before tax)</t>
  </si>
  <si>
    <r>
      <t>Derivation of the five timing factors TF</t>
    </r>
    <r>
      <rPr>
        <i/>
        <vertAlign val="subscript"/>
        <sz val="10"/>
        <rFont val="Calibri"/>
        <family val="2"/>
        <scheme val="minor"/>
      </rPr>
      <t>opex</t>
    </r>
    <r>
      <rPr>
        <i/>
        <sz val="10"/>
        <rFont val="Calibri"/>
        <family val="4"/>
        <scheme val="minor"/>
      </rPr>
      <t>, TF</t>
    </r>
    <r>
      <rPr>
        <i/>
        <vertAlign val="subscript"/>
        <sz val="10"/>
        <rFont val="Calibri"/>
        <family val="2"/>
        <scheme val="minor"/>
      </rPr>
      <t>tax</t>
    </r>
    <r>
      <rPr>
        <i/>
        <sz val="10"/>
        <rFont val="Calibri"/>
        <family val="4"/>
        <scheme val="minor"/>
      </rPr>
      <t>, TF</t>
    </r>
    <r>
      <rPr>
        <i/>
        <vertAlign val="subscript"/>
        <sz val="10"/>
        <rFont val="Calibri"/>
        <family val="2"/>
        <scheme val="minor"/>
      </rPr>
      <t>VCA</t>
    </r>
    <r>
      <rPr>
        <i/>
        <sz val="10"/>
        <rFont val="Calibri"/>
        <family val="4"/>
        <scheme val="minor"/>
      </rPr>
      <t xml:space="preserve"> and TF</t>
    </r>
    <r>
      <rPr>
        <i/>
        <vertAlign val="subscript"/>
        <sz val="10"/>
        <rFont val="Calibri"/>
        <family val="2"/>
        <scheme val="minor"/>
      </rPr>
      <t>rev</t>
    </r>
    <r>
      <rPr>
        <i/>
        <sz val="10"/>
        <rFont val="Calibri"/>
        <family val="4"/>
        <scheme val="minor"/>
      </rPr>
      <t>.</t>
    </r>
  </si>
  <si>
    <r>
      <t>TF</t>
    </r>
    <r>
      <rPr>
        <vertAlign val="subscript"/>
        <sz val="11"/>
        <color theme="1"/>
        <rFont val="Calibri"/>
        <family val="2"/>
        <scheme val="minor"/>
      </rPr>
      <t>opex</t>
    </r>
  </si>
  <si>
    <r>
      <t>TF</t>
    </r>
    <r>
      <rPr>
        <vertAlign val="subscript"/>
        <sz val="11"/>
        <color theme="1"/>
        <rFont val="Calibri"/>
        <family val="2"/>
        <scheme val="minor"/>
      </rPr>
      <t>tax</t>
    </r>
  </si>
  <si>
    <r>
      <t>TF</t>
    </r>
    <r>
      <rPr>
        <vertAlign val="subscript"/>
        <sz val="11"/>
        <color theme="1"/>
        <rFont val="Calibri"/>
        <family val="2"/>
        <scheme val="minor"/>
      </rPr>
      <t>VCA</t>
    </r>
  </si>
  <si>
    <t>Changes from 2015 EDB DPP reset model</t>
  </si>
  <si>
    <t>required to calculate the allowable notional revenue. With the revenue cap, the analysis no longer goes beyond the MAR stage.</t>
  </si>
  <si>
    <t>used the EDB database "Electricity distributors' information disclosure data</t>
  </si>
  <si>
    <t>2013–2018 – 23 October 2018", on the Commission's website.</t>
  </si>
  <si>
    <t>income', 'allowable notional revenue', 'pass-through costs' and 'clawback' have been deleted.</t>
  </si>
  <si>
    <t>Clear content re allowable notional revenue and pass-through costs</t>
  </si>
  <si>
    <t>Added references to IM clauses in Column L</t>
  </si>
  <si>
    <t>TFrev</t>
  </si>
  <si>
    <t>period. These present value of the maximum allowed revenues in the industry-wide X block and the applicable X block are equal to each other.</t>
  </si>
  <si>
    <t>Days from start of (365 day) year</t>
  </si>
  <si>
    <t>Issues paper version</t>
  </si>
  <si>
    <t>Changed formulas to remove references to other regulated income, and to insert</t>
  </si>
  <si>
    <t>mechanism, along with other regulated income.</t>
  </si>
  <si>
    <t>references to disposals. Gain or loss on disposals is now taken into account in the wash-up</t>
  </si>
  <si>
    <t>Increase in deferred tax asset, ΔDT</t>
  </si>
  <si>
    <t>EA networks</t>
  </si>
  <si>
    <t>Check of discount factors</t>
  </si>
  <si>
    <t>Derived timing factors to end of year value</t>
  </si>
  <si>
    <t>PV of the equivalent single amount</t>
  </si>
  <si>
    <t>Regulatory tax allowance before considering possibility of tax losses</t>
  </si>
  <si>
    <t>Increase in deferred tax</t>
  </si>
  <si>
    <t>Inputs sheet have been changed to make the list more consistent with the names</t>
  </si>
  <si>
    <t>The model is populated with the data used in the 2015 EDB DPP reset, except that: (a) there are no data inputs for constant price revenue growth and other regulated income is not used, and (b) The 'last day of year 1 of the DPP period' has been changed to 31.3.21.</t>
  </si>
  <si>
    <t>This is the financial model being prepared by the Commission to calculate starting prices for those EDBs (suppliers) that are subject to default price quality regulation at 1 April 2020. This is the version published with the Issues Paper on 15.11.18.</t>
  </si>
  <si>
    <t>● Timing factors—derivation of the timing factors TFopex, TFtax, TFVCA and TFrev.
● RAB—calculations involving the roll-forward of asset values.
● TAX—calculations involving the roll-forward of adjusted depreciation asset values, deferred tax and tax adjustments.
● BBAR—derivation of BBAR present value, opening investment value, and TCSD allowance.
● REV—derivation of the normalised profile of the maximum allowable revenue before tax values
● MAR—derivation of starting prices
● IRR—return achieved by a supplier based on allowed revenue</t>
  </si>
  <si>
    <t>The REV sheet has been deleted. The change to a revenue cap means that we should not take CPRG into</t>
  </si>
  <si>
    <t>We restructured the MAR sheet to combine the functionality of the previous REV and MAR sheets. We have</t>
  </si>
  <si>
    <t>removed references to CPRG,  ΔD and ANR, at these are not used in this workbook.</t>
  </si>
  <si>
    <t>Wherever two horizontally adjacent cells contain numerical formulas that are different from each other, a vertical border has been</t>
  </si>
  <si>
    <t>placed between the cells to indicate that the cell formulas are different.</t>
  </si>
  <si>
    <t xml:space="preserve">data input for the 'Last day of year 1 of the DPP period'. </t>
  </si>
  <si>
    <t>All the data inputs in this workbook are the inputs used in the 2015 reset model, except for</t>
  </si>
  <si>
    <t>the 'Last day of year 1 of the DPP period' input referred immediately above.</t>
  </si>
  <si>
    <t>References to 'other regulated income' have been removed.</t>
  </si>
  <si>
    <t>formulas in the row for 'Remaining asset life of existing assets'</t>
  </si>
  <si>
    <t>7, 15</t>
  </si>
  <si>
    <t>Cleared content re other regulated income</t>
  </si>
  <si>
    <t>Added references to IM clauses in Column L. Removed input for 'Remaining asset life of existing assets' for</t>
  </si>
  <si>
    <t>the base year</t>
  </si>
  <si>
    <t>PriceChange(IndX)</t>
  </si>
  <si>
    <t>PriceChange(AppX)</t>
  </si>
  <si>
    <t>RevChange</t>
  </si>
  <si>
    <t>These three sheets have been removed. Modelling for these functions to</t>
  </si>
  <si>
    <t>account for the change to a revenue cap will be developed for the draft</t>
  </si>
  <si>
    <t>decision.</t>
  </si>
  <si>
    <t>92 additional rows describing changes from the 2015 EDB reset financial model,</t>
  </si>
  <si>
    <t>We first describe below the changes we have made to the financial model used for the 2015 EDB DPP reset to create this model. We follow this</t>
  </si>
  <si>
    <t>with a section headed 'General description'. The 'General description' section is a copy of the 'Description' sheet in the 2015 model, with</t>
  </si>
  <si>
    <t>updates to reflect this model.</t>
  </si>
  <si>
    <t>Many of the changes have been driven by the change in the form of control from a weighted average price cap with lagged quantities</t>
  </si>
  <si>
    <t>The 2016 EDB IM review provided for accelerated depreciation, and an amendment to the new provisions was published on 8</t>
  </si>
  <si>
    <t>November 2018 IM. The remaining asset life of existing assets in the base year, if no adjustment is to be applied, is the opening RAB</t>
  </si>
  <si>
    <t>divided by the base year depreciation of exising assets. This value is then multiplied by any adjustment factor to obtain the remaining</t>
  </si>
  <si>
    <t xml:space="preserve">asset life of existing assets in the base year. </t>
  </si>
  <si>
    <t>This has required changes to the RAB sheet to receive an input value of "adjustment factor", being a factor by which the remaining life</t>
  </si>
  <si>
    <t>in the base year is multiplied. The row "Remaining asset life of existing assets" (Row 18) uses this value to calculate the remaing life</t>
  </si>
  <si>
    <t>for the base year. There are cell comments on some of the cells in this row to explain their formulas.</t>
  </si>
  <si>
    <t>account when rolling forward the MAR from one year to the next. This simplified the calculation to the</t>
  </si>
  <si>
    <t>extent that we have included the function of the previous REV sheet in the MAR sheet.</t>
  </si>
  <si>
    <t>Removed references to 'other regulated income'. Restructured calculation of IRR to allow for changes to</t>
  </si>
  <si>
    <t>the regulatory period timeline, ie changes to the input value of 'Last day of year 1 of the regulatory period'</t>
  </si>
  <si>
    <t>Version 1.0.   15 November 2018</t>
  </si>
  <si>
    <r>
      <t xml:space="preserve">This means that the references to ANR, </t>
    </r>
    <r>
      <rPr>
        <sz val="11"/>
        <color theme="1"/>
        <rFont val="Calibri"/>
        <family val="2"/>
      </rPr>
      <t>∆D have been deleted, as has the CPRG data provided to the MAR sheet.</t>
    </r>
  </si>
  <si>
    <t xml:space="preserve">The 'initial conditions' data in this workbook is from the 2015 reset model. For the draft decision, data will be estimated by rolling forward information disclosures for the 2017/18 year. For the final decision, data from the information disclosures for the 2018/19 year will be used. </t>
  </si>
  <si>
    <t>Base year lost assets</t>
  </si>
  <si>
    <t>The row headings for the panel data for operating expenditure, value of commissioned assets</t>
  </si>
  <si>
    <t>to a revenue cap with wash-up. In the REV sheet in the 2015 model, the indexed maximum allowable revenue is rolled forward using</t>
  </si>
  <si>
    <t>only the change in CPI and any X value, with no account being taken of 'constant price revenue growth' (CPRG). CPRG was taken into</t>
  </si>
  <si>
    <t>account in the 2015 model because under the weighted average price cap, EDBs took the quantities risk. For the revenue cap, no</t>
  </si>
  <si>
    <t>account is taken of forecast quantities (ie, CPRG) in projecting forward the allowable revenue.</t>
  </si>
  <si>
    <t>Removed references to clawback and scenario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</si>
</sst>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_)"/>
    <numFmt numFmtId="169" formatCode="[$-1409]d\ mmm\ yy;@"/>
    <numFmt numFmtId="170" formatCode="_(* #,##0.00%_);_(* \(#,##0.00%\);_(* &quot;–&quot;???_);_(* @_)"/>
    <numFmt numFmtId="171" formatCode="_(* #,##0%_);_(* \(#,##0%\);_(* &quot;–&quot;???_);_(* @_)"/>
    <numFmt numFmtId="172" formatCode="_(* #,##0.0_);_(* \(#,##0.0\);_(* &quot;–&quot;???_);_(* @_)"/>
    <numFmt numFmtId="173" formatCode="_(* #,##0.00_);_(* \(#,##0.00\);_(* &quot;–&quot;???_);_(* @_)"/>
    <numFmt numFmtId="174" formatCode="_(* #,##0.0000_);_(* \(#,##0.0000\);_(* &quot;–&quot;??_);_(* @_)"/>
    <numFmt numFmtId="175" formatCode="_(* #,##0.000%_);_(* \(#,##0.000%\);_(* &quot;–&quot;???_);_(* @_)"/>
    <numFmt numFmtId="176" formatCode="0;\-0;&quot;&quot;"/>
    <numFmt numFmtId="177" formatCode="_(* #,##0_);_(* \(#,##0\);_(* &quot;–&quot;???_);_(* @_)"/>
    <numFmt numFmtId="178" formatCode="_(* #,##0.0%_);_(* \(#,##0.0%\);_(* &quot;–&quot;???_);_(* @_)"/>
    <numFmt numFmtId="179" formatCode="_(* #,##0%_);_(* \(#,##0%\);_(* &quot;–&quot;??_);_(* @_)"/>
    <numFmt numFmtId="180" formatCode="_(* #,##0.0%_);_(* \(#,##0.0%\);_(* &quot;–&quot;??_);_(* @_)"/>
    <numFmt numFmtId="181" formatCode="_(* #,##0.0000_);_(* \(#,##0.0000\);_(* &quot;–&quot;???_);_(* @_)"/>
    <numFmt numFmtId="182" formatCode="_(* 0_);_(* \(0\);_(* &quot;–&quot;???_);_(* @_)"/>
    <numFmt numFmtId="183" formatCode="_(* #,##0.0000%_);_(* \(#,##0.0000%\);_(* &quot;–&quot;???_);_(* @_)"/>
    <numFmt numFmtId="184" formatCode="#,##0;[Red]\-#,##0;&quot;&quot;"/>
    <numFmt numFmtId="185" formatCode="_(* 0_);_(* \(0\);_(* &quot;–&quot;??_);_(@_)"/>
  </numFmts>
  <fonts count="59" x14ac:knownFonts="1">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vertAlign val="subscript"/>
      <sz val="11"/>
      <color theme="1"/>
      <name val="Calibri"/>
      <family val="2"/>
      <scheme val="minor"/>
    </font>
    <font>
      <i/>
      <sz val="11"/>
      <color theme="1"/>
      <name val="Calibri"/>
      <family val="2"/>
      <scheme val="minor"/>
    </font>
    <font>
      <sz val="11"/>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0"/>
      <color theme="1"/>
      <name val="Cambria"/>
      <family val="1"/>
      <scheme val="major"/>
    </font>
    <font>
      <sz val="11"/>
      <name val="Calibri"/>
      <family val="2"/>
    </font>
    <font>
      <b/>
      <sz val="18"/>
      <name val="Calibri"/>
      <family val="2"/>
      <scheme val="minor"/>
    </font>
    <font>
      <b/>
      <sz val="16"/>
      <name val="Calibri"/>
      <family val="2"/>
      <scheme val="minor"/>
    </font>
    <font>
      <i/>
      <sz val="9"/>
      <name val="Calibri"/>
      <family val="4"/>
      <scheme val="minor"/>
    </font>
    <font>
      <b/>
      <sz val="10"/>
      <name val="Calibri"/>
      <family val="4"/>
      <scheme val="minor"/>
    </font>
    <font>
      <sz val="11"/>
      <color theme="2"/>
      <name val="Calibri"/>
      <family val="2"/>
      <scheme val="minor"/>
    </font>
    <font>
      <b/>
      <sz val="12"/>
      <name val="Calibri"/>
      <family val="2"/>
      <scheme val="minor"/>
    </font>
    <font>
      <b/>
      <sz val="18"/>
      <color theme="2"/>
      <name val="Cambria"/>
      <family val="1"/>
      <scheme val="major"/>
    </font>
    <font>
      <b/>
      <sz val="20"/>
      <color theme="2"/>
      <name val="Calibri"/>
      <family val="2"/>
      <scheme val="minor"/>
    </font>
    <font>
      <sz val="11"/>
      <color theme="9"/>
      <name val="Calibri"/>
      <family val="2"/>
      <scheme val="minor"/>
    </font>
    <font>
      <sz val="18"/>
      <name val="Calibri"/>
      <family val="2"/>
      <scheme val="minor"/>
    </font>
    <font>
      <b/>
      <sz val="18"/>
      <color theme="0" tint="-0.34998626667073579"/>
      <name val="Calibri"/>
      <family val="2"/>
      <scheme val="minor"/>
    </font>
    <font>
      <sz val="11"/>
      <color theme="0" tint="-0.34998626667073579"/>
      <name val="Calibri"/>
      <family val="2"/>
      <scheme val="minor"/>
    </font>
    <font>
      <sz val="12"/>
      <color theme="0" tint="-0.34998626667073579"/>
      <name val="Calibri"/>
      <family val="2"/>
      <scheme val="minor"/>
    </font>
    <font>
      <b/>
      <sz val="11"/>
      <color theme="0" tint="-0.34998626667073579"/>
      <name val="Calibri"/>
      <family val="2"/>
      <scheme val="minor"/>
    </font>
    <font>
      <b/>
      <sz val="10"/>
      <color theme="0" tint="-0.34998626667073579"/>
      <name val="Calibri"/>
      <family val="2"/>
      <scheme val="minor"/>
    </font>
    <font>
      <b/>
      <sz val="11"/>
      <name val="Calibri"/>
      <family val="2"/>
      <scheme val="minor"/>
    </font>
    <font>
      <i/>
      <sz val="10"/>
      <name val="Calibri"/>
      <family val="4"/>
      <scheme val="minor"/>
    </font>
    <font>
      <b/>
      <sz val="12"/>
      <color theme="1"/>
      <name val="Calibri"/>
      <family val="2"/>
      <scheme val="minor"/>
    </font>
    <font>
      <sz val="8"/>
      <name val="Calibri"/>
      <family val="2"/>
      <scheme val="minor"/>
    </font>
    <font>
      <b/>
      <sz val="14"/>
      <name val="Calibri"/>
      <family val="2"/>
      <scheme val="minor"/>
    </font>
    <font>
      <b/>
      <sz val="16"/>
      <color theme="2"/>
      <name val="Calibri"/>
      <family val="2"/>
      <scheme val="minor"/>
    </font>
    <font>
      <b/>
      <sz val="14"/>
      <color theme="1"/>
      <name val="Calibri"/>
      <family val="2"/>
      <scheme val="minor"/>
    </font>
    <font>
      <sz val="10"/>
      <color theme="1"/>
      <name val="Calibri"/>
      <family val="2"/>
      <scheme val="minor"/>
    </font>
    <font>
      <sz val="11"/>
      <color theme="1"/>
      <name val="Calibri"/>
      <family val="2"/>
    </font>
    <font>
      <sz val="9"/>
      <color indexed="81"/>
      <name val="Tahoma"/>
      <family val="2"/>
    </font>
    <font>
      <b/>
      <sz val="9"/>
      <color indexed="81"/>
      <name val="Tahoma"/>
      <family val="2"/>
    </font>
    <font>
      <b/>
      <sz val="14"/>
      <color rgb="FFFF0000"/>
      <name val="Calibri"/>
      <family val="2"/>
      <scheme val="minor"/>
    </font>
    <font>
      <b/>
      <sz val="12"/>
      <color rgb="FFFF0000"/>
      <name val="Calibri"/>
      <family val="2"/>
      <scheme val="minor"/>
    </font>
    <font>
      <i/>
      <vertAlign val="subscript"/>
      <sz val="10"/>
      <name val="Calibri"/>
      <family val="2"/>
      <scheme val="minor"/>
    </font>
    <font>
      <b/>
      <sz val="28"/>
      <color rgb="FFFF0000"/>
      <name val="Calibri"/>
      <family val="2"/>
      <scheme val="minor"/>
    </font>
    <font>
      <u/>
      <sz val="11"/>
      <color theme="11"/>
      <name val="Calibri"/>
      <family val="2"/>
      <scheme val="minor"/>
    </font>
    <font>
      <u/>
      <sz val="10"/>
      <color theme="10"/>
      <name val="Calibri"/>
      <family val="2"/>
    </font>
  </fonts>
  <fills count="39">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theme="4"/>
        <bgColor indexed="64"/>
      </patternFill>
    </fill>
    <fill>
      <patternFill patternType="solid">
        <fgColor theme="6"/>
        <bgColor indexed="64"/>
      </patternFill>
    </fill>
    <fill>
      <patternFill patternType="solid">
        <fgColor theme="3"/>
        <bgColor indexed="64"/>
      </patternFill>
    </fill>
    <fill>
      <patternFill patternType="solid">
        <fgColor rgb="FFFFE699"/>
        <bgColor indexed="64"/>
      </patternFill>
    </fill>
    <fill>
      <patternFill patternType="solid">
        <fgColor rgb="FFFFFF0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style="thin">
        <color indexed="64"/>
      </left>
      <right/>
      <top/>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right/>
      <top style="thin">
        <color theme="7"/>
      </top>
      <bottom style="thin">
        <color theme="7"/>
      </bottom>
      <diagonal/>
    </border>
    <border>
      <left/>
      <right/>
      <top/>
      <bottom style="thin">
        <color rgb="FFB0A978"/>
      </bottom>
      <diagonal/>
    </border>
    <border>
      <left/>
      <right/>
      <top style="thin">
        <color rgb="FFB0A978"/>
      </top>
      <bottom style="thin">
        <color rgb="FFB0A978"/>
      </bottom>
      <diagonal/>
    </border>
    <border>
      <left/>
      <right/>
      <top style="thin">
        <color rgb="FFB0A978"/>
      </top>
      <bottom/>
      <diagonal/>
    </border>
    <border>
      <left/>
      <right/>
      <top style="thin">
        <color theme="7"/>
      </top>
      <bottom/>
      <diagonal/>
    </border>
    <border>
      <left/>
      <right/>
      <top/>
      <bottom style="thin">
        <color theme="7"/>
      </bottom>
      <diagonal/>
    </border>
    <border>
      <left style="thin">
        <color auto="1"/>
      </left>
      <right/>
      <top style="thin">
        <color auto="1"/>
      </top>
      <bottom/>
      <diagonal/>
    </border>
    <border>
      <left/>
      <right/>
      <top style="thin">
        <color auto="1"/>
      </top>
      <bottom/>
      <diagonal/>
    </border>
    <border>
      <left/>
      <right style="thin">
        <color rgb="FFB0A978"/>
      </right>
      <top style="thin">
        <color rgb="FFB0A978"/>
      </top>
      <bottom style="thin">
        <color theme="7"/>
      </bottom>
      <diagonal/>
    </border>
    <border>
      <left/>
      <right/>
      <top style="thin">
        <color rgb="FFB0A978"/>
      </top>
      <bottom style="thin">
        <color theme="7"/>
      </bottom>
      <diagonal/>
    </border>
    <border>
      <left/>
      <right/>
      <top style="double">
        <color rgb="FFB0A978"/>
      </top>
      <bottom style="thin">
        <color rgb="FFB0A978"/>
      </bottom>
      <diagonal/>
    </border>
    <border>
      <left/>
      <right/>
      <top style="medium">
        <color indexed="64"/>
      </top>
      <bottom/>
      <diagonal/>
    </border>
    <border>
      <left/>
      <right/>
      <top/>
      <bottom style="medium">
        <color indexed="64"/>
      </bottom>
      <diagonal/>
    </border>
    <border>
      <left/>
      <right/>
      <top/>
      <bottom style="medium">
        <color indexed="8"/>
      </bottom>
      <diagonal/>
    </border>
    <border>
      <left/>
      <right style="thin">
        <color rgb="FFFF6600"/>
      </right>
      <top style="thin">
        <color rgb="FFB0A978"/>
      </top>
      <bottom style="thin">
        <color theme="7"/>
      </bottom>
      <diagonal/>
    </border>
    <border>
      <left/>
      <right style="thin">
        <color rgb="FFFF6600"/>
      </right>
      <top style="thin">
        <color theme="7"/>
      </top>
      <bottom style="thin">
        <color theme="7"/>
      </bottom>
      <diagonal/>
    </border>
    <border>
      <left/>
      <right/>
      <top style="thin">
        <color theme="7"/>
      </top>
      <bottom style="thin">
        <color rgb="FFB0A978"/>
      </bottom>
      <diagonal/>
    </border>
    <border>
      <left/>
      <right style="thin">
        <color rgb="FFFF6600"/>
      </right>
      <top style="thin">
        <color rgb="FFB0A978"/>
      </top>
      <bottom style="thin">
        <color rgb="FFB0A978"/>
      </bottom>
      <diagonal/>
    </border>
    <border>
      <left/>
      <right style="thin">
        <color rgb="FFFF6600"/>
      </right>
      <top style="thin">
        <color theme="7"/>
      </top>
      <bottom style="thin">
        <color rgb="FFB0A978"/>
      </bottom>
      <diagonal/>
    </border>
    <border>
      <left/>
      <right/>
      <top style="thin">
        <color rgb="FFB0A978"/>
      </top>
      <bottom style="double">
        <color rgb="FFB0A978"/>
      </bottom>
      <diagonal/>
    </border>
    <border>
      <left/>
      <right/>
      <top style="thin">
        <color theme="7"/>
      </top>
      <bottom style="double">
        <color rgb="FFB0A978"/>
      </bottom>
      <diagonal/>
    </border>
    <border>
      <left/>
      <right/>
      <top style="double">
        <color rgb="FFB0A978"/>
      </top>
      <bottom style="thin">
        <color theme="7"/>
      </bottom>
      <diagonal/>
    </border>
    <border>
      <left style="thin">
        <color rgb="FFFF6600"/>
      </left>
      <right style="thin">
        <color rgb="FFFF6600"/>
      </right>
      <top style="thin">
        <color rgb="FFB0A978"/>
      </top>
      <bottom style="thin">
        <color theme="7"/>
      </bottom>
      <diagonal/>
    </border>
    <border>
      <left style="thin">
        <color rgb="FFFF6600"/>
      </left>
      <right/>
      <top style="thin">
        <color theme="7"/>
      </top>
      <bottom style="thin">
        <color theme="7"/>
      </bottom>
      <diagonal/>
    </border>
    <border>
      <left style="thin">
        <color rgb="FFFF6600"/>
      </left>
      <right style="thin">
        <color rgb="FFFF6600"/>
      </right>
      <top style="thin">
        <color theme="7"/>
      </top>
      <bottom style="thin">
        <color theme="7"/>
      </bottom>
      <diagonal/>
    </border>
    <border>
      <left style="thin">
        <color rgb="FFFF6600"/>
      </left>
      <right/>
      <top style="thin">
        <color theme="7"/>
      </top>
      <bottom/>
      <diagonal/>
    </border>
    <border>
      <left style="thin">
        <color rgb="FFFF6600"/>
      </left>
      <right style="thin">
        <color rgb="FFFF6600"/>
      </right>
      <top style="thin">
        <color theme="7"/>
      </top>
      <bottom/>
      <diagonal/>
    </border>
    <border>
      <left style="thin">
        <color rgb="FFFF6600"/>
      </left>
      <right/>
      <top style="thin">
        <color theme="7"/>
      </top>
      <bottom style="thin">
        <color rgb="FFB0A978"/>
      </bottom>
      <diagonal/>
    </border>
    <border>
      <left style="thin">
        <color rgb="FFFF6600"/>
      </left>
      <right style="thin">
        <color rgb="FFFF6600"/>
      </right>
      <top style="thin">
        <color theme="7"/>
      </top>
      <bottom style="thin">
        <color rgb="FFB0A978"/>
      </bottom>
      <diagonal/>
    </border>
    <border>
      <left style="thin">
        <color rgb="FFFF6600"/>
      </left>
      <right/>
      <top style="thin">
        <color rgb="FFB0A978"/>
      </top>
      <bottom style="thin">
        <color rgb="FFB0A978"/>
      </bottom>
      <diagonal/>
    </border>
    <border>
      <left/>
      <right style="thin">
        <color rgb="FFFF6600"/>
      </right>
      <top style="thin">
        <color rgb="FFB0A978"/>
      </top>
      <bottom/>
      <diagonal/>
    </border>
    <border>
      <left style="thin">
        <color rgb="FFFF6600"/>
      </left>
      <right/>
      <top/>
      <bottom style="thin">
        <color theme="7"/>
      </bottom>
      <diagonal/>
    </border>
    <border>
      <left style="thin">
        <color rgb="FFFF6600"/>
      </left>
      <right style="thin">
        <color rgb="FFFF6600"/>
      </right>
      <top/>
      <bottom style="thin">
        <color theme="7"/>
      </bottom>
      <diagonal/>
    </border>
    <border>
      <left/>
      <right style="thin">
        <color rgb="FFFF6600"/>
      </right>
      <top style="thin">
        <color theme="7"/>
      </top>
      <bottom/>
      <diagonal/>
    </border>
    <border>
      <left style="medium">
        <color indexed="8"/>
      </left>
      <right/>
      <top style="medium">
        <color indexed="8"/>
      </top>
      <bottom/>
      <diagonal/>
    </border>
    <border>
      <left/>
      <right style="medium">
        <color indexed="8"/>
      </right>
      <top style="medium">
        <color indexed="8"/>
      </top>
      <bottom/>
      <diagonal/>
    </border>
    <border>
      <left style="medium">
        <color indexed="8"/>
      </left>
      <right/>
      <top style="thin">
        <color auto="1"/>
      </top>
      <bottom/>
      <diagonal/>
    </border>
    <border>
      <left/>
      <right style="medium">
        <color indexed="8"/>
      </right>
      <top style="thin">
        <color auto="1"/>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64"/>
      </left>
      <right/>
      <top style="medium">
        <color indexed="64"/>
      </top>
      <bottom style="thin">
        <color theme="7"/>
      </bottom>
      <diagonal/>
    </border>
    <border>
      <left/>
      <right style="medium">
        <color indexed="64"/>
      </right>
      <top style="medium">
        <color indexed="64"/>
      </top>
      <bottom style="thin">
        <color theme="7"/>
      </bottom>
      <diagonal/>
    </border>
    <border>
      <left style="medium">
        <color indexed="64"/>
      </left>
      <right/>
      <top style="thin">
        <color theme="7"/>
      </top>
      <bottom style="thin">
        <color theme="7"/>
      </bottom>
      <diagonal/>
    </border>
    <border>
      <left/>
      <right style="medium">
        <color indexed="64"/>
      </right>
      <top style="thin">
        <color theme="7"/>
      </top>
      <bottom style="thin">
        <color theme="7"/>
      </bottom>
      <diagonal/>
    </border>
    <border>
      <left style="medium">
        <color indexed="64"/>
      </left>
      <right/>
      <top style="thin">
        <color theme="7"/>
      </top>
      <bottom/>
      <diagonal/>
    </border>
    <border>
      <left/>
      <right style="medium">
        <color indexed="64"/>
      </right>
      <top style="thin">
        <color theme="7"/>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auto="1"/>
      </right>
      <top style="thin">
        <color auto="1"/>
      </top>
      <bottom/>
      <diagonal/>
    </border>
    <border>
      <left/>
      <right style="thin">
        <color auto="1"/>
      </right>
      <top/>
      <bottom/>
      <diagonal/>
    </border>
    <border>
      <left/>
      <right style="thin">
        <color auto="1"/>
      </right>
      <top/>
      <bottom style="thin">
        <color indexed="64"/>
      </bottom>
      <diagonal/>
    </border>
    <border>
      <left/>
      <right style="thin">
        <color theme="7"/>
      </right>
      <top style="thin">
        <color theme="7"/>
      </top>
      <bottom style="thin">
        <color theme="7"/>
      </bottom>
      <diagonal/>
    </border>
    <border>
      <left style="medium">
        <color indexed="64"/>
      </left>
      <right/>
      <top style="medium">
        <color indexed="64"/>
      </top>
      <bottom/>
      <diagonal/>
    </border>
    <border>
      <left/>
      <right style="medium">
        <color indexed="64"/>
      </right>
      <top style="medium">
        <color indexed="64"/>
      </top>
      <bottom/>
      <diagonal/>
    </border>
  </borders>
  <cellStyleXfs count="34033">
    <xf numFmtId="0" fontId="0" fillId="0" borderId="0"/>
    <xf numFmtId="49" fontId="34" fillId="0" borderId="0" applyFill="0" applyAlignment="0"/>
    <xf numFmtId="49" fontId="27" fillId="0" borderId="0" applyFill="0" applyAlignment="0"/>
    <xf numFmtId="49" fontId="28" fillId="0" borderId="0" applyFill="0" applyAlignment="0"/>
    <xf numFmtId="49" fontId="46" fillId="33" borderId="0" applyFill="0" applyBorder="0">
      <alignment horizontal="left"/>
    </xf>
    <xf numFmtId="0" fontId="31" fillId="34" borderId="9" applyNumberFormat="0" applyFill="0" applyAlignment="0">
      <protection locked="0"/>
    </xf>
    <xf numFmtId="9" fontId="10" fillId="0" borderId="0" applyFont="0" applyFill="0" applyBorder="0" applyAlignment="0" applyProtection="0"/>
    <xf numFmtId="167" fontId="10"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 fillId="36" borderId="9" applyNumberFormat="0" applyFill="0" applyAlignment="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0" fillId="8" borderId="6" applyNumberFormat="0" applyFont="0" applyAlignment="0" applyProtection="0"/>
    <xf numFmtId="49" fontId="43" fillId="0" borderId="0" applyFill="0" applyProtection="0">
      <alignment horizontal="left" indent="1"/>
    </xf>
    <xf numFmtId="0" fontId="11" fillId="0" borderId="7" applyNumberFormat="0" applyFill="0" applyAlignment="0" applyProtection="0"/>
    <xf numFmtId="0" fontId="24"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24" fillId="32" borderId="0" applyNumberFormat="0" applyBorder="0" applyAlignment="0" applyProtection="0"/>
    <xf numFmtId="170" fontId="26" fillId="0" borderId="0" applyFont="0" applyFill="0" applyBorder="0" applyAlignment="0" applyProtection="0">
      <protection locked="0"/>
    </xf>
    <xf numFmtId="168" fontId="26" fillId="0" borderId="0" applyFont="0" applyFill="0" applyBorder="0" applyAlignment="0" applyProtection="0">
      <alignment horizontal="left"/>
      <protection locked="0"/>
    </xf>
    <xf numFmtId="172" fontId="26" fillId="0" borderId="0" applyFont="0" applyFill="0" applyBorder="0" applyAlignment="0" applyProtection="0">
      <protection locked="0"/>
    </xf>
    <xf numFmtId="174" fontId="26" fillId="0" borderId="0" applyFont="0" applyFill="0" applyBorder="0" applyAlignment="0" applyProtection="0"/>
    <xf numFmtId="180" fontId="15" fillId="0" borderId="0" applyFont="0" applyFill="0" applyBorder="0" applyAlignment="0" applyProtection="0">
      <alignment horizontal="center" vertical="top" wrapText="1"/>
    </xf>
    <xf numFmtId="0" fontId="30" fillId="35" borderId="9" applyNumberFormat="0" applyFill="0">
      <alignment horizontal="centerContinuous" wrapText="1"/>
    </xf>
    <xf numFmtId="175" fontId="15" fillId="2" borderId="0" applyFont="0" applyBorder="0"/>
    <xf numFmtId="169" fontId="26" fillId="0" borderId="0" applyFont="0" applyFill="0" applyBorder="0" applyAlignment="0" applyProtection="0">
      <alignment wrapText="1"/>
    </xf>
    <xf numFmtId="177" fontId="15" fillId="0" borderId="0" applyFont="0" applyFill="0" applyBorder="0" applyAlignment="0" applyProtection="0"/>
    <xf numFmtId="166" fontId="10" fillId="0" borderId="0" applyFont="0" applyFill="0" applyBorder="0" applyAlignment="0" applyProtection="0"/>
    <xf numFmtId="164" fontId="10" fillId="0" borderId="0" applyFont="0" applyFill="0" applyBorder="0" applyAlignment="0" applyProtection="0"/>
    <xf numFmtId="0" fontId="58" fillId="0" borderId="0" applyNumberFormat="0" applyFill="0" applyBorder="0" applyAlignment="0" applyProtection="0">
      <alignment vertical="top"/>
      <protection locked="0"/>
    </xf>
    <xf numFmtId="171" fontId="35" fillId="34" borderId="9" applyNumberFormat="0" applyFill="0" applyAlignment="0"/>
    <xf numFmtId="9" fontId="9"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9"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4" fillId="32" borderId="0" applyNumberFormat="0" applyBorder="0" applyAlignment="0" applyProtection="0"/>
    <xf numFmtId="172" fontId="3" fillId="36" borderId="17" applyNumberFormat="0" applyFont="0" applyFill="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4"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4" fillId="32" borderId="0" applyNumberFormat="0" applyBorder="0" applyAlignment="0" applyProtection="0"/>
    <xf numFmtId="179" fontId="1" fillId="0" borderId="0" applyFont="0" applyFill="0" applyBorder="0" applyAlignment="0" applyProtection="0"/>
    <xf numFmtId="167" fontId="2" fillId="0" borderId="0" applyFon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32" borderId="0" applyNumberFormat="0" applyBorder="0" applyAlignment="0" applyProtection="0"/>
    <xf numFmtId="0" fontId="17" fillId="3" borderId="0" applyNumberFormat="0" applyBorder="0" applyAlignment="0" applyProtection="0"/>
    <xf numFmtId="9" fontId="2" fillId="0" borderId="0" applyFont="0" applyFill="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4" fillId="12"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0" fillId="6" borderId="1" applyNumberFormat="0" applyAlignment="0" applyProtection="0"/>
    <xf numFmtId="166" fontId="2" fillId="0" borderId="0" applyFont="0" applyFill="0" applyBorder="0" applyAlignment="0" applyProtection="0"/>
    <xf numFmtId="164" fontId="2" fillId="0" borderId="0" applyFont="0" applyFill="0" applyBorder="0" applyAlignment="0" applyProtection="0"/>
    <xf numFmtId="0" fontId="24" fillId="29" borderId="0" applyNumberFormat="0" applyBorder="0" applyAlignment="0" applyProtection="0"/>
    <xf numFmtId="9"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9"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7" fillId="3" borderId="0" applyNumberFormat="0" applyBorder="0" applyAlignment="0" applyProtection="0"/>
    <xf numFmtId="0" fontId="2" fillId="14" borderId="0" applyNumberFormat="0" applyBorder="0" applyAlignment="0" applyProtection="0"/>
    <xf numFmtId="0" fontId="11" fillId="0" borderId="7" applyNumberFormat="0" applyFill="0" applyAlignment="0" applyProtection="0"/>
    <xf numFmtId="0" fontId="24" fillId="16" borderId="0" applyNumberFormat="0" applyBorder="0" applyAlignment="0" applyProtection="0"/>
    <xf numFmtId="0" fontId="11" fillId="0" borderId="7" applyNumberFormat="0" applyFill="0" applyAlignment="0" applyProtection="0"/>
    <xf numFmtId="0" fontId="21" fillId="0" borderId="4" applyNumberFormat="0" applyFill="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9" borderId="0" applyNumberFormat="0" applyBorder="0" applyAlignment="0" applyProtection="0"/>
    <xf numFmtId="0" fontId="2" fillId="31" borderId="0" applyNumberFormat="0" applyBorder="0" applyAlignment="0" applyProtection="0"/>
    <xf numFmtId="0" fontId="18" fillId="4"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2" fillId="8" borderId="6" applyNumberFormat="0" applyFont="0" applyAlignment="0" applyProtection="0"/>
    <xf numFmtId="0" fontId="11" fillId="0" borderId="7" applyNumberFormat="0" applyFill="0" applyAlignment="0" applyProtection="0"/>
    <xf numFmtId="0" fontId="2" fillId="15" borderId="0" applyNumberFormat="0" applyBorder="0" applyAlignment="0" applyProtection="0"/>
    <xf numFmtId="0" fontId="24" fillId="24"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8"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164" fontId="2" fillId="0" borderId="0" applyFont="0" applyFill="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25"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20" fillId="6" borderId="1" applyNumberFormat="0" applyAlignment="0" applyProtection="0"/>
    <xf numFmtId="0" fontId="2" fillId="11" borderId="0" applyNumberFormat="0" applyBorder="0" applyAlignment="0" applyProtection="0"/>
    <xf numFmtId="0" fontId="2" fillId="8" borderId="6" applyNumberFormat="0" applyFont="0" applyAlignment="0" applyProtection="0"/>
    <xf numFmtId="0" fontId="18" fillId="4"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22" fillId="7" borderId="5" applyNumberFormat="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 fillId="27"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9" borderId="0" applyNumberFormat="0" applyBorder="0" applyAlignment="0" applyProtection="0"/>
    <xf numFmtId="0" fontId="24" fillId="20" borderId="0" applyNumberFormat="0" applyBorder="0" applyAlignment="0" applyProtection="0"/>
    <xf numFmtId="0" fontId="2" fillId="18" borderId="0" applyNumberFormat="0" applyBorder="0" applyAlignment="0" applyProtection="0"/>
    <xf numFmtId="0" fontId="20" fillId="6" borderId="1" applyNumberFormat="0" applyAlignment="0" applyProtection="0"/>
    <xf numFmtId="0" fontId="2" fillId="19" borderId="0" applyNumberFormat="0" applyBorder="0" applyAlignment="0" applyProtection="0"/>
    <xf numFmtId="0" fontId="17"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8" borderId="6" applyNumberFormat="0" applyFont="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8"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 fillId="26"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3"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1"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 fillId="8" borderId="6" applyNumberFormat="0" applyFont="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 fillId="30"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0"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0" fontId="2" fillId="27" borderId="0" applyNumberFormat="0" applyBorder="0" applyAlignment="0" applyProtection="0"/>
    <xf numFmtId="167"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 fillId="23"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6"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 fillId="1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 fillId="22"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 fillId="11"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 fillId="1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 fillId="27"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7"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8" borderId="6" applyNumberFormat="0" applyFont="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8"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 fillId="26"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1"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 fillId="30"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0"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 fillId="2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6"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 fillId="22"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4" fillId="13" borderId="0" applyNumberFormat="0" applyBorder="0" applyAlignment="0" applyProtection="0"/>
    <xf numFmtId="0" fontId="2" fillId="11"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 fillId="8" borderId="6"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 fillId="27"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7"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8" borderId="6" applyNumberFormat="0" applyFont="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8"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 fillId="26"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1"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 fillId="30"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0"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 fillId="2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6"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 fillId="22"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11" fillId="0" borderId="7" applyNumberFormat="0" applyFill="0" applyAlignment="0" applyProtection="0"/>
    <xf numFmtId="0" fontId="11" fillId="0" borderId="7" applyNumberFormat="0" applyFill="0" applyAlignment="0" applyProtection="0"/>
    <xf numFmtId="0" fontId="24" fillId="24"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9" fillId="5" borderId="0" applyNumberFormat="0" applyBorder="0" applyAlignment="0" applyProtection="0"/>
    <xf numFmtId="0" fontId="24" fillId="21" borderId="0" applyNumberFormat="0" applyBorder="0" applyAlignment="0" applyProtection="0"/>
    <xf numFmtId="167" fontId="2" fillId="0" borderId="0" applyFont="0" applyFill="0" applyBorder="0" applyAlignment="0" applyProtection="0"/>
    <xf numFmtId="0" fontId="24" fillId="29" borderId="0" applyNumberFormat="0" applyBorder="0" applyAlignment="0" applyProtection="0"/>
    <xf numFmtId="0" fontId="23" fillId="0" borderId="0" applyNumberFormat="0" applyFill="0" applyBorder="0" applyAlignment="0" applyProtection="0"/>
    <xf numFmtId="0" fontId="24" fillId="32" borderId="0" applyNumberFormat="0" applyBorder="0" applyAlignment="0" applyProtection="0"/>
    <xf numFmtId="0" fontId="24" fillId="24"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16" fillId="0" borderId="0" applyNumberFormat="0" applyFill="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0" fontId="24" fillId="28"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1" fillId="0" borderId="7" applyNumberFormat="0" applyFill="0" applyAlignment="0" applyProtection="0"/>
    <xf numFmtId="0" fontId="18" fillId="4" borderId="0" applyNumberFormat="0" applyBorder="0" applyAlignment="0" applyProtection="0"/>
    <xf numFmtId="0" fontId="16" fillId="0" borderId="0" applyNumberFormat="0" applyFill="0" applyBorder="0" applyAlignment="0" applyProtection="0"/>
    <xf numFmtId="0" fontId="23" fillId="0" borderId="0" applyNumberFormat="0" applyFill="0" applyBorder="0" applyAlignment="0" applyProtection="0"/>
    <xf numFmtId="0" fontId="18" fillId="4"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25" borderId="0" applyNumberFormat="0" applyBorder="0" applyAlignment="0" applyProtection="0"/>
    <xf numFmtId="0" fontId="24" fillId="12" borderId="0" applyNumberFormat="0" applyBorder="0" applyAlignment="0" applyProtection="0"/>
    <xf numFmtId="0" fontId="23" fillId="0" borderId="0" applyNumberFormat="0" applyFill="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17" fillId="3" borderId="0" applyNumberFormat="0" applyBorder="0" applyAlignment="0" applyProtection="0"/>
    <xf numFmtId="0" fontId="24" fillId="12" borderId="0" applyNumberFormat="0" applyBorder="0" applyAlignment="0" applyProtection="0"/>
    <xf numFmtId="0" fontId="19" fillId="5" borderId="0" applyNumberFormat="0" applyBorder="0" applyAlignment="0" applyProtection="0"/>
    <xf numFmtId="0" fontId="22" fillId="7" borderId="5" applyNumberFormat="0" applyAlignment="0" applyProtection="0"/>
    <xf numFmtId="0" fontId="17" fillId="3" borderId="0" applyNumberFormat="0" applyBorder="0" applyAlignment="0" applyProtection="0"/>
    <xf numFmtId="0" fontId="20" fillId="6" borderId="1" applyNumberFormat="0" applyAlignment="0" applyProtection="0"/>
    <xf numFmtId="0" fontId="24" fillId="9" borderId="0" applyNumberFormat="0" applyBorder="0" applyAlignment="0" applyProtection="0"/>
    <xf numFmtId="0" fontId="22" fillId="7" borderId="5" applyNumberFormat="0" applyAlignment="0" applyProtection="0"/>
    <xf numFmtId="0" fontId="24" fillId="9" borderId="0" applyNumberFormat="0" applyBorder="0" applyAlignment="0" applyProtection="0"/>
    <xf numFmtId="0" fontId="20" fillId="6" borderId="1" applyNumberFormat="0" applyAlignment="0" applyProtection="0"/>
    <xf numFmtId="0" fontId="24" fillId="25" borderId="0" applyNumberFormat="0" applyBorder="0" applyAlignment="0" applyProtection="0"/>
    <xf numFmtId="0" fontId="24" fillId="17" borderId="0" applyNumberFormat="0" applyBorder="0" applyAlignment="0" applyProtection="0"/>
    <xf numFmtId="0" fontId="24" fillId="16"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1" fillId="0" borderId="4" applyNumberFormat="0" applyFill="0" applyAlignment="0" applyProtection="0"/>
    <xf numFmtId="0" fontId="19" fillId="5" borderId="0" applyNumberFormat="0" applyBorder="0" applyAlignment="0" applyProtection="0"/>
    <xf numFmtId="0" fontId="21" fillId="0" borderId="4" applyNumberFormat="0" applyFill="0" applyAlignment="0" applyProtection="0"/>
    <xf numFmtId="0" fontId="16" fillId="0" borderId="0" applyNumberFormat="0" applyFill="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7" fillId="3" borderId="0" applyNumberFormat="0" applyBorder="0" applyAlignment="0" applyProtection="0"/>
    <xf numFmtId="0" fontId="19" fillId="5" borderId="0" applyNumberFormat="0" applyBorder="0" applyAlignment="0" applyProtection="0"/>
    <xf numFmtId="0" fontId="22" fillId="7" borderId="5" applyNumberFormat="0" applyAlignment="0" applyProtection="0"/>
    <xf numFmtId="0" fontId="17" fillId="3"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4" fillId="17" borderId="0" applyNumberFormat="0" applyBorder="0" applyAlignment="0" applyProtection="0"/>
    <xf numFmtId="0" fontId="24" fillId="24" borderId="0" applyNumberFormat="0" applyBorder="0" applyAlignment="0" applyProtection="0"/>
    <xf numFmtId="0" fontId="24" fillId="9" borderId="0" applyNumberFormat="0" applyBorder="0" applyAlignment="0" applyProtection="0"/>
    <xf numFmtId="0" fontId="24" fillId="21" borderId="0" applyNumberFormat="0" applyBorder="0" applyAlignment="0" applyProtection="0"/>
    <xf numFmtId="0" fontId="22" fillId="7" borderId="5" applyNumberFormat="0" applyAlignment="0" applyProtection="0"/>
    <xf numFmtId="0" fontId="16" fillId="0" borderId="0" applyNumberFormat="0" applyFill="0" applyBorder="0" applyAlignment="0" applyProtection="0"/>
    <xf numFmtId="0" fontId="22" fillId="7" borderId="5" applyNumberFormat="0" applyAlignment="0" applyProtection="0"/>
    <xf numFmtId="0" fontId="24" fillId="17" borderId="0" applyNumberFormat="0" applyBorder="0" applyAlignment="0" applyProtection="0"/>
    <xf numFmtId="0" fontId="24" fillId="17" borderId="0" applyNumberFormat="0" applyBorder="0" applyAlignment="0" applyProtection="0"/>
    <xf numFmtId="0" fontId="20" fillId="6" borderId="1" applyNumberFormat="0" applyAlignment="0" applyProtection="0"/>
    <xf numFmtId="0" fontId="24" fillId="25" borderId="0" applyNumberFormat="0" applyBorder="0" applyAlignment="0" applyProtection="0"/>
    <xf numFmtId="0" fontId="21" fillId="0" borderId="4" applyNumberFormat="0" applyFill="0" applyAlignment="0" applyProtection="0"/>
    <xf numFmtId="0" fontId="21" fillId="0" borderId="4" applyNumberFormat="0" applyFill="0" applyAlignment="0" applyProtection="0"/>
    <xf numFmtId="0" fontId="24" fillId="21" borderId="0" applyNumberFormat="0" applyBorder="0" applyAlignment="0" applyProtection="0"/>
    <xf numFmtId="0" fontId="24" fillId="17"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24" fillId="25" borderId="0" applyNumberFormat="0" applyBorder="0" applyAlignment="0" applyProtection="0"/>
    <xf numFmtId="0" fontId="24" fillId="9" borderId="0" applyNumberFormat="0" applyBorder="0" applyAlignment="0" applyProtection="0"/>
    <xf numFmtId="0" fontId="18" fillId="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24" borderId="0" applyNumberFormat="0" applyBorder="0" applyAlignment="0" applyProtection="0"/>
    <xf numFmtId="0" fontId="24" fillId="16"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0" fillId="6" borderId="1" applyNumberFormat="0" applyAlignment="0" applyProtection="0"/>
    <xf numFmtId="0" fontId="24" fillId="13" borderId="0" applyNumberFormat="0" applyBorder="0" applyAlignment="0" applyProtection="0"/>
    <xf numFmtId="0" fontId="18" fillId="4" borderId="0" applyNumberFormat="0" applyBorder="0" applyAlignment="0" applyProtection="0"/>
    <xf numFmtId="0" fontId="24" fillId="13" borderId="0" applyNumberFormat="0" applyBorder="0" applyAlignment="0" applyProtection="0"/>
    <xf numFmtId="0" fontId="20" fillId="6" borderId="1" applyNumberFormat="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0" fontId="24" fillId="28" borderId="0" applyNumberFormat="0" applyBorder="0" applyAlignment="0" applyProtection="0"/>
    <xf numFmtId="0" fontId="16" fillId="0" borderId="0" applyNumberFormat="0" applyFill="0" applyBorder="0" applyAlignment="0" applyProtection="0"/>
    <xf numFmtId="0" fontId="24" fillId="32" borderId="0" applyNumberFormat="0" applyBorder="0" applyAlignment="0" applyProtection="0"/>
    <xf numFmtId="0" fontId="18" fillId="4" borderId="0" applyNumberFormat="0" applyBorder="0" applyAlignment="0" applyProtection="0"/>
    <xf numFmtId="0" fontId="21" fillId="0" borderId="4" applyNumberFormat="0" applyFill="0" applyAlignment="0" applyProtection="0"/>
    <xf numFmtId="0" fontId="24" fillId="28" borderId="0" applyNumberFormat="0" applyBorder="0" applyAlignment="0" applyProtection="0"/>
    <xf numFmtId="0" fontId="24" fillId="32" borderId="0" applyNumberFormat="0" applyBorder="0" applyAlignment="0" applyProtection="0"/>
    <xf numFmtId="0" fontId="24" fillId="20" borderId="0" applyNumberFormat="0" applyBorder="0" applyAlignment="0" applyProtection="0"/>
    <xf numFmtId="0" fontId="24" fillId="16" borderId="0" applyNumberFormat="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20"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17" fillId="3" borderId="0" applyNumberFormat="0" applyBorder="0" applyAlignment="0" applyProtection="0"/>
    <xf numFmtId="0" fontId="24" fillId="20" borderId="0" applyNumberFormat="0" applyBorder="0" applyAlignment="0" applyProtection="0"/>
    <xf numFmtId="0" fontId="24" fillId="28" borderId="0" applyNumberFormat="0" applyBorder="0" applyAlignment="0" applyProtection="0"/>
    <xf numFmtId="0" fontId="24" fillId="16" borderId="0" applyNumberFormat="0" applyBorder="0" applyAlignment="0" applyProtection="0"/>
    <xf numFmtId="0" fontId="24" fillId="12" borderId="0" applyNumberFormat="0" applyBorder="0" applyAlignment="0" applyProtection="0"/>
    <xf numFmtId="0" fontId="19" fillId="5" borderId="0" applyNumberFormat="0" applyBorder="0" applyAlignment="0" applyProtection="0"/>
    <xf numFmtId="0" fontId="24" fillId="29" borderId="0" applyNumberFormat="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2" fillId="7" borderId="5" applyNumberFormat="0" applyAlignment="0" applyProtection="0"/>
    <xf numFmtId="0" fontId="24" fillId="32" borderId="0" applyNumberFormat="0" applyBorder="0" applyAlignment="0" applyProtection="0"/>
    <xf numFmtId="0" fontId="17" fillId="3" borderId="0" applyNumberFormat="0" applyBorder="0" applyAlignment="0" applyProtection="0"/>
    <xf numFmtId="0" fontId="11" fillId="0" borderId="7" applyNumberFormat="0" applyFill="0" applyAlignment="0" applyProtection="0"/>
    <xf numFmtId="0" fontId="24" fillId="16" borderId="0" applyNumberFormat="0" applyBorder="0" applyAlignment="0" applyProtection="0"/>
    <xf numFmtId="0" fontId="11" fillId="0" borderId="7" applyNumberFormat="0" applyFill="0" applyAlignment="0" applyProtection="0"/>
    <xf numFmtId="0" fontId="21" fillId="0" borderId="4" applyNumberFormat="0" applyFill="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9" borderId="0" applyNumberFormat="0" applyBorder="0" applyAlignment="0" applyProtection="0"/>
    <xf numFmtId="0" fontId="18" fillId="4"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164" fontId="2" fillId="0" borderId="0" applyFont="0" applyFill="0" applyBorder="0" applyAlignment="0" applyProtection="0"/>
    <xf numFmtId="0" fontId="24" fillId="25"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20" fillId="6" borderId="1" applyNumberFormat="0" applyAlignment="0" applyProtection="0"/>
    <xf numFmtId="0" fontId="18" fillId="4" borderId="0" applyNumberFormat="0" applyBorder="0" applyAlignment="0" applyProtection="0"/>
    <xf numFmtId="164" fontId="2" fillId="0" borderId="0" applyFont="0" applyFill="0" applyBorder="0" applyAlignment="0" applyProtection="0"/>
    <xf numFmtId="0" fontId="22" fillId="7" borderId="5" applyNumberFormat="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9" borderId="0" applyNumberFormat="0" applyBorder="0" applyAlignment="0" applyProtection="0"/>
    <xf numFmtId="0" fontId="24" fillId="20" borderId="0" applyNumberFormat="0" applyBorder="0" applyAlignment="0" applyProtection="0"/>
    <xf numFmtId="0" fontId="20" fillId="6" borderId="1" applyNumberFormat="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7" fillId="3" borderId="0" applyNumberFormat="0" applyBorder="0" applyAlignment="0" applyProtection="0"/>
    <xf numFmtId="0" fontId="11" fillId="0" borderId="7" applyNumberFormat="0" applyFill="0" applyAlignment="0" applyProtection="0"/>
    <xf numFmtId="0" fontId="24" fillId="16" borderId="0" applyNumberFormat="0" applyBorder="0" applyAlignment="0" applyProtection="0"/>
    <xf numFmtId="0" fontId="11" fillId="0" borderId="7" applyNumberFormat="0" applyFill="0" applyAlignment="0" applyProtection="0"/>
    <xf numFmtId="0" fontId="21" fillId="0" borderId="4" applyNumberFormat="0" applyFill="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9" borderId="0" applyNumberFormat="0" applyBorder="0" applyAlignment="0" applyProtection="0"/>
    <xf numFmtId="0" fontId="18" fillId="4"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25"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20" fillId="6" borderId="1" applyNumberFormat="0" applyAlignment="0" applyProtection="0"/>
    <xf numFmtId="0" fontId="18" fillId="4" borderId="0" applyNumberFormat="0" applyBorder="0" applyAlignment="0" applyProtection="0"/>
    <xf numFmtId="0" fontId="22" fillId="7" borderId="5" applyNumberFormat="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9" borderId="0" applyNumberFormat="0" applyBorder="0" applyAlignment="0" applyProtection="0"/>
    <xf numFmtId="0" fontId="24" fillId="20" borderId="0" applyNumberFormat="0" applyBorder="0" applyAlignment="0" applyProtection="0"/>
    <xf numFmtId="0" fontId="20" fillId="6" borderId="1" applyNumberFormat="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9" fillId="5"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22" fillId="7" borderId="5" applyNumberFormat="0" applyAlignment="0" applyProtection="0"/>
    <xf numFmtId="0" fontId="19" fillId="5" borderId="0" applyNumberFormat="0" applyBorder="0" applyAlignment="0" applyProtection="0"/>
    <xf numFmtId="0" fontId="2" fillId="31" borderId="0" applyNumberFormat="0" applyBorder="0" applyAlignment="0" applyProtection="0"/>
    <xf numFmtId="167" fontId="2" fillId="0" borderId="0" applyFont="0" applyFill="0" applyBorder="0" applyAlignment="0" applyProtection="0"/>
    <xf numFmtId="0" fontId="2" fillId="30" borderId="0" applyNumberFormat="0" applyBorder="0" applyAlignment="0" applyProtection="0"/>
    <xf numFmtId="0" fontId="24" fillId="32" borderId="0" applyNumberFormat="0" applyBorder="0" applyAlignment="0" applyProtection="0"/>
    <xf numFmtId="0" fontId="24" fillId="12" borderId="0" applyNumberFormat="0" applyBorder="0" applyAlignment="0" applyProtection="0"/>
    <xf numFmtId="0" fontId="17" fillId="3" borderId="0" applyNumberFormat="0" applyBorder="0" applyAlignment="0" applyProtection="0"/>
    <xf numFmtId="0" fontId="21" fillId="0" borderId="4" applyNumberFormat="0" applyFill="0" applyAlignment="0" applyProtection="0"/>
    <xf numFmtId="0" fontId="24" fillId="1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9" fillId="5" borderId="0" applyNumberFormat="0" applyBorder="0" applyAlignment="0" applyProtection="0"/>
    <xf numFmtId="9" fontId="2" fillId="0" borderId="0" applyFont="0" applyFill="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 fillId="30" borderId="0" applyNumberFormat="0" applyBorder="0" applyAlignment="0" applyProtection="0"/>
    <xf numFmtId="0" fontId="24" fillId="25" borderId="0" applyNumberFormat="0" applyBorder="0" applyAlignment="0" applyProtection="0"/>
    <xf numFmtId="0" fontId="16" fillId="0" borderId="0" applyNumberFormat="0" applyFill="0" applyBorder="0" applyAlignment="0" applyProtection="0"/>
    <xf numFmtId="0" fontId="24" fillId="32" borderId="0" applyNumberFormat="0" applyBorder="0" applyAlignment="0" applyProtection="0"/>
    <xf numFmtId="0" fontId="20" fillId="6" borderId="1" applyNumberFormat="0" applyAlignment="0" applyProtection="0"/>
    <xf numFmtId="0" fontId="23" fillId="0" borderId="0" applyNumberFormat="0" applyFill="0" applyBorder="0" applyAlignment="0" applyProtection="0"/>
    <xf numFmtId="0" fontId="24" fillId="9" borderId="0" applyNumberFormat="0" applyBorder="0" applyAlignment="0" applyProtection="0"/>
    <xf numFmtId="0" fontId="24" fillId="12" borderId="0" applyNumberFormat="0" applyBorder="0" applyAlignment="0" applyProtection="0"/>
    <xf numFmtId="0" fontId="2" fillId="19"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17" fillId="3" borderId="0" applyNumberFormat="0" applyBorder="0" applyAlignment="0" applyProtection="0"/>
    <xf numFmtId="0" fontId="2" fillId="22" borderId="0" applyNumberFormat="0" applyBorder="0" applyAlignment="0" applyProtection="0"/>
    <xf numFmtId="0" fontId="22" fillId="7" borderId="5" applyNumberFormat="0" applyAlignment="0" applyProtection="0"/>
    <xf numFmtId="0" fontId="2" fillId="11" borderId="0" applyNumberFormat="0" applyBorder="0" applyAlignment="0" applyProtection="0"/>
    <xf numFmtId="0" fontId="18" fillId="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167" fontId="2" fillId="0" borderId="0" applyFont="0" applyFill="0" applyBorder="0" applyAlignment="0" applyProtection="0"/>
    <xf numFmtId="0" fontId="24" fillId="29"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7" fillId="3" borderId="0" applyNumberFormat="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17" borderId="0" applyNumberFormat="0" applyBorder="0" applyAlignment="0" applyProtection="0"/>
    <xf numFmtId="0" fontId="11" fillId="0" borderId="7" applyNumberFormat="0" applyFill="0" applyAlignment="0" applyProtection="0"/>
    <xf numFmtId="0" fontId="18" fillId="4"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 fillId="18" borderId="0" applyNumberFormat="0" applyBorder="0" applyAlignment="0" applyProtection="0"/>
    <xf numFmtId="0" fontId="24" fillId="32" borderId="0" applyNumberFormat="0" applyBorder="0" applyAlignment="0" applyProtection="0"/>
    <xf numFmtId="0" fontId="2" fillId="30" borderId="0" applyNumberFormat="0" applyBorder="0" applyAlignment="0" applyProtection="0"/>
    <xf numFmtId="0" fontId="24" fillId="29" borderId="0" applyNumberFormat="0" applyBorder="0" applyAlignment="0" applyProtection="0"/>
    <xf numFmtId="0" fontId="16" fillId="0" borderId="0" applyNumberFormat="0" applyFill="0" applyBorder="0" applyAlignment="0" applyProtection="0"/>
    <xf numFmtId="0" fontId="11" fillId="0" borderId="7" applyNumberFormat="0" applyFill="0" applyAlignment="0" applyProtection="0"/>
    <xf numFmtId="0" fontId="20" fillId="6" borderId="1" applyNumberFormat="0" applyAlignment="0" applyProtection="0"/>
    <xf numFmtId="0" fontId="17" fillId="3" borderId="0" applyNumberFormat="0" applyBorder="0" applyAlignment="0" applyProtection="0"/>
    <xf numFmtId="0" fontId="24" fillId="28" borderId="0" applyNumberFormat="0" applyBorder="0" applyAlignment="0" applyProtection="0"/>
    <xf numFmtId="0" fontId="24" fillId="17" borderId="0" applyNumberFormat="0" applyBorder="0" applyAlignment="0" applyProtection="0"/>
    <xf numFmtId="0" fontId="20" fillId="6" borderId="1" applyNumberFormat="0" applyAlignment="0" applyProtection="0"/>
    <xf numFmtId="0" fontId="24" fillId="25" borderId="0" applyNumberFormat="0" applyBorder="0" applyAlignment="0" applyProtection="0"/>
    <xf numFmtId="0" fontId="22" fillId="7" borderId="5" applyNumberFormat="0" applyAlignment="0" applyProtection="0"/>
    <xf numFmtId="0" fontId="2" fillId="26" borderId="0" applyNumberFormat="0" applyBorder="0" applyAlignment="0" applyProtection="0"/>
    <xf numFmtId="0" fontId="20" fillId="6" borderId="1" applyNumberFormat="0" applyAlignment="0" applyProtection="0"/>
    <xf numFmtId="0" fontId="24" fillId="28"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16" fillId="0" borderId="0" applyNumberFormat="0" applyFill="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19" fillId="5" borderId="0" applyNumberFormat="0" applyBorder="0" applyAlignment="0" applyProtection="0"/>
    <xf numFmtId="0" fontId="24" fillId="32"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17" fillId="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8" borderId="6" applyNumberFormat="0" applyFont="0" applyAlignment="0" applyProtection="0"/>
    <xf numFmtId="0" fontId="2" fillId="23" borderId="0" applyNumberFormat="0" applyBorder="0" applyAlignment="0" applyProtection="0"/>
    <xf numFmtId="0" fontId="17" fillId="3" borderId="0" applyNumberFormat="0" applyBorder="0" applyAlignment="0" applyProtection="0"/>
    <xf numFmtId="0" fontId="2" fillId="1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18" fillId="4" borderId="0" applyNumberFormat="0" applyBorder="0" applyAlignment="0" applyProtection="0"/>
    <xf numFmtId="0" fontId="24" fillId="17" borderId="0" applyNumberFormat="0" applyBorder="0" applyAlignment="0" applyProtection="0"/>
    <xf numFmtId="0" fontId="18" fillId="4" borderId="0" applyNumberFormat="0" applyBorder="0" applyAlignment="0" applyProtection="0"/>
    <xf numFmtId="0" fontId="2" fillId="8" borderId="6" applyNumberFormat="0" applyFont="0" applyAlignment="0" applyProtection="0"/>
    <xf numFmtId="0" fontId="24" fillId="25" borderId="0" applyNumberFormat="0" applyBorder="0" applyAlignment="0" applyProtection="0"/>
    <xf numFmtId="0" fontId="18" fillId="4"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4" fillId="29"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24" borderId="0" applyNumberFormat="0" applyBorder="0" applyAlignment="0" applyProtection="0"/>
    <xf numFmtId="0" fontId="24" fillId="20" borderId="0" applyNumberFormat="0" applyBorder="0" applyAlignment="0" applyProtection="0"/>
    <xf numFmtId="167" fontId="2" fillId="0" borderId="0" applyFont="0" applyFill="0" applyBorder="0" applyAlignment="0" applyProtection="0"/>
    <xf numFmtId="0" fontId="20" fillId="6" borderId="1" applyNumberFormat="0" applyAlignment="0" applyProtection="0"/>
    <xf numFmtId="0" fontId="2" fillId="8" borderId="6" applyNumberFormat="0" applyFont="0" applyAlignment="0" applyProtection="0"/>
    <xf numFmtId="0" fontId="23" fillId="0" borderId="0" applyNumberFormat="0" applyFill="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0" fillId="6" borderId="1" applyNumberFormat="0" applyAlignment="0" applyProtection="0"/>
    <xf numFmtId="0" fontId="24" fillId="29" borderId="0" applyNumberFormat="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1" fillId="0" borderId="4" applyNumberFormat="0" applyFill="0" applyAlignment="0" applyProtection="0"/>
    <xf numFmtId="0" fontId="16" fillId="0" borderId="0" applyNumberFormat="0" applyFill="0" applyBorder="0" applyAlignment="0" applyProtection="0"/>
    <xf numFmtId="0" fontId="24" fillId="25" borderId="0" applyNumberFormat="0" applyBorder="0" applyAlignment="0" applyProtection="0"/>
    <xf numFmtId="0" fontId="24" fillId="16" borderId="0" applyNumberFormat="0" applyBorder="0" applyAlignment="0" applyProtection="0"/>
    <xf numFmtId="0" fontId="16" fillId="0" borderId="0" applyNumberFormat="0" applyFill="0" applyBorder="0" applyAlignment="0" applyProtection="0"/>
    <xf numFmtId="0" fontId="24" fillId="9" borderId="0" applyNumberFormat="0" applyBorder="0" applyAlignment="0" applyProtection="0"/>
    <xf numFmtId="0" fontId="24" fillId="16" borderId="0" applyNumberFormat="0" applyBorder="0" applyAlignment="0" applyProtection="0"/>
    <xf numFmtId="0" fontId="2" fillId="31"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4" fillId="29" borderId="0" applyNumberFormat="0" applyBorder="0" applyAlignment="0" applyProtection="0"/>
    <xf numFmtId="0" fontId="16" fillId="0" borderId="0" applyNumberFormat="0" applyFill="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22" fillId="7" borderId="5" applyNumberFormat="0" applyAlignment="0" applyProtection="0"/>
    <xf numFmtId="0" fontId="2" fillId="15" borderId="0" applyNumberFormat="0" applyBorder="0" applyAlignment="0" applyProtection="0"/>
    <xf numFmtId="0" fontId="11" fillId="0" borderId="7" applyNumberFormat="0" applyFill="0" applyAlignment="0" applyProtection="0"/>
    <xf numFmtId="0" fontId="20" fillId="6" borderId="1" applyNumberFormat="0" applyAlignment="0" applyProtection="0"/>
    <xf numFmtId="0" fontId="24" fillId="9" borderId="0" applyNumberFormat="0" applyBorder="0" applyAlignment="0" applyProtection="0"/>
    <xf numFmtId="0" fontId="24" fillId="29" borderId="0" applyNumberFormat="0" applyBorder="0" applyAlignment="0" applyProtection="0"/>
    <xf numFmtId="0" fontId="2" fillId="27" borderId="0" applyNumberFormat="0" applyBorder="0" applyAlignment="0" applyProtection="0"/>
    <xf numFmtId="0" fontId="21" fillId="0" borderId="4" applyNumberFormat="0" applyFill="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9" borderId="0" applyNumberFormat="0" applyBorder="0" applyAlignment="0" applyProtection="0"/>
    <xf numFmtId="0" fontId="24" fillId="13"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11" fillId="0" borderId="7" applyNumberFormat="0" applyFill="0" applyAlignment="0" applyProtection="0"/>
    <xf numFmtId="0" fontId="22" fillId="7" borderId="5" applyNumberFormat="0" applyAlignment="0" applyProtection="0"/>
    <xf numFmtId="0" fontId="24" fillId="17" borderId="0" applyNumberFormat="0" applyBorder="0" applyAlignment="0" applyProtection="0"/>
    <xf numFmtId="0" fontId="2" fillId="11" borderId="0" applyNumberFormat="0" applyBorder="0" applyAlignment="0" applyProtection="0"/>
    <xf numFmtId="0" fontId="21" fillId="0" borderId="4" applyNumberFormat="0" applyFill="0" applyAlignment="0" applyProtection="0"/>
    <xf numFmtId="0" fontId="24" fillId="17" borderId="0" applyNumberFormat="0" applyBorder="0" applyAlignment="0" applyProtection="0"/>
    <xf numFmtId="0" fontId="24" fillId="25" borderId="0" applyNumberFormat="0" applyBorder="0" applyAlignment="0" applyProtection="0"/>
    <xf numFmtId="0" fontId="22" fillId="7" borderId="5" applyNumberFormat="0" applyAlignment="0" applyProtection="0"/>
    <xf numFmtId="0" fontId="2" fillId="10" borderId="0" applyNumberFormat="0" applyBorder="0" applyAlignment="0" applyProtection="0"/>
    <xf numFmtId="0" fontId="20" fillId="6" borderId="1" applyNumberFormat="0" applyAlignment="0" applyProtection="0"/>
    <xf numFmtId="166" fontId="2" fillId="0" borderId="0" applyFont="0" applyFill="0" applyBorder="0" applyAlignment="0" applyProtection="0"/>
    <xf numFmtId="0" fontId="2" fillId="10"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2" fillId="11" borderId="0" applyNumberFormat="0" applyBorder="0" applyAlignment="0" applyProtection="0"/>
    <xf numFmtId="0" fontId="2" fillId="8" borderId="6" applyNumberFormat="0" applyFont="0" applyAlignment="0" applyProtection="0"/>
    <xf numFmtId="0" fontId="2" fillId="19" borderId="0" applyNumberFormat="0" applyBorder="0" applyAlignment="0" applyProtection="0"/>
    <xf numFmtId="0" fontId="24" fillId="9" borderId="0" applyNumberFormat="0" applyBorder="0" applyAlignment="0" applyProtection="0"/>
    <xf numFmtId="0" fontId="22" fillId="7" borderId="5" applyNumberFormat="0" applyAlignment="0" applyProtection="0"/>
    <xf numFmtId="0" fontId="2" fillId="2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 fillId="19"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29" borderId="0" applyNumberFormat="0" applyBorder="0" applyAlignment="0" applyProtection="0"/>
    <xf numFmtId="0" fontId="21" fillId="0" borderId="4" applyNumberFormat="0" applyFill="0" applyAlignment="0" applyProtection="0"/>
    <xf numFmtId="0" fontId="24" fillId="21"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25" borderId="0" applyNumberFormat="0" applyBorder="0" applyAlignment="0" applyProtection="0"/>
    <xf numFmtId="0" fontId="17" fillId="3" borderId="0" applyNumberFormat="0" applyBorder="0" applyAlignment="0" applyProtection="0"/>
    <xf numFmtId="0" fontId="24" fillId="9" borderId="0" applyNumberFormat="0" applyBorder="0" applyAlignment="0" applyProtection="0"/>
    <xf numFmtId="0" fontId="24" fillId="28" borderId="0" applyNumberFormat="0" applyBorder="0" applyAlignment="0" applyProtection="0"/>
    <xf numFmtId="0" fontId="2" fillId="26" borderId="0" applyNumberFormat="0" applyBorder="0" applyAlignment="0" applyProtection="0"/>
    <xf numFmtId="0" fontId="24" fillId="16" borderId="0" applyNumberFormat="0" applyBorder="0" applyAlignment="0" applyProtection="0"/>
    <xf numFmtId="0" fontId="23" fillId="0" borderId="0" applyNumberFormat="0" applyFill="0" applyBorder="0" applyAlignment="0" applyProtection="0"/>
    <xf numFmtId="0" fontId="24" fillId="25" borderId="0" applyNumberFormat="0" applyBorder="0" applyAlignment="0" applyProtection="0"/>
    <xf numFmtId="0" fontId="24" fillId="29" borderId="0" applyNumberFormat="0" applyBorder="0" applyAlignment="0" applyProtection="0"/>
    <xf numFmtId="0" fontId="16" fillId="0" borderId="0" applyNumberFormat="0" applyFill="0" applyBorder="0" applyAlignment="0" applyProtection="0"/>
    <xf numFmtId="0" fontId="24" fillId="13" borderId="0" applyNumberFormat="0" applyBorder="0" applyAlignment="0" applyProtection="0"/>
    <xf numFmtId="0" fontId="24" fillId="25" borderId="0" applyNumberFormat="0" applyBorder="0" applyAlignment="0" applyProtection="0"/>
    <xf numFmtId="0" fontId="24" fillId="9"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166" fontId="2" fillId="0" borderId="0" applyFont="0" applyFill="0" applyBorder="0" applyAlignment="0" applyProtection="0"/>
    <xf numFmtId="0" fontId="23" fillId="0" borderId="0" applyNumberFormat="0" applyFill="0" applyBorder="0" applyAlignment="0" applyProtection="0"/>
    <xf numFmtId="0" fontId="24" fillId="20" borderId="0" applyNumberFormat="0" applyBorder="0" applyAlignment="0" applyProtection="0"/>
    <xf numFmtId="0" fontId="22" fillId="7" borderId="5" applyNumberFormat="0" applyAlignment="0" applyProtection="0"/>
    <xf numFmtId="0" fontId="2" fillId="23" borderId="0" applyNumberFormat="0" applyBorder="0" applyAlignment="0" applyProtection="0"/>
    <xf numFmtId="0" fontId="23" fillId="0" borderId="0" applyNumberFormat="0" applyFill="0" applyBorder="0" applyAlignment="0" applyProtection="0"/>
    <xf numFmtId="0" fontId="24" fillId="20"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16" borderId="0" applyNumberFormat="0" applyBorder="0" applyAlignment="0" applyProtection="0"/>
    <xf numFmtId="164" fontId="2" fillId="0" borderId="0" applyFont="0" applyFill="0" applyBorder="0" applyAlignment="0" applyProtection="0"/>
    <xf numFmtId="0" fontId="2" fillId="30" borderId="0" applyNumberFormat="0" applyBorder="0" applyAlignment="0" applyProtection="0"/>
    <xf numFmtId="0" fontId="22" fillId="7" borderId="5" applyNumberFormat="0" applyAlignment="0" applyProtection="0"/>
    <xf numFmtId="0" fontId="2" fillId="18" borderId="0" applyNumberFormat="0" applyBorder="0" applyAlignment="0" applyProtection="0"/>
    <xf numFmtId="0" fontId="24" fillId="24"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0" fillId="6" borderId="1" applyNumberFormat="0" applyAlignment="0" applyProtection="0"/>
    <xf numFmtId="0" fontId="18" fillId="4"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18" fillId="4"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16" fillId="0" borderId="0" applyNumberFormat="0" applyFill="0" applyBorder="0" applyAlignment="0" applyProtection="0"/>
    <xf numFmtId="0" fontId="23" fillId="0" borderId="0" applyNumberFormat="0" applyFill="0" applyBorder="0" applyAlignment="0" applyProtection="0"/>
    <xf numFmtId="0" fontId="24" fillId="25" borderId="0" applyNumberFormat="0" applyBorder="0" applyAlignment="0" applyProtection="0"/>
    <xf numFmtId="0" fontId="16" fillId="0" borderId="0" applyNumberFormat="0" applyFill="0" applyBorder="0" applyAlignment="0" applyProtection="0"/>
    <xf numFmtId="0" fontId="2" fillId="15" borderId="0" applyNumberFormat="0" applyBorder="0" applyAlignment="0" applyProtection="0"/>
    <xf numFmtId="0" fontId="11" fillId="0" borderId="7" applyNumberFormat="0" applyFill="0" applyAlignment="0" applyProtection="0"/>
    <xf numFmtId="0" fontId="11" fillId="0" borderId="7" applyNumberFormat="0" applyFill="0" applyAlignment="0" applyProtection="0"/>
    <xf numFmtId="0" fontId="2" fillId="19"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 fillId="22" borderId="0" applyNumberFormat="0" applyBorder="0" applyAlignment="0" applyProtection="0"/>
    <xf numFmtId="0" fontId="19" fillId="5" borderId="0" applyNumberFormat="0" applyBorder="0" applyAlignment="0" applyProtection="0"/>
    <xf numFmtId="0" fontId="2" fillId="11"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2" fillId="7" borderId="5" applyNumberFormat="0" applyAlignment="0" applyProtection="0"/>
    <xf numFmtId="0" fontId="24" fillId="9" borderId="0" applyNumberFormat="0" applyBorder="0" applyAlignment="0" applyProtection="0"/>
    <xf numFmtId="0" fontId="24" fillId="28" borderId="0" applyNumberFormat="0" applyBorder="0" applyAlignment="0" applyProtection="0"/>
    <xf numFmtId="0" fontId="24" fillId="25"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167" fontId="2" fillId="0" borderId="0" applyFont="0" applyFill="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 fillId="8" borderId="6" applyNumberFormat="0" applyFont="0" applyAlignment="0" applyProtection="0"/>
    <xf numFmtId="0" fontId="24" fillId="21" borderId="0" applyNumberFormat="0" applyBorder="0" applyAlignment="0" applyProtection="0"/>
    <xf numFmtId="0" fontId="24" fillId="13" borderId="0" applyNumberFormat="0" applyBorder="0" applyAlignment="0" applyProtection="0"/>
    <xf numFmtId="0" fontId="20" fillId="6" borderId="1" applyNumberFormat="0" applyAlignment="0" applyProtection="0"/>
    <xf numFmtId="0" fontId="24" fillId="17" borderId="0" applyNumberFormat="0" applyBorder="0" applyAlignment="0" applyProtection="0"/>
    <xf numFmtId="0" fontId="24" fillId="9"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28" borderId="0" applyNumberFormat="0" applyBorder="0" applyAlignment="0" applyProtection="0"/>
    <xf numFmtId="0" fontId="11" fillId="0" borderId="7" applyNumberFormat="0" applyFill="0" applyAlignment="0" applyProtection="0"/>
    <xf numFmtId="0" fontId="2" fillId="15" borderId="0" applyNumberFormat="0" applyBorder="0" applyAlignment="0" applyProtection="0"/>
    <xf numFmtId="0" fontId="24" fillId="16"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2" fillId="7" borderId="5" applyNumberFormat="0" applyAlignment="0" applyProtection="0"/>
    <xf numFmtId="0" fontId="20" fillId="6" borderId="1" applyNumberFormat="0" applyAlignment="0" applyProtection="0"/>
    <xf numFmtId="0" fontId="2" fillId="10" borderId="0" applyNumberFormat="0" applyBorder="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24" fillId="9" borderId="0" applyNumberFormat="0" applyBorder="0" applyAlignment="0" applyProtection="0"/>
    <xf numFmtId="0" fontId="18" fillId="4" borderId="0" applyNumberFormat="0" applyBorder="0" applyAlignment="0" applyProtection="0"/>
    <xf numFmtId="0" fontId="21" fillId="0" borderId="4" applyNumberFormat="0" applyFill="0" applyAlignment="0" applyProtection="0"/>
    <xf numFmtId="0" fontId="24" fillId="9" borderId="0" applyNumberFormat="0" applyBorder="0" applyAlignment="0" applyProtection="0"/>
    <xf numFmtId="0" fontId="2" fillId="31" borderId="0" applyNumberFormat="0" applyBorder="0" applyAlignment="0" applyProtection="0"/>
    <xf numFmtId="0" fontId="11" fillId="0" borderId="7" applyNumberFormat="0" applyFill="0" applyAlignment="0" applyProtection="0"/>
    <xf numFmtId="0" fontId="17" fillId="3" borderId="0" applyNumberFormat="0" applyBorder="0" applyAlignment="0" applyProtection="0"/>
    <xf numFmtId="0" fontId="24" fillId="24" borderId="0" applyNumberFormat="0" applyBorder="0" applyAlignment="0" applyProtection="0"/>
    <xf numFmtId="0" fontId="2" fillId="14" borderId="0" applyNumberFormat="0" applyBorder="0" applyAlignment="0" applyProtection="0"/>
    <xf numFmtId="0" fontId="11" fillId="0" borderId="7" applyNumberFormat="0" applyFill="0" applyAlignment="0" applyProtection="0"/>
    <xf numFmtId="0" fontId="2" fillId="15"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 fillId="31" borderId="0" applyNumberFormat="0" applyBorder="0" applyAlignment="0" applyProtection="0"/>
    <xf numFmtId="0" fontId="24" fillId="17"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11" fillId="0" borderId="7" applyNumberFormat="0" applyFill="0" applyAlignment="0" applyProtection="0"/>
    <xf numFmtId="0" fontId="2" fillId="23"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18" fillId="4" borderId="0" applyNumberFormat="0" applyBorder="0" applyAlignment="0" applyProtection="0"/>
    <xf numFmtId="0" fontId="24" fillId="29" borderId="0" applyNumberFormat="0" applyBorder="0" applyAlignment="0" applyProtection="0"/>
    <xf numFmtId="0" fontId="24" fillId="17" borderId="0" applyNumberFormat="0" applyBorder="0" applyAlignment="0" applyProtection="0"/>
    <xf numFmtId="0" fontId="24" fillId="16"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2" fillId="7" borderId="5" applyNumberFormat="0" applyAlignment="0" applyProtection="0"/>
    <xf numFmtId="0" fontId="23" fillId="0" borderId="0" applyNumberFormat="0" applyFill="0" applyBorder="0" applyAlignment="0" applyProtection="0"/>
    <xf numFmtId="0" fontId="24" fillId="9" borderId="0" applyNumberFormat="0" applyBorder="0" applyAlignment="0" applyProtection="0"/>
    <xf numFmtId="0" fontId="11" fillId="0" borderId="7"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7"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19" fillId="5"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3" fillId="0" borderId="0" applyNumberFormat="0" applyFill="0" applyBorder="0" applyAlignment="0" applyProtection="0"/>
    <xf numFmtId="0" fontId="20" fillId="6" borderId="1" applyNumberFormat="0" applyAlignment="0" applyProtection="0"/>
    <xf numFmtId="0" fontId="24" fillId="29" borderId="0" applyNumberFormat="0" applyBorder="0" applyAlignment="0" applyProtection="0"/>
    <xf numFmtId="0" fontId="24" fillId="32" borderId="0" applyNumberFormat="0" applyBorder="0" applyAlignment="0" applyProtection="0"/>
    <xf numFmtId="0" fontId="20" fillId="6" borderId="1" applyNumberFormat="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 fillId="26" borderId="0" applyNumberFormat="0" applyBorder="0" applyAlignment="0" applyProtection="0"/>
    <xf numFmtId="0" fontId="11" fillId="0" borderId="7" applyNumberFormat="0" applyFill="0" applyAlignment="0" applyProtection="0"/>
    <xf numFmtId="0" fontId="23" fillId="0" borderId="0" applyNumberFormat="0" applyFill="0" applyBorder="0" applyAlignment="0" applyProtection="0"/>
    <xf numFmtId="0" fontId="24" fillId="32" borderId="0" applyNumberFormat="0" applyBorder="0" applyAlignment="0" applyProtection="0"/>
    <xf numFmtId="0" fontId="24" fillId="20" borderId="0" applyNumberFormat="0" applyBorder="0" applyAlignment="0" applyProtection="0"/>
    <xf numFmtId="0" fontId="24" fillId="28" borderId="0" applyNumberFormat="0" applyBorder="0" applyAlignment="0" applyProtection="0"/>
    <xf numFmtId="0" fontId="2" fillId="30" borderId="0" applyNumberFormat="0" applyBorder="0" applyAlignment="0" applyProtection="0"/>
    <xf numFmtId="0" fontId="24" fillId="28" borderId="0" applyNumberFormat="0" applyBorder="0" applyAlignment="0" applyProtection="0"/>
    <xf numFmtId="0" fontId="17" fillId="3" borderId="0" applyNumberFormat="0" applyBorder="0" applyAlignment="0" applyProtection="0"/>
    <xf numFmtId="0" fontId="20" fillId="6" borderId="1" applyNumberFormat="0" applyAlignment="0" applyProtection="0"/>
    <xf numFmtId="167" fontId="2" fillId="0" borderId="0" applyFont="0" applyFill="0" applyBorder="0" applyAlignment="0" applyProtection="0"/>
    <xf numFmtId="0" fontId="2" fillId="11" borderId="0" applyNumberFormat="0" applyBorder="0" applyAlignment="0" applyProtection="0"/>
    <xf numFmtId="0" fontId="17" fillId="3"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17" fillId="3" borderId="0" applyNumberFormat="0" applyBorder="0" applyAlignment="0" applyProtection="0"/>
    <xf numFmtId="0" fontId="18" fillId="4"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0" fillId="6" borderId="1" applyNumberFormat="0" applyAlignment="0" applyProtection="0"/>
    <xf numFmtId="0" fontId="2" fillId="22" borderId="0" applyNumberFormat="0" applyBorder="0" applyAlignment="0" applyProtection="0"/>
    <xf numFmtId="0" fontId="24" fillId="13" borderId="0" applyNumberFormat="0" applyBorder="0" applyAlignment="0" applyProtection="0"/>
    <xf numFmtId="0" fontId="22" fillId="7" borderId="5" applyNumberFormat="0" applyAlignment="0" applyProtection="0"/>
    <xf numFmtId="0" fontId="24" fillId="24"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17" fillId="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0" fillId="6" borderId="1" applyNumberFormat="0" applyAlignment="0" applyProtection="0"/>
    <xf numFmtId="0" fontId="2" fillId="23" borderId="0" applyNumberFormat="0" applyBorder="0" applyAlignment="0" applyProtection="0"/>
    <xf numFmtId="0" fontId="2" fillId="26" borderId="0" applyNumberFormat="0" applyBorder="0" applyAlignment="0" applyProtection="0"/>
    <xf numFmtId="0" fontId="16" fillId="0" borderId="0" applyNumberFormat="0" applyFill="0" applyBorder="0" applyAlignment="0" applyProtection="0"/>
    <xf numFmtId="0" fontId="19" fillId="5" borderId="0" applyNumberFormat="0" applyBorder="0" applyAlignment="0" applyProtection="0"/>
    <xf numFmtId="0" fontId="21" fillId="0" borderId="4" applyNumberFormat="0" applyFill="0" applyAlignment="0" applyProtection="0"/>
    <xf numFmtId="166" fontId="2" fillId="0" borderId="0" applyFont="0" applyFill="0" applyBorder="0" applyAlignment="0" applyProtection="0"/>
    <xf numFmtId="0" fontId="11" fillId="0" borderId="7" applyNumberFormat="0" applyFill="0" applyAlignment="0" applyProtection="0"/>
    <xf numFmtId="0" fontId="24" fillId="12" borderId="0" applyNumberFormat="0" applyBorder="0" applyAlignment="0" applyProtection="0"/>
    <xf numFmtId="0" fontId="16" fillId="0" borderId="0" applyNumberFormat="0" applyFill="0" applyBorder="0" applyAlignment="0" applyProtection="0"/>
    <xf numFmtId="0" fontId="24" fillId="13" borderId="0" applyNumberFormat="0" applyBorder="0" applyAlignment="0" applyProtection="0"/>
    <xf numFmtId="0" fontId="24" fillId="24" borderId="0" applyNumberFormat="0" applyBorder="0" applyAlignment="0" applyProtection="0"/>
    <xf numFmtId="166" fontId="2" fillId="0" borderId="0" applyFont="0" applyFill="0" applyBorder="0" applyAlignment="0" applyProtection="0"/>
    <xf numFmtId="0" fontId="23" fillId="0" borderId="0" applyNumberFormat="0" applyFill="0" applyBorder="0" applyAlignment="0" applyProtection="0"/>
    <xf numFmtId="0" fontId="17" fillId="3"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2" fillId="31" borderId="0" applyNumberFormat="0" applyBorder="0" applyAlignment="0" applyProtection="0"/>
    <xf numFmtId="0" fontId="19" fillId="5" borderId="0" applyNumberFormat="0" applyBorder="0" applyAlignment="0" applyProtection="0"/>
    <xf numFmtId="0" fontId="17" fillId="3" borderId="0" applyNumberFormat="0" applyBorder="0" applyAlignment="0" applyProtection="0"/>
    <xf numFmtId="0" fontId="24" fillId="32"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8" borderId="0" applyNumberFormat="0" applyBorder="0" applyAlignment="0" applyProtection="0"/>
    <xf numFmtId="0" fontId="2" fillId="27" borderId="0" applyNumberFormat="0" applyBorder="0" applyAlignment="0" applyProtection="0"/>
    <xf numFmtId="0" fontId="16" fillId="0" borderId="0" applyNumberFormat="0" applyFill="0" applyBorder="0" applyAlignment="0" applyProtection="0"/>
    <xf numFmtId="0" fontId="18" fillId="4" borderId="0" applyNumberFormat="0" applyBorder="0" applyAlignment="0" applyProtection="0"/>
    <xf numFmtId="0" fontId="11" fillId="0" borderId="7" applyNumberFormat="0" applyFill="0" applyAlignment="0" applyProtection="0"/>
    <xf numFmtId="0" fontId="24" fillId="25" borderId="0" applyNumberFormat="0" applyBorder="0" applyAlignment="0" applyProtection="0"/>
    <xf numFmtId="164" fontId="2" fillId="0" borderId="0" applyFont="0" applyFill="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29" borderId="0" applyNumberFormat="0" applyBorder="0" applyAlignment="0" applyProtection="0"/>
    <xf numFmtId="0" fontId="24" fillId="13" borderId="0" applyNumberFormat="0" applyBorder="0" applyAlignment="0" applyProtection="0"/>
    <xf numFmtId="0" fontId="2" fillId="23" borderId="0" applyNumberFormat="0" applyBorder="0" applyAlignment="0" applyProtection="0"/>
    <xf numFmtId="0" fontId="20" fillId="6" borderId="1" applyNumberFormat="0" applyAlignment="0" applyProtection="0"/>
    <xf numFmtId="0" fontId="24" fillId="25" borderId="0" applyNumberFormat="0" applyBorder="0" applyAlignment="0" applyProtection="0"/>
    <xf numFmtId="0" fontId="19" fillId="5" borderId="0" applyNumberFormat="0" applyBorder="0" applyAlignment="0" applyProtection="0"/>
    <xf numFmtId="0" fontId="23" fillId="0" borderId="0" applyNumberFormat="0" applyFill="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19" fillId="5"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17" borderId="0" applyNumberFormat="0" applyBorder="0" applyAlignment="0" applyProtection="0"/>
    <xf numFmtId="0" fontId="24" fillId="25"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 fillId="31" borderId="0" applyNumberFormat="0" applyBorder="0" applyAlignment="0" applyProtection="0"/>
    <xf numFmtId="0" fontId="19" fillId="5" borderId="0" applyNumberFormat="0" applyBorder="0" applyAlignment="0" applyProtection="0"/>
    <xf numFmtId="0" fontId="2" fillId="14"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3" fillId="0" borderId="0" applyNumberFormat="0" applyFill="0" applyBorder="0" applyAlignment="0" applyProtection="0"/>
    <xf numFmtId="0" fontId="2" fillId="19" borderId="0" applyNumberFormat="0" applyBorder="0" applyAlignment="0" applyProtection="0"/>
    <xf numFmtId="0" fontId="24" fillId="24"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20" borderId="0" applyNumberFormat="0" applyBorder="0" applyAlignment="0" applyProtection="0"/>
    <xf numFmtId="0" fontId="24" fillId="17" borderId="0" applyNumberFormat="0" applyBorder="0" applyAlignment="0" applyProtection="0"/>
    <xf numFmtId="0" fontId="2" fillId="27" borderId="0" applyNumberFormat="0" applyBorder="0" applyAlignment="0" applyProtection="0"/>
    <xf numFmtId="0" fontId="24" fillId="9" borderId="0" applyNumberFormat="0" applyBorder="0" applyAlignment="0" applyProtection="0"/>
    <xf numFmtId="0" fontId="2" fillId="23" borderId="0" applyNumberFormat="0" applyBorder="0" applyAlignment="0" applyProtection="0"/>
    <xf numFmtId="0" fontId="24" fillId="12" borderId="0" applyNumberFormat="0" applyBorder="0" applyAlignment="0" applyProtection="0"/>
    <xf numFmtId="0" fontId="24" fillId="25" borderId="0" applyNumberFormat="0" applyBorder="0" applyAlignment="0" applyProtection="0"/>
    <xf numFmtId="0" fontId="17" fillId="3" borderId="0" applyNumberFormat="0" applyBorder="0" applyAlignment="0" applyProtection="0"/>
    <xf numFmtId="0" fontId="22" fillId="7" borderId="5" applyNumberFormat="0" applyAlignment="0" applyProtection="0"/>
    <xf numFmtId="0" fontId="2" fillId="10" borderId="0" applyNumberFormat="0" applyBorder="0" applyAlignment="0" applyProtection="0"/>
    <xf numFmtId="0" fontId="24" fillId="17" borderId="0" applyNumberFormat="0" applyBorder="0" applyAlignment="0" applyProtection="0"/>
    <xf numFmtId="0" fontId="16" fillId="0" borderId="0" applyNumberFormat="0" applyFill="0" applyBorder="0" applyAlignment="0" applyProtection="0"/>
    <xf numFmtId="0" fontId="2" fillId="31"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3" fillId="0" borderId="0" applyNumberFormat="0" applyFill="0" applyBorder="0" applyAlignment="0" applyProtection="0"/>
    <xf numFmtId="9" fontId="2" fillId="0" borderId="0" applyFon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2" fillId="7" borderId="5" applyNumberFormat="0" applyAlignment="0" applyProtection="0"/>
    <xf numFmtId="0" fontId="24" fillId="21" borderId="0" applyNumberFormat="0" applyBorder="0" applyAlignment="0" applyProtection="0"/>
    <xf numFmtId="0" fontId="24" fillId="32"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 fillId="27" borderId="0" applyNumberFormat="0" applyBorder="0" applyAlignment="0" applyProtection="0"/>
    <xf numFmtId="0" fontId="24" fillId="24"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 fillId="27" borderId="0" applyNumberFormat="0" applyBorder="0" applyAlignment="0" applyProtection="0"/>
    <xf numFmtId="0" fontId="24" fillId="21" borderId="0" applyNumberFormat="0" applyBorder="0" applyAlignment="0" applyProtection="0"/>
    <xf numFmtId="0" fontId="2" fillId="15" borderId="0" applyNumberFormat="0" applyBorder="0" applyAlignment="0" applyProtection="0"/>
    <xf numFmtId="0" fontId="24" fillId="12" borderId="0" applyNumberFormat="0" applyBorder="0" applyAlignment="0" applyProtection="0"/>
    <xf numFmtId="0" fontId="24" fillId="28" borderId="0" applyNumberFormat="0" applyBorder="0" applyAlignment="0" applyProtection="0"/>
    <xf numFmtId="0" fontId="18" fillId="4" borderId="0" applyNumberFormat="0" applyBorder="0" applyAlignment="0" applyProtection="0"/>
    <xf numFmtId="0" fontId="11" fillId="0" borderId="7" applyNumberFormat="0" applyFill="0" applyAlignment="0" applyProtection="0"/>
    <xf numFmtId="0" fontId="2" fillId="30" borderId="0" applyNumberFormat="0" applyBorder="0" applyAlignment="0" applyProtection="0"/>
    <xf numFmtId="0" fontId="21" fillId="0" borderId="4" applyNumberFormat="0" applyFill="0" applyAlignment="0" applyProtection="0"/>
    <xf numFmtId="0" fontId="2" fillId="19"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17" fillId="3" borderId="0" applyNumberFormat="0" applyBorder="0" applyAlignment="0" applyProtection="0"/>
    <xf numFmtId="0" fontId="2" fillId="11" borderId="0" applyNumberFormat="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12" borderId="0" applyNumberFormat="0" applyBorder="0" applyAlignment="0" applyProtection="0"/>
    <xf numFmtId="0" fontId="17" fillId="3" borderId="0" applyNumberFormat="0" applyBorder="0" applyAlignment="0" applyProtection="0"/>
    <xf numFmtId="0" fontId="24" fillId="28" borderId="0" applyNumberFormat="0" applyBorder="0" applyAlignment="0" applyProtection="0"/>
    <xf numFmtId="0" fontId="21" fillId="0" borderId="4" applyNumberFormat="0" applyFill="0" applyAlignment="0" applyProtection="0"/>
    <xf numFmtId="0" fontId="22" fillId="7" borderId="5" applyNumberFormat="0" applyAlignment="0" applyProtection="0"/>
    <xf numFmtId="0" fontId="24" fillId="13" borderId="0" applyNumberFormat="0" applyBorder="0" applyAlignment="0" applyProtection="0"/>
    <xf numFmtId="0" fontId="2" fillId="23"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2" fillId="14" borderId="0" applyNumberFormat="0" applyBorder="0" applyAlignment="0" applyProtection="0"/>
    <xf numFmtId="0" fontId="24" fillId="13" borderId="0" applyNumberFormat="0" applyBorder="0" applyAlignment="0" applyProtection="0"/>
    <xf numFmtId="0" fontId="24" fillId="20" borderId="0" applyNumberFormat="0" applyBorder="0" applyAlignment="0" applyProtection="0"/>
    <xf numFmtId="0" fontId="22" fillId="7" borderId="5" applyNumberFormat="0" applyAlignment="0" applyProtection="0"/>
    <xf numFmtId="0" fontId="24" fillId="25" borderId="0" applyNumberFormat="0" applyBorder="0" applyAlignment="0" applyProtection="0"/>
    <xf numFmtId="0" fontId="2" fillId="27" borderId="0" applyNumberFormat="0" applyBorder="0" applyAlignment="0" applyProtection="0"/>
    <xf numFmtId="0" fontId="17" fillId="3" borderId="0" applyNumberFormat="0" applyBorder="0" applyAlignment="0" applyProtection="0"/>
    <xf numFmtId="0" fontId="2" fillId="10" borderId="0" applyNumberFormat="0" applyBorder="0" applyAlignment="0" applyProtection="0"/>
    <xf numFmtId="0" fontId="24" fillId="17" borderId="0" applyNumberFormat="0" applyBorder="0" applyAlignment="0" applyProtection="0"/>
    <xf numFmtId="0" fontId="21" fillId="0" borderId="4" applyNumberFormat="0" applyFill="0" applyAlignment="0" applyProtection="0"/>
    <xf numFmtId="0" fontId="19" fillId="5" borderId="0" applyNumberFormat="0" applyBorder="0" applyAlignment="0" applyProtection="0"/>
    <xf numFmtId="164" fontId="2" fillId="0" borderId="0" applyFont="0" applyFill="0" applyBorder="0" applyAlignment="0" applyProtection="0"/>
    <xf numFmtId="0" fontId="21" fillId="0" borderId="4" applyNumberFormat="0" applyFill="0" applyAlignment="0" applyProtection="0"/>
    <xf numFmtId="0" fontId="24" fillId="28" borderId="0" applyNumberFormat="0" applyBorder="0" applyAlignment="0" applyProtection="0"/>
    <xf numFmtId="0" fontId="2" fillId="19"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11" fillId="0" borderId="7" applyNumberFormat="0" applyFill="0" applyAlignment="0" applyProtection="0"/>
    <xf numFmtId="0" fontId="2" fillId="8" borderId="6" applyNumberFormat="0" applyFont="0" applyAlignment="0" applyProtection="0"/>
    <xf numFmtId="0" fontId="2" fillId="22" borderId="0" applyNumberFormat="0" applyBorder="0" applyAlignment="0" applyProtection="0"/>
    <xf numFmtId="0" fontId="24" fillId="17" borderId="0" applyNumberFormat="0" applyBorder="0" applyAlignment="0" applyProtection="0"/>
    <xf numFmtId="0" fontId="24" fillId="24" borderId="0" applyNumberFormat="0" applyBorder="0" applyAlignment="0" applyProtection="0"/>
    <xf numFmtId="0" fontId="19" fillId="5" borderId="0" applyNumberFormat="0" applyBorder="0" applyAlignment="0" applyProtection="0"/>
    <xf numFmtId="0" fontId="24" fillId="13" borderId="0" applyNumberFormat="0" applyBorder="0" applyAlignment="0" applyProtection="0"/>
    <xf numFmtId="0" fontId="22" fillId="7" borderId="5" applyNumberFormat="0" applyAlignment="0" applyProtection="0"/>
    <xf numFmtId="0" fontId="19" fillId="5" borderId="0" applyNumberFormat="0" applyBorder="0" applyAlignment="0" applyProtection="0"/>
    <xf numFmtId="0" fontId="24" fillId="9" borderId="0" applyNumberFormat="0" applyBorder="0" applyAlignment="0" applyProtection="0"/>
    <xf numFmtId="0" fontId="21" fillId="0" borderId="4" applyNumberFormat="0" applyFill="0" applyAlignment="0" applyProtection="0"/>
    <xf numFmtId="0" fontId="24" fillId="25" borderId="0" applyNumberFormat="0" applyBorder="0" applyAlignment="0" applyProtection="0"/>
    <xf numFmtId="167" fontId="2" fillId="0" borderId="0" applyFont="0" applyFill="0" applyBorder="0" applyAlignment="0" applyProtection="0"/>
    <xf numFmtId="0" fontId="24" fillId="32" borderId="0" applyNumberFormat="0" applyBorder="0" applyAlignment="0" applyProtection="0"/>
    <xf numFmtId="0" fontId="11" fillId="0" borderId="7" applyNumberFormat="0" applyFill="0" applyAlignment="0" applyProtection="0"/>
    <xf numFmtId="0" fontId="2" fillId="26"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21"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25" borderId="0" applyNumberFormat="0" applyBorder="0" applyAlignment="0" applyProtection="0"/>
    <xf numFmtId="0" fontId="2" fillId="14" borderId="0" applyNumberFormat="0" applyBorder="0" applyAlignment="0" applyProtection="0"/>
    <xf numFmtId="0" fontId="24" fillId="1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4" fillId="24" borderId="0" applyNumberFormat="0" applyBorder="0" applyAlignment="0" applyProtection="0"/>
    <xf numFmtId="0" fontId="2" fillId="8" borderId="6" applyNumberFormat="0" applyFont="0" applyAlignment="0" applyProtection="0"/>
    <xf numFmtId="0" fontId="24" fillId="28" borderId="0" applyNumberFormat="0" applyBorder="0" applyAlignment="0" applyProtection="0"/>
    <xf numFmtId="0" fontId="24" fillId="24" borderId="0" applyNumberFormat="0" applyBorder="0" applyAlignment="0" applyProtection="0"/>
    <xf numFmtId="0" fontId="17" fillId="3" borderId="0" applyNumberFormat="0" applyBorder="0" applyAlignment="0" applyProtection="0"/>
    <xf numFmtId="164" fontId="2" fillId="0" borderId="0" applyFont="0" applyFill="0" applyBorder="0" applyAlignment="0" applyProtection="0"/>
    <xf numFmtId="0" fontId="24" fillId="24" borderId="0" applyNumberFormat="0" applyBorder="0" applyAlignment="0" applyProtection="0"/>
    <xf numFmtId="0" fontId="11" fillId="0" borderId="7" applyNumberFormat="0" applyFill="0" applyAlignment="0" applyProtection="0"/>
    <xf numFmtId="0" fontId="2" fillId="10" borderId="0" applyNumberFormat="0" applyBorder="0" applyAlignment="0" applyProtection="0"/>
    <xf numFmtId="0" fontId="19" fillId="5" borderId="0" applyNumberFormat="0" applyBorder="0" applyAlignment="0" applyProtection="0"/>
    <xf numFmtId="0" fontId="21" fillId="0" borderId="4" applyNumberFormat="0" applyFill="0" applyAlignment="0" applyProtection="0"/>
    <xf numFmtId="0" fontId="24" fillId="32" borderId="0" applyNumberFormat="0" applyBorder="0" applyAlignment="0" applyProtection="0"/>
    <xf numFmtId="0" fontId="22" fillId="7" borderId="5" applyNumberFormat="0" applyAlignment="0" applyProtection="0"/>
    <xf numFmtId="0" fontId="2" fillId="27" borderId="0" applyNumberFormat="0" applyBorder="0" applyAlignment="0" applyProtection="0"/>
    <xf numFmtId="0" fontId="24" fillId="20" borderId="0" applyNumberFormat="0" applyBorder="0" applyAlignment="0" applyProtection="0"/>
    <xf numFmtId="0" fontId="11" fillId="0" borderId="7" applyNumberFormat="0" applyFill="0" applyAlignment="0" applyProtection="0"/>
    <xf numFmtId="0" fontId="16" fillId="0" borderId="0" applyNumberFormat="0" applyFill="0" applyBorder="0" applyAlignment="0" applyProtection="0"/>
    <xf numFmtId="0" fontId="19" fillId="5" borderId="0" applyNumberFormat="0" applyBorder="0" applyAlignment="0" applyProtection="0"/>
    <xf numFmtId="166" fontId="2" fillId="0" borderId="0" applyFont="0" applyFill="0" applyBorder="0" applyAlignment="0" applyProtection="0"/>
    <xf numFmtId="0" fontId="23" fillId="0" borderId="0" applyNumberFormat="0" applyFill="0" applyBorder="0" applyAlignment="0" applyProtection="0"/>
    <xf numFmtId="0" fontId="2" fillId="30" borderId="0" applyNumberFormat="0" applyBorder="0" applyAlignment="0" applyProtection="0"/>
    <xf numFmtId="0" fontId="16" fillId="0" borderId="0" applyNumberFormat="0" applyFill="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32" borderId="0" applyNumberFormat="0" applyBorder="0" applyAlignment="0" applyProtection="0"/>
    <xf numFmtId="0" fontId="2" fillId="8" borderId="6" applyNumberFormat="0" applyFont="0" applyAlignment="0" applyProtection="0"/>
    <xf numFmtId="0" fontId="2" fillId="27" borderId="0" applyNumberFormat="0" applyBorder="0" applyAlignment="0" applyProtection="0"/>
    <xf numFmtId="0" fontId="21" fillId="0" borderId="4" applyNumberFormat="0" applyFill="0" applyAlignment="0" applyProtection="0"/>
    <xf numFmtId="0" fontId="24" fillId="12" borderId="0" applyNumberFormat="0" applyBorder="0" applyAlignment="0" applyProtection="0"/>
    <xf numFmtId="0" fontId="20" fillId="6" borderId="1" applyNumberFormat="0" applyAlignment="0" applyProtection="0"/>
    <xf numFmtId="0" fontId="24" fillId="12" borderId="0" applyNumberFormat="0" applyBorder="0" applyAlignment="0" applyProtection="0"/>
    <xf numFmtId="0" fontId="24" fillId="21" borderId="0" applyNumberFormat="0" applyBorder="0" applyAlignment="0" applyProtection="0"/>
    <xf numFmtId="0" fontId="22" fillId="7" borderId="5" applyNumberFormat="0" applyAlignment="0" applyProtection="0"/>
    <xf numFmtId="0" fontId="2" fillId="15" borderId="0" applyNumberFormat="0" applyBorder="0" applyAlignment="0" applyProtection="0"/>
    <xf numFmtId="0" fontId="23" fillId="0" borderId="0" applyNumberFormat="0" applyFill="0" applyBorder="0" applyAlignment="0" applyProtection="0"/>
    <xf numFmtId="0" fontId="24" fillId="21" borderId="0" applyNumberFormat="0" applyBorder="0" applyAlignment="0" applyProtection="0"/>
    <xf numFmtId="0" fontId="24" fillId="9" borderId="0" applyNumberFormat="0" applyBorder="0" applyAlignment="0" applyProtection="0"/>
    <xf numFmtId="0" fontId="2" fillId="23" borderId="0" applyNumberFormat="0" applyBorder="0" applyAlignment="0" applyProtection="0"/>
    <xf numFmtId="0" fontId="24" fillId="16" borderId="0" applyNumberFormat="0" applyBorder="0" applyAlignment="0" applyProtection="0"/>
    <xf numFmtId="0" fontId="24" fillId="21" borderId="0" applyNumberFormat="0" applyBorder="0" applyAlignment="0" applyProtection="0"/>
    <xf numFmtId="0" fontId="22" fillId="7" borderId="5" applyNumberFormat="0" applyAlignment="0" applyProtection="0"/>
    <xf numFmtId="0" fontId="17" fillId="3" borderId="0" applyNumberFormat="0" applyBorder="0" applyAlignment="0" applyProtection="0"/>
    <xf numFmtId="0" fontId="24" fillId="16"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1" fillId="0" borderId="4" applyNumberFormat="0" applyFill="0" applyAlignment="0" applyProtection="0"/>
    <xf numFmtId="0" fontId="24" fillId="17" borderId="0" applyNumberFormat="0" applyBorder="0" applyAlignment="0" applyProtection="0"/>
    <xf numFmtId="0" fontId="24" fillId="16" borderId="0" applyNumberFormat="0" applyBorder="0" applyAlignment="0" applyProtection="0"/>
    <xf numFmtId="0" fontId="2" fillId="11" borderId="0" applyNumberFormat="0" applyBorder="0" applyAlignment="0" applyProtection="0"/>
    <xf numFmtId="0" fontId="22" fillId="7" borderId="5" applyNumberFormat="0" applyAlignment="0" applyProtection="0"/>
    <xf numFmtId="0" fontId="24" fillId="17" borderId="0" applyNumberFormat="0" applyBorder="0" applyAlignment="0" applyProtection="0"/>
    <xf numFmtId="0" fontId="24" fillId="17" borderId="0" applyNumberFormat="0" applyBorder="0" applyAlignment="0" applyProtection="0"/>
    <xf numFmtId="164" fontId="2" fillId="0" borderId="0" applyFont="0" applyFill="0" applyBorder="0" applyAlignment="0" applyProtection="0"/>
    <xf numFmtId="0" fontId="11" fillId="0" borderId="7" applyNumberFormat="0" applyFill="0" applyAlignment="0" applyProtection="0"/>
    <xf numFmtId="0" fontId="17" fillId="3" borderId="0" applyNumberFormat="0" applyBorder="0" applyAlignment="0" applyProtection="0"/>
    <xf numFmtId="0" fontId="2" fillId="8" borderId="6" applyNumberFormat="0" applyFont="0" applyAlignment="0" applyProtection="0"/>
    <xf numFmtId="0" fontId="24" fillId="25" borderId="0" applyNumberFormat="0" applyBorder="0" applyAlignment="0" applyProtection="0"/>
    <xf numFmtId="0" fontId="24" fillId="24" borderId="0" applyNumberFormat="0" applyBorder="0" applyAlignment="0" applyProtection="0"/>
    <xf numFmtId="0" fontId="24" fillId="9" borderId="0" applyNumberFormat="0" applyBorder="0" applyAlignment="0" applyProtection="0"/>
    <xf numFmtId="0" fontId="20" fillId="6" borderId="1" applyNumberFormat="0" applyAlignment="0" applyProtection="0"/>
    <xf numFmtId="166" fontId="2" fillId="0" borderId="0" applyFont="0" applyFill="0" applyBorder="0" applyAlignment="0" applyProtection="0"/>
    <xf numFmtId="0" fontId="2" fillId="26" borderId="0" applyNumberFormat="0" applyBorder="0" applyAlignment="0" applyProtection="0"/>
    <xf numFmtId="0" fontId="24" fillId="13" borderId="0" applyNumberFormat="0" applyBorder="0" applyAlignment="0" applyProtection="0"/>
    <xf numFmtId="0" fontId="24" fillId="20" borderId="0" applyNumberFormat="0" applyBorder="0" applyAlignment="0" applyProtection="0"/>
    <xf numFmtId="0" fontId="24" fillId="28" borderId="0" applyNumberFormat="0" applyBorder="0" applyAlignment="0" applyProtection="0"/>
    <xf numFmtId="0" fontId="24" fillId="25"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1" fillId="0" borderId="4" applyNumberFormat="0" applyFill="0" applyAlignment="0" applyProtection="0"/>
    <xf numFmtId="0" fontId="2" fillId="23"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1" fillId="0" borderId="4" applyNumberFormat="0" applyFill="0" applyAlignment="0" applyProtection="0"/>
    <xf numFmtId="0" fontId="2" fillId="11"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 fillId="14"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17" fillId="3" borderId="0" applyNumberFormat="0" applyBorder="0" applyAlignment="0" applyProtection="0"/>
    <xf numFmtId="0" fontId="24" fillId="21" borderId="0" applyNumberFormat="0" applyBorder="0" applyAlignment="0" applyProtection="0"/>
    <xf numFmtId="0" fontId="2" fillId="11" borderId="0" applyNumberFormat="0" applyBorder="0" applyAlignment="0" applyProtection="0"/>
    <xf numFmtId="0" fontId="23" fillId="0" borderId="0" applyNumberFormat="0" applyFill="0" applyBorder="0" applyAlignment="0" applyProtection="0"/>
    <xf numFmtId="0" fontId="2" fillId="31" borderId="0" applyNumberFormat="0" applyBorder="0" applyAlignment="0" applyProtection="0"/>
    <xf numFmtId="0" fontId="2" fillId="15" borderId="0" applyNumberFormat="0" applyBorder="0" applyAlignment="0" applyProtection="0"/>
    <xf numFmtId="0" fontId="16" fillId="0" borderId="0" applyNumberFormat="0" applyFill="0" applyBorder="0" applyAlignment="0" applyProtection="0"/>
    <xf numFmtId="0" fontId="2" fillId="31" borderId="0" applyNumberFormat="0" applyBorder="0" applyAlignment="0" applyProtection="0"/>
    <xf numFmtId="0" fontId="24" fillId="24" borderId="0" applyNumberFormat="0" applyBorder="0" applyAlignment="0" applyProtection="0"/>
    <xf numFmtId="0" fontId="24" fillId="20" borderId="0" applyNumberFormat="0" applyBorder="0" applyAlignment="0" applyProtection="0"/>
    <xf numFmtId="0" fontId="2" fillId="15"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17" fillId="3" borderId="0" applyNumberFormat="0" applyBorder="0" applyAlignment="0" applyProtection="0"/>
    <xf numFmtId="0" fontId="2" fillId="8" borderId="6" applyNumberFormat="0" applyFont="0" applyAlignment="0" applyProtection="0"/>
    <xf numFmtId="0" fontId="24" fillId="12" borderId="0" applyNumberFormat="0" applyBorder="0" applyAlignment="0" applyProtection="0"/>
    <xf numFmtId="0" fontId="24" fillId="12" borderId="0" applyNumberFormat="0" applyBorder="0" applyAlignment="0" applyProtection="0"/>
    <xf numFmtId="0" fontId="2" fillId="11" borderId="0" applyNumberFormat="0" applyBorder="0" applyAlignment="0" applyProtection="0"/>
    <xf numFmtId="0" fontId="24" fillId="17" borderId="0" applyNumberFormat="0" applyBorder="0" applyAlignment="0" applyProtection="0"/>
    <xf numFmtId="0" fontId="17" fillId="3" borderId="0" applyNumberFormat="0" applyBorder="0" applyAlignment="0" applyProtection="0"/>
    <xf numFmtId="0" fontId="24" fillId="20" borderId="0" applyNumberFormat="0" applyBorder="0" applyAlignment="0" applyProtection="0"/>
    <xf numFmtId="0" fontId="16" fillId="0" borderId="0" applyNumberFormat="0" applyFill="0" applyBorder="0" applyAlignment="0" applyProtection="0"/>
    <xf numFmtId="0" fontId="24" fillId="28" borderId="0" applyNumberFormat="0" applyBorder="0" applyAlignment="0" applyProtection="0"/>
    <xf numFmtId="0" fontId="22" fillId="7" borderId="5" applyNumberFormat="0" applyAlignment="0" applyProtection="0"/>
    <xf numFmtId="0" fontId="24" fillId="17" borderId="0" applyNumberFormat="0" applyBorder="0" applyAlignment="0" applyProtection="0"/>
    <xf numFmtId="167" fontId="2" fillId="0" borderId="0" applyFont="0" applyFill="0" applyBorder="0" applyAlignment="0" applyProtection="0"/>
    <xf numFmtId="0" fontId="22" fillId="7" borderId="5" applyNumberFormat="0" applyAlignment="0" applyProtection="0"/>
    <xf numFmtId="0" fontId="24" fillId="24" borderId="0" applyNumberFormat="0" applyBorder="0" applyAlignment="0" applyProtection="0"/>
    <xf numFmtId="0" fontId="23" fillId="0" borderId="0" applyNumberFormat="0" applyFill="0" applyBorder="0" applyAlignment="0" applyProtection="0"/>
    <xf numFmtId="0" fontId="19" fillId="5" borderId="0" applyNumberFormat="0" applyBorder="0" applyAlignment="0" applyProtection="0"/>
    <xf numFmtId="0" fontId="11" fillId="0" borderId="7" applyNumberFormat="0" applyFill="0" applyAlignment="0" applyProtection="0"/>
    <xf numFmtId="0" fontId="23" fillId="0" borderId="0" applyNumberFormat="0" applyFill="0" applyBorder="0" applyAlignment="0" applyProtection="0"/>
    <xf numFmtId="0" fontId="2" fillId="11" borderId="0" applyNumberFormat="0" applyBorder="0" applyAlignment="0" applyProtection="0"/>
    <xf numFmtId="164" fontId="2" fillId="0" borderId="0" applyFont="0" applyFill="0" applyBorder="0" applyAlignment="0" applyProtection="0"/>
    <xf numFmtId="0" fontId="2" fillId="31" borderId="0" applyNumberFormat="0" applyBorder="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13" borderId="0" applyNumberFormat="0" applyBorder="0" applyAlignment="0" applyProtection="0"/>
    <xf numFmtId="0" fontId="23" fillId="0" borderId="0" applyNumberFormat="0" applyFill="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11" fillId="0" borderId="7" applyNumberFormat="0" applyFill="0" applyAlignment="0" applyProtection="0"/>
    <xf numFmtId="0" fontId="17" fillId="3" borderId="0" applyNumberFormat="0" applyBorder="0" applyAlignment="0" applyProtection="0"/>
    <xf numFmtId="0" fontId="19" fillId="5" borderId="0" applyNumberFormat="0" applyBorder="0" applyAlignment="0" applyProtection="0"/>
    <xf numFmtId="0" fontId="16" fillId="0" borderId="0" applyNumberFormat="0" applyFill="0" applyBorder="0" applyAlignment="0" applyProtection="0"/>
    <xf numFmtId="167" fontId="2" fillId="0" borderId="0" applyFont="0" applyFill="0" applyBorder="0" applyAlignment="0" applyProtection="0"/>
    <xf numFmtId="0" fontId="24" fillId="32" borderId="0" applyNumberFormat="0" applyBorder="0" applyAlignment="0" applyProtection="0"/>
    <xf numFmtId="0" fontId="19" fillId="5"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5" borderId="0" applyNumberFormat="0" applyBorder="0" applyAlignment="0" applyProtection="0"/>
    <xf numFmtId="0" fontId="24" fillId="21" borderId="0" applyNumberFormat="0" applyBorder="0" applyAlignment="0" applyProtection="0"/>
    <xf numFmtId="0" fontId="24" fillId="17" borderId="0" applyNumberFormat="0" applyBorder="0" applyAlignment="0" applyProtection="0"/>
    <xf numFmtId="0" fontId="18" fillId="4" borderId="0" applyNumberFormat="0" applyBorder="0" applyAlignment="0" applyProtection="0"/>
    <xf numFmtId="0" fontId="2" fillId="15" borderId="0" applyNumberFormat="0" applyBorder="0" applyAlignment="0" applyProtection="0"/>
    <xf numFmtId="0" fontId="17" fillId="3" borderId="0" applyNumberFormat="0" applyBorder="0" applyAlignment="0" applyProtection="0"/>
    <xf numFmtId="0" fontId="24" fillId="12" borderId="0" applyNumberFormat="0" applyBorder="0" applyAlignment="0" applyProtection="0"/>
    <xf numFmtId="0" fontId="2" fillId="15" borderId="0" applyNumberFormat="0" applyBorder="0" applyAlignment="0" applyProtection="0"/>
    <xf numFmtId="0" fontId="2" fillId="22" borderId="0" applyNumberFormat="0" applyBorder="0" applyAlignment="0" applyProtection="0"/>
    <xf numFmtId="0" fontId="21" fillId="0" borderId="4" applyNumberFormat="0" applyFill="0" applyAlignment="0" applyProtection="0"/>
    <xf numFmtId="0" fontId="2" fillId="10" borderId="0" applyNumberFormat="0" applyBorder="0" applyAlignment="0" applyProtection="0"/>
    <xf numFmtId="0" fontId="20" fillId="6" borderId="1" applyNumberFormat="0" applyAlignment="0" applyProtection="0"/>
    <xf numFmtId="0" fontId="24" fillId="12" borderId="0" applyNumberFormat="0" applyBorder="0" applyAlignment="0" applyProtection="0"/>
    <xf numFmtId="0" fontId="22" fillId="7" borderId="5" applyNumberFormat="0" applyAlignment="0" applyProtection="0"/>
    <xf numFmtId="0" fontId="24" fillId="17" borderId="0" applyNumberFormat="0" applyBorder="0" applyAlignment="0" applyProtection="0"/>
    <xf numFmtId="0" fontId="24" fillId="20" borderId="0" applyNumberFormat="0" applyBorder="0" applyAlignment="0" applyProtection="0"/>
    <xf numFmtId="0" fontId="2" fillId="26" borderId="0" applyNumberFormat="0" applyBorder="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 fillId="30" borderId="0" applyNumberFormat="0" applyBorder="0" applyAlignment="0" applyProtection="0"/>
    <xf numFmtId="0" fontId="24" fillId="17"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1" fillId="0" borderId="4" applyNumberFormat="0" applyFill="0" applyAlignment="0" applyProtection="0"/>
    <xf numFmtId="0" fontId="23" fillId="0" borderId="0" applyNumberFormat="0" applyFill="0" applyBorder="0" applyAlignment="0" applyProtection="0"/>
    <xf numFmtId="0" fontId="17" fillId="3" borderId="0" applyNumberFormat="0" applyBorder="0" applyAlignment="0" applyProtection="0"/>
    <xf numFmtId="0" fontId="23" fillId="0" borderId="0" applyNumberFormat="0" applyFill="0" applyBorder="0" applyAlignment="0" applyProtection="0"/>
    <xf numFmtId="0" fontId="24" fillId="21" borderId="0" applyNumberFormat="0" applyBorder="0" applyAlignment="0" applyProtection="0"/>
    <xf numFmtId="0" fontId="2" fillId="31" borderId="0" applyNumberFormat="0" applyBorder="0" applyAlignment="0" applyProtection="0"/>
    <xf numFmtId="166" fontId="2" fillId="0" borderId="0" applyFont="0" applyFill="0" applyBorder="0" applyAlignment="0" applyProtection="0"/>
    <xf numFmtId="0" fontId="24" fillId="29" borderId="0" applyNumberFormat="0" applyBorder="0" applyAlignment="0" applyProtection="0"/>
    <xf numFmtId="0" fontId="22" fillId="7" borderId="5" applyNumberFormat="0" applyAlignment="0" applyProtection="0"/>
    <xf numFmtId="0" fontId="2" fillId="15" borderId="0" applyNumberFormat="0" applyBorder="0" applyAlignment="0" applyProtection="0"/>
    <xf numFmtId="0" fontId="2" fillId="22" borderId="0" applyNumberFormat="0" applyBorder="0" applyAlignment="0" applyProtection="0"/>
    <xf numFmtId="0" fontId="24" fillId="20" borderId="0" applyNumberFormat="0" applyBorder="0" applyAlignment="0" applyProtection="0"/>
    <xf numFmtId="0" fontId="24" fillId="16" borderId="0" applyNumberFormat="0" applyBorder="0" applyAlignment="0" applyProtection="0"/>
    <xf numFmtId="0" fontId="2" fillId="19" borderId="0" applyNumberFormat="0" applyBorder="0" applyAlignment="0" applyProtection="0"/>
    <xf numFmtId="164" fontId="2" fillId="0" borderId="0" applyFont="0" applyFill="0" applyBorder="0" applyAlignment="0" applyProtection="0"/>
    <xf numFmtId="0" fontId="24" fillId="24" borderId="0" applyNumberFormat="0" applyBorder="0" applyAlignment="0" applyProtection="0"/>
    <xf numFmtId="0" fontId="2" fillId="14"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2" fillId="22" borderId="0" applyNumberFormat="0" applyBorder="0" applyAlignment="0" applyProtection="0"/>
    <xf numFmtId="0" fontId="24" fillId="21" borderId="0" applyNumberFormat="0" applyBorder="0" applyAlignment="0" applyProtection="0"/>
    <xf numFmtId="0" fontId="24" fillId="17" borderId="0" applyNumberFormat="0" applyBorder="0" applyAlignment="0" applyProtection="0"/>
    <xf numFmtId="0" fontId="24" fillId="12" borderId="0" applyNumberFormat="0" applyBorder="0" applyAlignment="0" applyProtection="0"/>
    <xf numFmtId="0" fontId="16" fillId="0" borderId="0" applyNumberFormat="0" applyFill="0" applyBorder="0" applyAlignment="0" applyProtection="0"/>
    <xf numFmtId="0" fontId="2" fillId="11"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2" fillId="11" borderId="0" applyNumberFormat="0" applyBorder="0" applyAlignment="0" applyProtection="0"/>
    <xf numFmtId="0" fontId="24" fillId="25" borderId="0" applyNumberFormat="0" applyBorder="0" applyAlignment="0" applyProtection="0"/>
    <xf numFmtId="0" fontId="2" fillId="18" borderId="0" applyNumberFormat="0" applyBorder="0" applyAlignment="0" applyProtection="0"/>
    <xf numFmtId="0" fontId="18" fillId="4" borderId="0" applyNumberFormat="0" applyBorder="0" applyAlignment="0" applyProtection="0"/>
    <xf numFmtId="0" fontId="16" fillId="0" borderId="0" applyNumberFormat="0" applyFill="0" applyBorder="0" applyAlignment="0" applyProtection="0"/>
    <xf numFmtId="0" fontId="2" fillId="15" borderId="0" applyNumberFormat="0" applyBorder="0" applyAlignment="0" applyProtection="0"/>
    <xf numFmtId="0" fontId="22" fillId="7" borderId="5" applyNumberFormat="0" applyAlignment="0" applyProtection="0"/>
    <xf numFmtId="0" fontId="24" fillId="9"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16" fillId="0" borderId="0" applyNumberFormat="0" applyFill="0" applyBorder="0" applyAlignment="0" applyProtection="0"/>
    <xf numFmtId="0" fontId="2" fillId="15" borderId="0" applyNumberFormat="0" applyBorder="0" applyAlignment="0" applyProtection="0"/>
    <xf numFmtId="0" fontId="19" fillId="5" borderId="0" applyNumberFormat="0" applyBorder="0" applyAlignment="0" applyProtection="0"/>
    <xf numFmtId="0" fontId="16" fillId="0" borderId="0" applyNumberFormat="0" applyFill="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16" borderId="0" applyNumberFormat="0" applyBorder="0" applyAlignment="0" applyProtection="0"/>
    <xf numFmtId="0" fontId="2" fillId="18"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 fillId="22" borderId="0" applyNumberFormat="0" applyBorder="0" applyAlignment="0" applyProtection="0"/>
    <xf numFmtId="0" fontId="17" fillId="3" borderId="0" applyNumberFormat="0" applyBorder="0" applyAlignment="0" applyProtection="0"/>
    <xf numFmtId="0" fontId="24" fillId="21" borderId="0" applyNumberFormat="0" applyBorder="0" applyAlignment="0" applyProtection="0"/>
    <xf numFmtId="0" fontId="22" fillId="7" borderId="5" applyNumberFormat="0" applyAlignment="0" applyProtection="0"/>
    <xf numFmtId="0" fontId="22" fillId="7" borderId="5" applyNumberFormat="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16" fillId="0" borderId="0" applyNumberFormat="0" applyFill="0" applyBorder="0" applyAlignment="0" applyProtection="0"/>
    <xf numFmtId="0" fontId="2" fillId="23" borderId="0" applyNumberFormat="0" applyBorder="0" applyAlignment="0" applyProtection="0"/>
    <xf numFmtId="0" fontId="24" fillId="21" borderId="0" applyNumberFormat="0" applyBorder="0" applyAlignment="0" applyProtection="0"/>
    <xf numFmtId="0" fontId="20" fillId="6" borderId="1" applyNumberFormat="0" applyAlignment="0" applyProtection="0"/>
    <xf numFmtId="0" fontId="24" fillId="21" borderId="0" applyNumberFormat="0" applyBorder="0" applyAlignment="0" applyProtection="0"/>
    <xf numFmtId="0" fontId="24" fillId="20"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 fillId="10" borderId="0" applyNumberFormat="0" applyBorder="0" applyAlignment="0" applyProtection="0"/>
    <xf numFmtId="0" fontId="24" fillId="24" borderId="0" applyNumberFormat="0" applyBorder="0" applyAlignment="0" applyProtection="0"/>
    <xf numFmtId="0" fontId="24" fillId="29" borderId="0" applyNumberFormat="0" applyBorder="0" applyAlignment="0" applyProtection="0"/>
    <xf numFmtId="0" fontId="2" fillId="19" borderId="0" applyNumberFormat="0" applyBorder="0" applyAlignment="0" applyProtection="0"/>
    <xf numFmtId="0" fontId="24" fillId="17" borderId="0" applyNumberFormat="0" applyBorder="0" applyAlignment="0" applyProtection="0"/>
    <xf numFmtId="0" fontId="16" fillId="0" borderId="0" applyNumberFormat="0" applyFill="0" applyBorder="0" applyAlignment="0" applyProtection="0"/>
    <xf numFmtId="0" fontId="24" fillId="9" borderId="0" applyNumberFormat="0" applyBorder="0" applyAlignment="0" applyProtection="0"/>
    <xf numFmtId="0" fontId="24" fillId="25" borderId="0" applyNumberFormat="0" applyBorder="0" applyAlignment="0" applyProtection="0"/>
    <xf numFmtId="0" fontId="21" fillId="0" borderId="4" applyNumberFormat="0" applyFill="0" applyAlignment="0" applyProtection="0"/>
    <xf numFmtId="0" fontId="24" fillId="29" borderId="0" applyNumberFormat="0" applyBorder="0" applyAlignment="0" applyProtection="0"/>
    <xf numFmtId="0" fontId="24" fillId="9" borderId="0" applyNumberFormat="0" applyBorder="0" applyAlignment="0" applyProtection="0"/>
    <xf numFmtId="0" fontId="23" fillId="0" borderId="0" applyNumberFormat="0" applyFill="0" applyBorder="0" applyAlignment="0" applyProtection="0"/>
    <xf numFmtId="0" fontId="19" fillId="5" borderId="0" applyNumberFormat="0" applyBorder="0" applyAlignment="0" applyProtection="0"/>
    <xf numFmtId="0" fontId="24" fillId="16" borderId="0" applyNumberFormat="0" applyBorder="0" applyAlignment="0" applyProtection="0"/>
    <xf numFmtId="0" fontId="22" fillId="7" borderId="5" applyNumberFormat="0" applyAlignment="0" applyProtection="0"/>
    <xf numFmtId="0" fontId="24" fillId="16" borderId="0" applyNumberFormat="0" applyBorder="0" applyAlignment="0" applyProtection="0"/>
    <xf numFmtId="0" fontId="18" fillId="4" borderId="0" applyNumberFormat="0" applyBorder="0" applyAlignment="0" applyProtection="0"/>
    <xf numFmtId="0" fontId="2" fillId="15" borderId="0" applyNumberFormat="0" applyBorder="0" applyAlignment="0" applyProtection="0"/>
    <xf numFmtId="0" fontId="20" fillId="6" borderId="1" applyNumberFormat="0" applyAlignment="0" applyProtection="0"/>
    <xf numFmtId="0" fontId="2" fillId="22" borderId="0" applyNumberFormat="0" applyBorder="0" applyAlignment="0" applyProtection="0"/>
    <xf numFmtId="0" fontId="24" fillId="21" borderId="0" applyNumberFormat="0" applyBorder="0" applyAlignment="0" applyProtection="0"/>
    <xf numFmtId="0" fontId="20" fillId="6" borderId="1" applyNumberFormat="0" applyAlignment="0" applyProtection="0"/>
    <xf numFmtId="0" fontId="24" fillId="28"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17" fillId="3" borderId="0" applyNumberFormat="0" applyBorder="0" applyAlignment="0" applyProtection="0"/>
    <xf numFmtId="0" fontId="24" fillId="25" borderId="0" applyNumberFormat="0" applyBorder="0" applyAlignment="0" applyProtection="0"/>
    <xf numFmtId="0" fontId="2" fillId="11" borderId="0" applyNumberFormat="0" applyBorder="0" applyAlignment="0" applyProtection="0"/>
    <xf numFmtId="0" fontId="24" fillId="21" borderId="0" applyNumberFormat="0" applyBorder="0" applyAlignment="0" applyProtection="0"/>
    <xf numFmtId="0" fontId="24" fillId="29" borderId="0" applyNumberFormat="0" applyBorder="0" applyAlignment="0" applyProtection="0"/>
    <xf numFmtId="0" fontId="24" fillId="16" borderId="0" applyNumberFormat="0" applyBorder="0" applyAlignment="0" applyProtection="0"/>
    <xf numFmtId="0" fontId="2" fillId="31"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16" fillId="0" borderId="0" applyNumberFormat="0" applyFill="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23" fillId="0" borderId="0" applyNumberFormat="0" applyFill="0" applyBorder="0" applyAlignment="0" applyProtection="0"/>
    <xf numFmtId="0" fontId="2" fillId="23"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1" fillId="0" borderId="4" applyNumberFormat="0" applyFill="0" applyAlignment="0" applyProtection="0"/>
    <xf numFmtId="0" fontId="24" fillId="29"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4" fillId="32" borderId="0" applyNumberFormat="0" applyBorder="0" applyAlignment="0" applyProtection="0"/>
    <xf numFmtId="0" fontId="24" fillId="29" borderId="0" applyNumberFormat="0" applyBorder="0" applyAlignment="0" applyProtection="0"/>
    <xf numFmtId="0" fontId="24" fillId="17" borderId="0" applyNumberFormat="0" applyBorder="0" applyAlignment="0" applyProtection="0"/>
    <xf numFmtId="0" fontId="20" fillId="6" borderId="1" applyNumberFormat="0" applyAlignment="0" applyProtection="0"/>
    <xf numFmtId="0" fontId="18" fillId="4" borderId="0" applyNumberFormat="0" applyBorder="0" applyAlignment="0" applyProtection="0"/>
    <xf numFmtId="0" fontId="2" fillId="26"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2" fillId="7" borderId="5" applyNumberFormat="0" applyAlignment="0" applyProtection="0"/>
    <xf numFmtId="0" fontId="16" fillId="0" borderId="0" applyNumberFormat="0" applyFill="0" applyBorder="0" applyAlignment="0" applyProtection="0"/>
    <xf numFmtId="0" fontId="17" fillId="3" borderId="0" applyNumberFormat="0" applyBorder="0" applyAlignment="0" applyProtection="0"/>
    <xf numFmtId="0" fontId="24" fillId="28" borderId="0" applyNumberFormat="0" applyBorder="0" applyAlignment="0" applyProtection="0"/>
    <xf numFmtId="0" fontId="17" fillId="3" borderId="0" applyNumberFormat="0" applyBorder="0" applyAlignment="0" applyProtection="0"/>
    <xf numFmtId="0" fontId="2" fillId="10" borderId="0" applyNumberFormat="0" applyBorder="0" applyAlignment="0" applyProtection="0"/>
    <xf numFmtId="0" fontId="24" fillId="20" borderId="0" applyNumberFormat="0" applyBorder="0" applyAlignment="0" applyProtection="0"/>
    <xf numFmtId="0" fontId="20" fillId="6" borderId="1" applyNumberFormat="0" applyAlignment="0" applyProtection="0"/>
    <xf numFmtId="0" fontId="24" fillId="32" borderId="0" applyNumberFormat="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 fillId="31" borderId="0" applyNumberFormat="0" applyBorder="0" applyAlignment="0" applyProtection="0"/>
    <xf numFmtId="0" fontId="24" fillId="17" borderId="0" applyNumberFormat="0" applyBorder="0" applyAlignment="0" applyProtection="0"/>
    <xf numFmtId="0" fontId="24" fillId="16" borderId="0" applyNumberFormat="0" applyBorder="0" applyAlignment="0" applyProtection="0"/>
    <xf numFmtId="0" fontId="2" fillId="27" borderId="0" applyNumberFormat="0" applyBorder="0" applyAlignment="0" applyProtection="0"/>
    <xf numFmtId="0" fontId="21" fillId="0" borderId="4" applyNumberFormat="0" applyFill="0" applyAlignment="0" applyProtection="0"/>
    <xf numFmtId="0" fontId="2" fillId="10" borderId="0" applyNumberFormat="0" applyBorder="0" applyAlignment="0" applyProtection="0"/>
    <xf numFmtId="0" fontId="24" fillId="20" borderId="0" applyNumberFormat="0" applyBorder="0" applyAlignment="0" applyProtection="0"/>
    <xf numFmtId="0" fontId="2" fillId="18" borderId="0" applyNumberFormat="0" applyBorder="0" applyAlignment="0" applyProtection="0"/>
    <xf numFmtId="0" fontId="24" fillId="20" borderId="0" applyNumberFormat="0" applyBorder="0" applyAlignment="0" applyProtection="0"/>
    <xf numFmtId="0" fontId="2" fillId="26" borderId="0" applyNumberFormat="0" applyBorder="0" applyAlignment="0" applyProtection="0"/>
    <xf numFmtId="0" fontId="24" fillId="28" borderId="0" applyNumberFormat="0" applyBorder="0" applyAlignment="0" applyProtection="0"/>
    <xf numFmtId="0" fontId="22" fillId="7" borderId="5" applyNumberFormat="0" applyAlignment="0" applyProtection="0"/>
    <xf numFmtId="0" fontId="24" fillId="29"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2" fillId="7" borderId="5" applyNumberFormat="0" applyAlignment="0" applyProtection="0"/>
    <xf numFmtId="0" fontId="22" fillId="7" borderId="5" applyNumberFormat="0" applyAlignment="0" applyProtection="0"/>
    <xf numFmtId="0" fontId="18" fillId="4" borderId="0" applyNumberFormat="0" applyBorder="0" applyAlignment="0" applyProtection="0"/>
    <xf numFmtId="0" fontId="22" fillId="7" borderId="5" applyNumberFormat="0" applyAlignment="0" applyProtection="0"/>
    <xf numFmtId="0" fontId="24" fillId="12" borderId="0" applyNumberFormat="0" applyBorder="0" applyAlignment="0" applyProtection="0"/>
    <xf numFmtId="0" fontId="21" fillId="0" borderId="4" applyNumberFormat="0" applyFill="0" applyAlignment="0" applyProtection="0"/>
    <xf numFmtId="0" fontId="16" fillId="0" borderId="0" applyNumberFormat="0" applyFill="0" applyBorder="0" applyAlignment="0" applyProtection="0"/>
    <xf numFmtId="0" fontId="24" fillId="32" borderId="0" applyNumberFormat="0" applyBorder="0" applyAlignment="0" applyProtection="0"/>
    <xf numFmtId="0" fontId="20" fillId="6" borderId="1" applyNumberFormat="0" applyAlignment="0" applyProtection="0"/>
    <xf numFmtId="0" fontId="24" fillId="9" borderId="0" applyNumberFormat="0" applyBorder="0" applyAlignment="0" applyProtection="0"/>
    <xf numFmtId="0" fontId="24" fillId="16" borderId="0" applyNumberFormat="0" applyBorder="0" applyAlignment="0" applyProtection="0"/>
    <xf numFmtId="0" fontId="2" fillId="15"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 fillId="11" borderId="0" applyNumberFormat="0" applyBorder="0" applyAlignment="0" applyProtection="0"/>
    <xf numFmtId="0" fontId="24" fillId="13" borderId="0" applyNumberFormat="0" applyBorder="0" applyAlignment="0" applyProtection="0"/>
    <xf numFmtId="0" fontId="11" fillId="0" borderId="7" applyNumberFormat="0" applyFill="0" applyAlignment="0" applyProtection="0"/>
    <xf numFmtId="0" fontId="22" fillId="7" borderId="5" applyNumberFormat="0" applyAlignment="0" applyProtection="0"/>
    <xf numFmtId="0" fontId="17" fillId="3" borderId="0" applyNumberFormat="0" applyBorder="0" applyAlignment="0" applyProtection="0"/>
    <xf numFmtId="0" fontId="18" fillId="4"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4" fillId="12" borderId="0" applyNumberFormat="0" applyBorder="0" applyAlignment="0" applyProtection="0"/>
    <xf numFmtId="0" fontId="16" fillId="0" borderId="0" applyNumberFormat="0" applyFill="0" applyBorder="0" applyAlignment="0" applyProtection="0"/>
    <xf numFmtId="0" fontId="2" fillId="23" borderId="0" applyNumberFormat="0" applyBorder="0" applyAlignment="0" applyProtection="0"/>
    <xf numFmtId="0" fontId="24" fillId="12"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2" fillId="7" borderId="5" applyNumberFormat="0" applyAlignment="0" applyProtection="0"/>
    <xf numFmtId="0" fontId="2" fillId="19" borderId="0" applyNumberFormat="0" applyBorder="0" applyAlignment="0" applyProtection="0"/>
    <xf numFmtId="0" fontId="11" fillId="0" borderId="7" applyNumberFormat="0" applyFill="0" applyAlignment="0" applyProtection="0"/>
    <xf numFmtId="0" fontId="18" fillId="4" borderId="0" applyNumberFormat="0" applyBorder="0" applyAlignment="0" applyProtection="0"/>
    <xf numFmtId="0" fontId="2" fillId="15" borderId="0" applyNumberFormat="0" applyBorder="0" applyAlignment="0" applyProtection="0"/>
    <xf numFmtId="0" fontId="21" fillId="0" borderId="4" applyNumberFormat="0" applyFill="0" applyAlignment="0" applyProtection="0"/>
    <xf numFmtId="0" fontId="2" fillId="26" borderId="0" applyNumberFormat="0" applyBorder="0" applyAlignment="0" applyProtection="0"/>
    <xf numFmtId="0" fontId="2" fillId="10" borderId="0" applyNumberFormat="0" applyBorder="0" applyAlignment="0" applyProtection="0"/>
    <xf numFmtId="0" fontId="24" fillId="20" borderId="0" applyNumberFormat="0" applyBorder="0" applyAlignment="0" applyProtection="0"/>
    <xf numFmtId="0" fontId="23" fillId="0" borderId="0" applyNumberFormat="0" applyFill="0" applyBorder="0" applyAlignment="0" applyProtection="0"/>
    <xf numFmtId="0" fontId="24" fillId="24" borderId="0" applyNumberFormat="0" applyBorder="0" applyAlignment="0" applyProtection="0"/>
    <xf numFmtId="0" fontId="24" fillId="9" borderId="0" applyNumberFormat="0" applyBorder="0" applyAlignment="0" applyProtection="0"/>
    <xf numFmtId="0" fontId="18" fillId="4" borderId="0" applyNumberFormat="0" applyBorder="0" applyAlignment="0" applyProtection="0"/>
    <xf numFmtId="0" fontId="16" fillId="0" borderId="0" applyNumberFormat="0" applyFill="0" applyBorder="0" applyAlignment="0" applyProtection="0"/>
    <xf numFmtId="0" fontId="20" fillId="6" borderId="1" applyNumberFormat="0" applyAlignment="0" applyProtection="0"/>
    <xf numFmtId="0" fontId="24" fillId="12" borderId="0" applyNumberFormat="0" applyBorder="0" applyAlignment="0" applyProtection="0"/>
    <xf numFmtId="0" fontId="24" fillId="9" borderId="0" applyNumberFormat="0" applyBorder="0" applyAlignment="0" applyProtection="0"/>
    <xf numFmtId="0" fontId="2" fillId="19" borderId="0" applyNumberFormat="0" applyBorder="0" applyAlignment="0" applyProtection="0"/>
    <xf numFmtId="0" fontId="19" fillId="5" borderId="0" applyNumberFormat="0" applyBorder="0" applyAlignment="0" applyProtection="0"/>
    <xf numFmtId="167" fontId="2" fillId="0" borderId="0" applyFont="0" applyFill="0" applyBorder="0" applyAlignment="0" applyProtection="0"/>
    <xf numFmtId="0" fontId="2" fillId="15" borderId="0" applyNumberFormat="0" applyBorder="0" applyAlignment="0" applyProtection="0"/>
    <xf numFmtId="0" fontId="24" fillId="16" borderId="0" applyNumberFormat="0" applyBorder="0" applyAlignment="0" applyProtection="0"/>
    <xf numFmtId="0" fontId="2" fillId="11" borderId="0" applyNumberFormat="0" applyBorder="0" applyAlignment="0" applyProtection="0"/>
    <xf numFmtId="0" fontId="16" fillId="0" borderId="0" applyNumberFormat="0" applyFill="0" applyBorder="0" applyAlignment="0" applyProtection="0"/>
    <xf numFmtId="0" fontId="2" fillId="8" borderId="6" applyNumberFormat="0" applyFont="0" applyAlignment="0" applyProtection="0"/>
    <xf numFmtId="0" fontId="24" fillId="29" borderId="0" applyNumberFormat="0" applyBorder="0" applyAlignment="0" applyProtection="0"/>
    <xf numFmtId="0" fontId="23" fillId="0" borderId="0" applyNumberFormat="0" applyFill="0" applyBorder="0" applyAlignment="0" applyProtection="0"/>
    <xf numFmtId="0" fontId="24" fillId="32"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25" borderId="0" applyNumberFormat="0" applyBorder="0" applyAlignment="0" applyProtection="0"/>
    <xf numFmtId="0" fontId="16" fillId="0" borderId="0" applyNumberFormat="0" applyFill="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 fillId="8" borderId="6" applyNumberFormat="0" applyFont="0" applyAlignment="0" applyProtection="0"/>
    <xf numFmtId="0" fontId="17" fillId="3" borderId="0" applyNumberFormat="0" applyBorder="0" applyAlignment="0" applyProtection="0"/>
    <xf numFmtId="0" fontId="24" fillId="25" borderId="0" applyNumberFormat="0" applyBorder="0" applyAlignment="0" applyProtection="0"/>
    <xf numFmtId="0" fontId="2" fillId="15" borderId="0" applyNumberFormat="0" applyBorder="0" applyAlignment="0" applyProtection="0"/>
    <xf numFmtId="0" fontId="20" fillId="6" borderId="1" applyNumberFormat="0" applyAlignment="0" applyProtection="0"/>
    <xf numFmtId="0" fontId="2" fillId="23" borderId="0" applyNumberFormat="0" applyBorder="0" applyAlignment="0" applyProtection="0"/>
    <xf numFmtId="0" fontId="24" fillId="21" borderId="0" applyNumberFormat="0" applyBorder="0" applyAlignment="0" applyProtection="0"/>
    <xf numFmtId="0" fontId="21" fillId="0" borderId="4" applyNumberFormat="0" applyFill="0" applyAlignment="0" applyProtection="0"/>
    <xf numFmtId="0" fontId="24" fillId="9" borderId="0" applyNumberFormat="0" applyBorder="0" applyAlignment="0" applyProtection="0"/>
    <xf numFmtId="0" fontId="24" fillId="9" borderId="0" applyNumberFormat="0" applyBorder="0" applyAlignment="0" applyProtection="0"/>
    <xf numFmtId="0" fontId="2" fillId="23"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 fillId="22" borderId="0" applyNumberFormat="0" applyBorder="0" applyAlignment="0" applyProtection="0"/>
    <xf numFmtId="0" fontId="19" fillId="5" borderId="0" applyNumberFormat="0" applyBorder="0" applyAlignment="0" applyProtection="0"/>
    <xf numFmtId="0" fontId="21" fillId="0" borderId="4" applyNumberFormat="0" applyFill="0" applyAlignment="0" applyProtection="0"/>
    <xf numFmtId="0" fontId="21" fillId="0" borderId="4" applyNumberFormat="0" applyFill="0" applyAlignment="0" applyProtection="0"/>
    <xf numFmtId="0" fontId="24" fillId="16" borderId="0" applyNumberFormat="0" applyBorder="0" applyAlignment="0" applyProtection="0"/>
    <xf numFmtId="0" fontId="2" fillId="26" borderId="0" applyNumberFormat="0" applyBorder="0" applyAlignment="0" applyProtection="0"/>
    <xf numFmtId="0" fontId="2" fillId="31" borderId="0" applyNumberFormat="0" applyBorder="0" applyAlignment="0" applyProtection="0"/>
    <xf numFmtId="0" fontId="20" fillId="6" borderId="1" applyNumberFormat="0" applyAlignment="0" applyProtection="0"/>
    <xf numFmtId="0" fontId="16" fillId="0" borderId="0" applyNumberFormat="0" applyFill="0" applyBorder="0" applyAlignment="0" applyProtection="0"/>
    <xf numFmtId="0" fontId="20" fillId="6" borderId="1" applyNumberFormat="0" applyAlignment="0" applyProtection="0"/>
    <xf numFmtId="0" fontId="24" fillId="29" borderId="0" applyNumberFormat="0" applyBorder="0" applyAlignment="0" applyProtection="0"/>
    <xf numFmtId="0" fontId="17" fillId="3" borderId="0" applyNumberFormat="0" applyBorder="0" applyAlignment="0" applyProtection="0"/>
    <xf numFmtId="0" fontId="18" fillId="4" borderId="0" applyNumberFormat="0" applyBorder="0" applyAlignment="0" applyProtection="0"/>
    <xf numFmtId="0" fontId="2" fillId="31" borderId="0" applyNumberFormat="0" applyBorder="0" applyAlignment="0" applyProtection="0"/>
    <xf numFmtId="0" fontId="24" fillId="21" borderId="0" applyNumberFormat="0" applyBorder="0" applyAlignment="0" applyProtection="0"/>
    <xf numFmtId="0" fontId="2" fillId="30" borderId="0" applyNumberFormat="0" applyBorder="0" applyAlignment="0" applyProtection="0"/>
    <xf numFmtId="0" fontId="24" fillId="29" borderId="0" applyNumberFormat="0" applyBorder="0" applyAlignment="0" applyProtection="0"/>
    <xf numFmtId="0" fontId="20" fillId="6" borderId="1" applyNumberFormat="0" applyAlignment="0" applyProtection="0"/>
    <xf numFmtId="0" fontId="24" fillId="9" borderId="0" applyNumberFormat="0" applyBorder="0" applyAlignment="0" applyProtection="0"/>
    <xf numFmtId="0" fontId="19" fillId="5" borderId="0" applyNumberFormat="0" applyBorder="0" applyAlignment="0" applyProtection="0"/>
    <xf numFmtId="0" fontId="24" fillId="20" borderId="0" applyNumberFormat="0" applyBorder="0" applyAlignment="0" applyProtection="0"/>
    <xf numFmtId="0" fontId="20" fillId="6" borderId="1" applyNumberFormat="0" applyAlignment="0" applyProtection="0"/>
    <xf numFmtId="0" fontId="24" fillId="12"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24" fillId="13"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164" fontId="2" fillId="0" borderId="0" applyFont="0" applyFill="0" applyBorder="0" applyAlignment="0" applyProtection="0"/>
    <xf numFmtId="0" fontId="24" fillId="29" borderId="0" applyNumberFormat="0" applyBorder="0" applyAlignment="0" applyProtection="0"/>
    <xf numFmtId="0" fontId="24" fillId="9" borderId="0" applyNumberFormat="0" applyBorder="0" applyAlignment="0" applyProtection="0"/>
    <xf numFmtId="0" fontId="21" fillId="0" borderId="4" applyNumberFormat="0" applyFill="0" applyAlignment="0" applyProtection="0"/>
    <xf numFmtId="0" fontId="2" fillId="11" borderId="0" applyNumberFormat="0" applyBorder="0" applyAlignment="0" applyProtection="0"/>
    <xf numFmtId="0" fontId="24" fillId="21" borderId="0" applyNumberFormat="0" applyBorder="0" applyAlignment="0" applyProtection="0"/>
    <xf numFmtId="0" fontId="24" fillId="28" borderId="0" applyNumberFormat="0" applyBorder="0" applyAlignment="0" applyProtection="0"/>
    <xf numFmtId="0" fontId="2" fillId="26" borderId="0" applyNumberFormat="0" applyBorder="0" applyAlignment="0" applyProtection="0"/>
    <xf numFmtId="0" fontId="24" fillId="25" borderId="0" applyNumberFormat="0" applyBorder="0" applyAlignment="0" applyProtection="0"/>
    <xf numFmtId="0" fontId="2" fillId="31"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 fillId="10"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0" fillId="6" borderId="1" applyNumberFormat="0" applyAlignment="0" applyProtection="0"/>
    <xf numFmtId="0" fontId="24" fillId="25" borderId="0" applyNumberFormat="0" applyBorder="0" applyAlignment="0" applyProtection="0"/>
    <xf numFmtId="0" fontId="11" fillId="0" borderId="7" applyNumberFormat="0" applyFill="0" applyAlignment="0" applyProtection="0"/>
    <xf numFmtId="0" fontId="17" fillId="3" borderId="0" applyNumberFormat="0" applyBorder="0" applyAlignment="0" applyProtection="0"/>
    <xf numFmtId="0" fontId="16"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 fillId="22" borderId="0" applyNumberFormat="0" applyBorder="0" applyAlignment="0" applyProtection="0"/>
    <xf numFmtId="0" fontId="24" fillId="9" borderId="0" applyNumberFormat="0" applyBorder="0" applyAlignment="0" applyProtection="0"/>
    <xf numFmtId="0" fontId="2" fillId="14" borderId="0" applyNumberFormat="0" applyBorder="0" applyAlignment="0" applyProtection="0"/>
    <xf numFmtId="0" fontId="17" fillId="3" borderId="0" applyNumberFormat="0" applyBorder="0" applyAlignment="0" applyProtection="0"/>
    <xf numFmtId="0" fontId="24" fillId="32" borderId="0" applyNumberFormat="0" applyBorder="0" applyAlignment="0" applyProtection="0"/>
    <xf numFmtId="0" fontId="24" fillId="25" borderId="0" applyNumberFormat="0" applyBorder="0" applyAlignment="0" applyProtection="0"/>
    <xf numFmtId="0" fontId="24" fillId="21" borderId="0" applyNumberFormat="0" applyBorder="0" applyAlignment="0" applyProtection="0"/>
    <xf numFmtId="0" fontId="24" fillId="16" borderId="0" applyNumberFormat="0" applyBorder="0" applyAlignment="0" applyProtection="0"/>
    <xf numFmtId="0" fontId="24" fillId="9"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11" fillId="0" borderId="7" applyNumberFormat="0" applyFill="0" applyAlignment="0" applyProtection="0"/>
    <xf numFmtId="0" fontId="24" fillId="13"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 fillId="18" borderId="0" applyNumberFormat="0" applyBorder="0" applyAlignment="0" applyProtection="0"/>
    <xf numFmtId="0" fontId="23" fillId="0" borderId="0" applyNumberFormat="0" applyFill="0" applyBorder="0" applyAlignment="0" applyProtection="0"/>
    <xf numFmtId="0" fontId="24" fillId="21" borderId="0" applyNumberFormat="0" applyBorder="0" applyAlignment="0" applyProtection="0"/>
    <xf numFmtId="0" fontId="22" fillId="7" borderId="5" applyNumberFormat="0" applyAlignment="0" applyProtection="0"/>
    <xf numFmtId="0" fontId="24" fillId="16" borderId="0" applyNumberFormat="0" applyBorder="0" applyAlignment="0" applyProtection="0"/>
    <xf numFmtId="0" fontId="2" fillId="14" borderId="0" applyNumberFormat="0" applyBorder="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 fillId="31" borderId="0" applyNumberFormat="0" applyBorder="0" applyAlignment="0" applyProtection="0"/>
    <xf numFmtId="166" fontId="2" fillId="0" borderId="0" applyFont="0" applyFill="0" applyBorder="0" applyAlignment="0" applyProtection="0"/>
    <xf numFmtId="0" fontId="2" fillId="22" borderId="0" applyNumberFormat="0" applyBorder="0" applyAlignment="0" applyProtection="0"/>
    <xf numFmtId="0" fontId="24" fillId="13" borderId="0" applyNumberFormat="0" applyBorder="0" applyAlignment="0" applyProtection="0"/>
    <xf numFmtId="167" fontId="2" fillId="0" borderId="0" applyFont="0" applyFill="0" applyBorder="0" applyAlignment="0" applyProtection="0"/>
    <xf numFmtId="166" fontId="2" fillId="0" borderId="0" applyFont="0" applyFill="0" applyBorder="0" applyAlignment="0" applyProtection="0"/>
    <xf numFmtId="0" fontId="24" fillId="12" borderId="0" applyNumberFormat="0" applyBorder="0" applyAlignment="0" applyProtection="0"/>
    <xf numFmtId="0" fontId="24" fillId="17"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11" fillId="0" borderId="7" applyNumberFormat="0" applyFill="0" applyAlignment="0" applyProtection="0"/>
    <xf numFmtId="0" fontId="11" fillId="0" borderId="7" applyNumberFormat="0" applyFill="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 fillId="10" borderId="0" applyNumberFormat="0" applyBorder="0" applyAlignment="0" applyProtection="0"/>
    <xf numFmtId="0" fontId="24" fillId="29" borderId="0" applyNumberFormat="0" applyBorder="0" applyAlignment="0" applyProtection="0"/>
    <xf numFmtId="0" fontId="16" fillId="0" borderId="0" applyNumberFormat="0" applyFill="0" applyBorder="0" applyAlignment="0" applyProtection="0"/>
    <xf numFmtId="0" fontId="2" fillId="30"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2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4" fillId="13" borderId="0" applyNumberFormat="0" applyBorder="0" applyAlignment="0" applyProtection="0"/>
    <xf numFmtId="0" fontId="24" fillId="29" borderId="0" applyNumberFormat="0" applyBorder="0" applyAlignment="0" applyProtection="0"/>
    <xf numFmtId="0" fontId="24" fillId="17" borderId="0" applyNumberFormat="0" applyBorder="0" applyAlignment="0" applyProtection="0"/>
    <xf numFmtId="0" fontId="24" fillId="12" borderId="0" applyNumberFormat="0" applyBorder="0" applyAlignment="0" applyProtection="0"/>
    <xf numFmtId="0" fontId="22" fillId="7" borderId="5" applyNumberFormat="0" applyAlignment="0" applyProtection="0"/>
    <xf numFmtId="0" fontId="11" fillId="0" borderId="7" applyNumberFormat="0" applyFill="0" applyAlignment="0" applyProtection="0"/>
    <xf numFmtId="0" fontId="2" fillId="10" borderId="0" applyNumberFormat="0" applyBorder="0" applyAlignment="0" applyProtection="0"/>
    <xf numFmtId="0" fontId="24" fillId="9" borderId="0" applyNumberFormat="0" applyBorder="0" applyAlignment="0" applyProtection="0"/>
    <xf numFmtId="0" fontId="2" fillId="15" borderId="0" applyNumberFormat="0" applyBorder="0" applyAlignment="0" applyProtection="0"/>
    <xf numFmtId="0" fontId="24" fillId="9" borderId="0" applyNumberFormat="0" applyBorder="0" applyAlignment="0" applyProtection="0"/>
    <xf numFmtId="0" fontId="2" fillId="30" borderId="0" applyNumberFormat="0" applyBorder="0" applyAlignment="0" applyProtection="0"/>
    <xf numFmtId="0" fontId="24" fillId="12" borderId="0" applyNumberFormat="0" applyBorder="0" applyAlignment="0" applyProtection="0"/>
    <xf numFmtId="0" fontId="16" fillId="0" borderId="0" applyNumberFormat="0" applyFill="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 fillId="8" borderId="6" applyNumberFormat="0" applyFont="0" applyAlignment="0" applyProtection="0"/>
    <xf numFmtId="0" fontId="24" fillId="9" borderId="0" applyNumberFormat="0" applyBorder="0" applyAlignment="0" applyProtection="0"/>
    <xf numFmtId="0" fontId="24" fillId="21" borderId="0" applyNumberFormat="0" applyBorder="0" applyAlignment="0" applyProtection="0"/>
    <xf numFmtId="0" fontId="18" fillId="4" borderId="0" applyNumberFormat="0" applyBorder="0" applyAlignment="0" applyProtection="0"/>
    <xf numFmtId="0" fontId="20" fillId="6" borderId="1" applyNumberFormat="0" applyAlignment="0" applyProtection="0"/>
    <xf numFmtId="0" fontId="24" fillId="12" borderId="0" applyNumberFormat="0" applyBorder="0" applyAlignment="0" applyProtection="0"/>
    <xf numFmtId="0" fontId="2" fillId="22" borderId="0" applyNumberFormat="0" applyBorder="0" applyAlignment="0" applyProtection="0"/>
    <xf numFmtId="0" fontId="24" fillId="24" borderId="0" applyNumberFormat="0" applyBorder="0" applyAlignment="0" applyProtection="0"/>
    <xf numFmtId="0" fontId="24" fillId="16" borderId="0" applyNumberFormat="0" applyBorder="0" applyAlignment="0" applyProtection="0"/>
    <xf numFmtId="0" fontId="21" fillId="0" borderId="4" applyNumberFormat="0" applyFill="0" applyAlignment="0" applyProtection="0"/>
    <xf numFmtId="0" fontId="24" fillId="12"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18" fillId="4" borderId="0" applyNumberFormat="0" applyBorder="0" applyAlignment="0" applyProtection="0"/>
    <xf numFmtId="0" fontId="16"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28" borderId="0" applyNumberFormat="0" applyBorder="0" applyAlignment="0" applyProtection="0"/>
    <xf numFmtId="0" fontId="21" fillId="0" borderId="4" applyNumberFormat="0" applyFill="0" applyAlignment="0" applyProtection="0"/>
    <xf numFmtId="0" fontId="24" fillId="28" borderId="0" applyNumberFormat="0" applyBorder="0" applyAlignment="0" applyProtection="0"/>
    <xf numFmtId="0" fontId="24" fillId="32" borderId="0" applyNumberFormat="0" applyBorder="0" applyAlignment="0" applyProtection="0"/>
    <xf numFmtId="0" fontId="24" fillId="21"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24" fillId="17" borderId="0" applyNumberFormat="0" applyBorder="0" applyAlignment="0" applyProtection="0"/>
    <xf numFmtId="0" fontId="17" fillId="3"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 fillId="26"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 fillId="22"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20" fillId="6" borderId="1" applyNumberFormat="0" applyAlignment="0" applyProtection="0"/>
    <xf numFmtId="0" fontId="2" fillId="19" borderId="0" applyNumberFormat="0" applyBorder="0" applyAlignment="0" applyProtection="0"/>
    <xf numFmtId="0" fontId="24" fillId="29" borderId="0" applyNumberFormat="0" applyBorder="0" applyAlignment="0" applyProtection="0"/>
    <xf numFmtId="0" fontId="24" fillId="17" borderId="0" applyNumberFormat="0" applyBorder="0" applyAlignment="0" applyProtection="0"/>
    <xf numFmtId="0" fontId="2" fillId="10" borderId="0" applyNumberFormat="0" applyBorder="0" applyAlignment="0" applyProtection="0"/>
    <xf numFmtId="0" fontId="24" fillId="29" borderId="0" applyNumberFormat="0" applyBorder="0" applyAlignment="0" applyProtection="0"/>
    <xf numFmtId="0" fontId="24" fillId="17" borderId="0" applyNumberFormat="0" applyBorder="0" applyAlignment="0" applyProtection="0"/>
    <xf numFmtId="0" fontId="24" fillId="9" borderId="0" applyNumberFormat="0" applyBorder="0" applyAlignment="0" applyProtection="0"/>
    <xf numFmtId="167" fontId="2" fillId="0" borderId="0" applyFont="0" applyFill="0" applyBorder="0" applyAlignment="0" applyProtection="0"/>
    <xf numFmtId="0" fontId="24" fillId="24" borderId="0" applyNumberFormat="0" applyBorder="0" applyAlignment="0" applyProtection="0"/>
    <xf numFmtId="0" fontId="22" fillId="7" borderId="5" applyNumberFormat="0" applyAlignment="0" applyProtection="0"/>
    <xf numFmtId="0" fontId="24" fillId="21" borderId="0" applyNumberFormat="0" applyBorder="0" applyAlignment="0" applyProtection="0"/>
    <xf numFmtId="0" fontId="24" fillId="9" borderId="0" applyNumberFormat="0" applyBorder="0" applyAlignment="0" applyProtection="0"/>
    <xf numFmtId="0" fontId="2" fillId="11" borderId="0" applyNumberFormat="0" applyBorder="0" applyAlignment="0" applyProtection="0"/>
    <xf numFmtId="0" fontId="24" fillId="17" borderId="0" applyNumberFormat="0" applyBorder="0" applyAlignment="0" applyProtection="0"/>
    <xf numFmtId="0" fontId="21" fillId="0" borderId="4" applyNumberFormat="0" applyFill="0" applyAlignment="0" applyProtection="0"/>
    <xf numFmtId="0" fontId="24" fillId="28" borderId="0" applyNumberFormat="0" applyBorder="0" applyAlignment="0" applyProtection="0"/>
    <xf numFmtId="0" fontId="24" fillId="13" borderId="0" applyNumberFormat="0" applyBorder="0" applyAlignment="0" applyProtection="0"/>
    <xf numFmtId="0" fontId="2" fillId="1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28" borderId="0" applyNumberFormat="0" applyBorder="0" applyAlignment="0" applyProtection="0"/>
    <xf numFmtId="0" fontId="22" fillId="7" borderId="5" applyNumberFormat="0" applyAlignment="0" applyProtection="0"/>
    <xf numFmtId="0" fontId="24" fillId="16" borderId="0" applyNumberFormat="0" applyBorder="0" applyAlignment="0" applyProtection="0"/>
    <xf numFmtId="0" fontId="24" fillId="9" borderId="0" applyNumberFormat="0" applyBorder="0" applyAlignment="0" applyProtection="0"/>
    <xf numFmtId="0" fontId="17" fillId="3"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8" fillId="4" borderId="0" applyNumberFormat="0" applyBorder="0" applyAlignment="0" applyProtection="0"/>
    <xf numFmtId="0" fontId="24" fillId="28" borderId="0" applyNumberFormat="0" applyBorder="0" applyAlignment="0" applyProtection="0"/>
    <xf numFmtId="0" fontId="23" fillId="0" borderId="0" applyNumberFormat="0" applyFill="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 fillId="23" borderId="0" applyNumberFormat="0" applyBorder="0" applyAlignment="0" applyProtection="0"/>
    <xf numFmtId="0" fontId="24" fillId="28" borderId="0" applyNumberFormat="0" applyBorder="0" applyAlignment="0" applyProtection="0"/>
    <xf numFmtId="0" fontId="2" fillId="31" borderId="0" applyNumberFormat="0" applyBorder="0" applyAlignment="0" applyProtection="0"/>
    <xf numFmtId="0" fontId="24" fillId="17" borderId="0" applyNumberFormat="0" applyBorder="0" applyAlignment="0" applyProtection="0"/>
    <xf numFmtId="0" fontId="16" fillId="0" borderId="0" applyNumberFormat="0" applyFill="0" applyBorder="0" applyAlignment="0" applyProtection="0"/>
    <xf numFmtId="0" fontId="23" fillId="0" borderId="0" applyNumberFormat="0" applyFill="0" applyBorder="0" applyAlignment="0" applyProtection="0"/>
    <xf numFmtId="0" fontId="24" fillId="25" borderId="0" applyNumberFormat="0" applyBorder="0" applyAlignment="0" applyProtection="0"/>
    <xf numFmtId="0" fontId="2" fillId="18" borderId="0" applyNumberFormat="0" applyBorder="0" applyAlignment="0" applyProtection="0"/>
    <xf numFmtId="0" fontId="24" fillId="32"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9" borderId="0" applyNumberFormat="0" applyBorder="0" applyAlignment="0" applyProtection="0"/>
    <xf numFmtId="0" fontId="2" fillId="23" borderId="0" applyNumberFormat="0" applyBorder="0" applyAlignment="0" applyProtection="0"/>
    <xf numFmtId="0" fontId="24" fillId="21" borderId="0" applyNumberFormat="0" applyBorder="0" applyAlignment="0" applyProtection="0"/>
    <xf numFmtId="0" fontId="20" fillId="6" borderId="1" applyNumberFormat="0" applyAlignment="0" applyProtection="0"/>
    <xf numFmtId="0" fontId="24" fillId="13"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3" fillId="0" borderId="0" applyNumberFormat="0" applyFill="0" applyBorder="0" applyAlignment="0" applyProtection="0"/>
    <xf numFmtId="0" fontId="24" fillId="20" borderId="0" applyNumberFormat="0" applyBorder="0" applyAlignment="0" applyProtection="0"/>
    <xf numFmtId="0" fontId="23" fillId="0" borderId="0" applyNumberFormat="0" applyFill="0" applyBorder="0" applyAlignment="0" applyProtection="0"/>
    <xf numFmtId="0" fontId="24" fillId="20" borderId="0" applyNumberFormat="0" applyBorder="0" applyAlignment="0" applyProtection="0"/>
    <xf numFmtId="0" fontId="22" fillId="7" borderId="5" applyNumberFormat="0" applyAlignment="0" applyProtection="0"/>
    <xf numFmtId="0" fontId="2" fillId="19" borderId="0" applyNumberFormat="0" applyBorder="0" applyAlignment="0" applyProtection="0"/>
    <xf numFmtId="0" fontId="22" fillId="7" borderId="5" applyNumberFormat="0" applyAlignment="0" applyProtection="0"/>
    <xf numFmtId="0" fontId="2" fillId="1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0" fillId="6" borderId="1" applyNumberFormat="0" applyAlignment="0" applyProtection="0"/>
    <xf numFmtId="0" fontId="18" fillId="4" borderId="0" applyNumberFormat="0" applyBorder="0" applyAlignment="0" applyProtection="0"/>
    <xf numFmtId="0" fontId="24" fillId="28" borderId="0" applyNumberFormat="0" applyBorder="0" applyAlignment="0" applyProtection="0"/>
    <xf numFmtId="0" fontId="24" fillId="25" borderId="0" applyNumberFormat="0" applyBorder="0" applyAlignment="0" applyProtection="0"/>
    <xf numFmtId="0" fontId="11" fillId="0" borderId="7" applyNumberFormat="0" applyFill="0" applyAlignment="0" applyProtection="0"/>
    <xf numFmtId="0" fontId="24" fillId="17" borderId="0" applyNumberFormat="0" applyBorder="0" applyAlignment="0" applyProtection="0"/>
    <xf numFmtId="0" fontId="24" fillId="21" borderId="0" applyNumberFormat="0" applyBorder="0" applyAlignment="0" applyProtection="0"/>
    <xf numFmtId="0" fontId="24" fillId="28" borderId="0" applyNumberFormat="0" applyBorder="0" applyAlignment="0" applyProtection="0"/>
    <xf numFmtId="0" fontId="18" fillId="4" borderId="0" applyNumberFormat="0" applyBorder="0" applyAlignment="0" applyProtection="0"/>
    <xf numFmtId="0" fontId="24" fillId="24" borderId="0" applyNumberFormat="0" applyBorder="0" applyAlignment="0" applyProtection="0"/>
    <xf numFmtId="0" fontId="19" fillId="5"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 fillId="18" borderId="0" applyNumberFormat="0" applyBorder="0" applyAlignment="0" applyProtection="0"/>
    <xf numFmtId="0" fontId="24" fillId="32" borderId="0" applyNumberFormat="0" applyBorder="0" applyAlignment="0" applyProtection="0"/>
    <xf numFmtId="0" fontId="17" fillId="3" borderId="0" applyNumberFormat="0" applyBorder="0" applyAlignment="0" applyProtection="0"/>
    <xf numFmtId="0" fontId="24" fillId="12" borderId="0" applyNumberFormat="0" applyBorder="0" applyAlignment="0" applyProtection="0"/>
    <xf numFmtId="0" fontId="2" fillId="22" borderId="0" applyNumberFormat="0" applyBorder="0" applyAlignment="0" applyProtection="0"/>
    <xf numFmtId="166" fontId="2" fillId="0" borderId="0" applyFont="0" applyFill="0" applyBorder="0" applyAlignment="0" applyProtection="0"/>
    <xf numFmtId="0" fontId="17" fillId="3" borderId="0" applyNumberFormat="0" applyBorder="0" applyAlignment="0" applyProtection="0"/>
    <xf numFmtId="0" fontId="2" fillId="26" borderId="0" applyNumberFormat="0" applyBorder="0" applyAlignment="0" applyProtection="0"/>
    <xf numFmtId="0" fontId="2" fillId="11"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 fillId="31" borderId="0" applyNumberFormat="0" applyBorder="0" applyAlignment="0" applyProtection="0"/>
    <xf numFmtId="0" fontId="24" fillId="17" borderId="0" applyNumberFormat="0" applyBorder="0" applyAlignment="0" applyProtection="0"/>
    <xf numFmtId="0" fontId="24" fillId="13" borderId="0" applyNumberFormat="0" applyBorder="0" applyAlignment="0" applyProtection="0"/>
    <xf numFmtId="0" fontId="2" fillId="22" borderId="0" applyNumberFormat="0" applyBorder="0" applyAlignment="0" applyProtection="0"/>
    <xf numFmtId="0" fontId="23" fillId="0" borderId="0" applyNumberFormat="0" applyFill="0" applyBorder="0" applyAlignment="0" applyProtection="0"/>
    <xf numFmtId="0" fontId="2" fillId="18"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 fillId="11"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0" fontId="17" fillId="3"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 fillId="11" borderId="0" applyNumberFormat="0" applyBorder="0" applyAlignment="0" applyProtection="0"/>
    <xf numFmtId="0" fontId="2" fillId="18" borderId="0" applyNumberFormat="0" applyBorder="0" applyAlignment="0" applyProtection="0"/>
    <xf numFmtId="0" fontId="24" fillId="29" borderId="0" applyNumberFormat="0" applyBorder="0" applyAlignment="0" applyProtection="0"/>
    <xf numFmtId="0" fontId="21" fillId="0" borderId="4" applyNumberFormat="0" applyFill="0" applyAlignment="0" applyProtection="0"/>
    <xf numFmtId="0" fontId="11" fillId="0" borderId="7" applyNumberFormat="0" applyFill="0" applyAlignment="0" applyProtection="0"/>
    <xf numFmtId="0" fontId="19" fillId="5" borderId="0" applyNumberFormat="0" applyBorder="0" applyAlignment="0" applyProtection="0"/>
    <xf numFmtId="0" fontId="17" fillId="3" borderId="0" applyNumberFormat="0" applyBorder="0" applyAlignment="0" applyProtection="0"/>
    <xf numFmtId="0" fontId="24" fillId="32"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2" fillId="7" borderId="5" applyNumberFormat="0" applyAlignment="0" applyProtection="0"/>
    <xf numFmtId="0" fontId="22" fillId="7" borderId="5" applyNumberFormat="0" applyAlignment="0" applyProtection="0"/>
    <xf numFmtId="0" fontId="23" fillId="0" borderId="0" applyNumberFormat="0" applyFill="0" applyBorder="0" applyAlignment="0" applyProtection="0"/>
    <xf numFmtId="0" fontId="24" fillId="21" borderId="0" applyNumberFormat="0" applyBorder="0" applyAlignment="0" applyProtection="0"/>
    <xf numFmtId="0" fontId="17" fillId="3"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4" fillId="12" borderId="0" applyNumberFormat="0" applyBorder="0" applyAlignment="0" applyProtection="0"/>
    <xf numFmtId="0" fontId="24" fillId="17" borderId="0" applyNumberFormat="0" applyBorder="0" applyAlignment="0" applyProtection="0"/>
    <xf numFmtId="0" fontId="2" fillId="8" borderId="6" applyNumberFormat="0" applyFont="0" applyAlignment="0" applyProtection="0"/>
    <xf numFmtId="0" fontId="24" fillId="20" borderId="0" applyNumberFormat="0" applyBorder="0" applyAlignment="0" applyProtection="0"/>
    <xf numFmtId="0" fontId="22" fillId="7" borderId="5" applyNumberFormat="0" applyAlignment="0" applyProtection="0"/>
    <xf numFmtId="0" fontId="17" fillId="3" borderId="0" applyNumberFormat="0" applyBorder="0" applyAlignment="0" applyProtection="0"/>
    <xf numFmtId="0" fontId="24" fillId="21" borderId="0" applyNumberFormat="0" applyBorder="0" applyAlignment="0" applyProtection="0"/>
    <xf numFmtId="0" fontId="20" fillId="6" borderId="1" applyNumberFormat="0" applyAlignment="0" applyProtection="0"/>
    <xf numFmtId="0" fontId="2" fillId="14" borderId="0" applyNumberFormat="0" applyBorder="0" applyAlignment="0" applyProtection="0"/>
    <xf numFmtId="0" fontId="17" fillId="3"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16" borderId="0" applyNumberFormat="0" applyBorder="0" applyAlignment="0" applyProtection="0"/>
    <xf numFmtId="0" fontId="17" fillId="3" borderId="0" applyNumberFormat="0" applyBorder="0" applyAlignment="0" applyProtection="0"/>
    <xf numFmtId="0" fontId="2" fillId="18" borderId="0" applyNumberFormat="0" applyBorder="0" applyAlignment="0" applyProtection="0"/>
    <xf numFmtId="0" fontId="22" fillId="7" borderId="5" applyNumberFormat="0" applyAlignment="0" applyProtection="0"/>
    <xf numFmtId="0" fontId="18" fillId="4" borderId="0" applyNumberFormat="0" applyBorder="0" applyAlignment="0" applyProtection="0"/>
    <xf numFmtId="0" fontId="2" fillId="19" borderId="0" applyNumberFormat="0" applyBorder="0" applyAlignment="0" applyProtection="0"/>
    <xf numFmtId="0" fontId="19" fillId="5" borderId="0" applyNumberFormat="0" applyBorder="0" applyAlignment="0" applyProtection="0"/>
    <xf numFmtId="0" fontId="16" fillId="0" borderId="0" applyNumberFormat="0" applyFill="0" applyBorder="0" applyAlignment="0" applyProtection="0"/>
    <xf numFmtId="0" fontId="24" fillId="17" borderId="0" applyNumberFormat="0" applyBorder="0" applyAlignment="0" applyProtection="0"/>
    <xf numFmtId="0" fontId="23" fillId="0" borderId="0" applyNumberFormat="0" applyFill="0" applyBorder="0" applyAlignment="0" applyProtection="0"/>
    <xf numFmtId="0" fontId="2" fillId="10" borderId="0" applyNumberFormat="0" applyBorder="0" applyAlignment="0" applyProtection="0"/>
    <xf numFmtId="0" fontId="24" fillId="29"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4" fillId="13" borderId="0" applyNumberFormat="0" applyBorder="0" applyAlignment="0" applyProtection="0"/>
    <xf numFmtId="0" fontId="24" fillId="9" borderId="0" applyNumberFormat="0" applyBorder="0" applyAlignment="0" applyProtection="0"/>
    <xf numFmtId="0" fontId="22" fillId="7" borderId="5" applyNumberFormat="0" applyAlignment="0" applyProtection="0"/>
    <xf numFmtId="0" fontId="24" fillId="17" borderId="0" applyNumberFormat="0" applyBorder="0" applyAlignment="0" applyProtection="0"/>
    <xf numFmtId="0" fontId="2" fillId="8" borderId="6" applyNumberFormat="0" applyFont="0" applyAlignment="0" applyProtection="0"/>
    <xf numFmtId="0" fontId="17" fillId="3" borderId="0" applyNumberFormat="0" applyBorder="0" applyAlignment="0" applyProtection="0"/>
    <xf numFmtId="0" fontId="24" fillId="28" borderId="0" applyNumberFormat="0" applyBorder="0" applyAlignment="0" applyProtection="0"/>
    <xf numFmtId="0" fontId="2" fillId="18" borderId="0" applyNumberFormat="0" applyBorder="0" applyAlignment="0" applyProtection="0"/>
    <xf numFmtId="0" fontId="2" fillId="8" borderId="6" applyNumberFormat="0" applyFont="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8" fillId="4" borderId="0" applyNumberFormat="0" applyBorder="0" applyAlignment="0" applyProtection="0"/>
    <xf numFmtId="0" fontId="20" fillId="6" borderId="1" applyNumberFormat="0" applyAlignment="0" applyProtection="0"/>
    <xf numFmtId="0" fontId="24" fillId="20"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29" borderId="0" applyNumberFormat="0" applyBorder="0" applyAlignment="0" applyProtection="0"/>
    <xf numFmtId="0" fontId="23" fillId="0" borderId="0" applyNumberFormat="0" applyFill="0" applyBorder="0" applyAlignment="0" applyProtection="0"/>
    <xf numFmtId="0" fontId="18" fillId="4" borderId="0" applyNumberFormat="0" applyBorder="0" applyAlignment="0" applyProtection="0"/>
    <xf numFmtId="0" fontId="24" fillId="12"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 fillId="8" borderId="6" applyNumberFormat="0" applyFont="0" applyAlignment="0" applyProtection="0"/>
    <xf numFmtId="0" fontId="24" fillId="9" borderId="0" applyNumberFormat="0" applyBorder="0" applyAlignment="0" applyProtection="0"/>
    <xf numFmtId="0" fontId="22" fillId="7" borderId="5" applyNumberFormat="0" applyAlignment="0" applyProtection="0"/>
    <xf numFmtId="0" fontId="24" fillId="29" borderId="0" applyNumberFormat="0" applyBorder="0" applyAlignment="0" applyProtection="0"/>
    <xf numFmtId="0" fontId="2" fillId="15" borderId="0" applyNumberFormat="0" applyBorder="0" applyAlignment="0" applyProtection="0"/>
    <xf numFmtId="0" fontId="24" fillId="1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3" fillId="0" borderId="0" applyNumberFormat="0" applyFill="0" applyBorder="0" applyAlignment="0" applyProtection="0"/>
    <xf numFmtId="0" fontId="24" fillId="20" borderId="0" applyNumberFormat="0" applyBorder="0" applyAlignment="0" applyProtection="0"/>
    <xf numFmtId="0" fontId="24" fillId="12"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20" borderId="0" applyNumberFormat="0" applyBorder="0" applyAlignment="0" applyProtection="0"/>
    <xf numFmtId="0" fontId="2" fillId="11" borderId="0" applyNumberFormat="0" applyBorder="0" applyAlignment="0" applyProtection="0"/>
    <xf numFmtId="0" fontId="24" fillId="28" borderId="0" applyNumberFormat="0" applyBorder="0" applyAlignment="0" applyProtection="0"/>
    <xf numFmtId="0" fontId="21" fillId="0" borderId="4" applyNumberFormat="0" applyFill="0" applyAlignment="0" applyProtection="0"/>
    <xf numFmtId="0" fontId="24" fillId="25"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2" fillId="7" borderId="5" applyNumberFormat="0" applyAlignment="0" applyProtection="0"/>
    <xf numFmtId="0" fontId="2" fillId="26" borderId="0" applyNumberFormat="0" applyBorder="0" applyAlignment="0" applyProtection="0"/>
    <xf numFmtId="0" fontId="23" fillId="0" borderId="0" applyNumberFormat="0" applyFill="0" applyBorder="0" applyAlignment="0" applyProtection="0"/>
    <xf numFmtId="0" fontId="19" fillId="5" borderId="0" applyNumberFormat="0" applyBorder="0" applyAlignment="0" applyProtection="0"/>
    <xf numFmtId="0" fontId="17" fillId="3" borderId="0" applyNumberFormat="0" applyBorder="0" applyAlignment="0" applyProtection="0"/>
    <xf numFmtId="0" fontId="20" fillId="6" borderId="1" applyNumberFormat="0" applyAlignment="0" applyProtection="0"/>
    <xf numFmtId="164" fontId="2" fillId="0" borderId="0" applyFont="0" applyFill="0" applyBorder="0" applyAlignment="0" applyProtection="0"/>
    <xf numFmtId="0" fontId="2" fillId="14" borderId="0" applyNumberFormat="0" applyBorder="0" applyAlignment="0" applyProtection="0"/>
    <xf numFmtId="0" fontId="11" fillId="0" borderId="7" applyNumberFormat="0" applyFill="0" applyAlignment="0" applyProtection="0"/>
    <xf numFmtId="0" fontId="17" fillId="3" borderId="0" applyNumberFormat="0" applyBorder="0" applyAlignment="0" applyProtection="0"/>
    <xf numFmtId="0" fontId="20" fillId="6" borderId="1" applyNumberFormat="0" applyAlignment="0" applyProtection="0"/>
    <xf numFmtId="0" fontId="11" fillId="0" borderId="7" applyNumberFormat="0" applyFill="0" applyAlignment="0" applyProtection="0"/>
    <xf numFmtId="0" fontId="2" fillId="30" borderId="0" applyNumberFormat="0" applyBorder="0" applyAlignment="0" applyProtection="0"/>
    <xf numFmtId="0" fontId="2" fillId="8" borderId="6" applyNumberFormat="0" applyFont="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13" borderId="0" applyNumberFormat="0" applyBorder="0" applyAlignment="0" applyProtection="0"/>
    <xf numFmtId="0" fontId="24" fillId="29" borderId="0" applyNumberFormat="0" applyBorder="0" applyAlignment="0" applyProtection="0"/>
    <xf numFmtId="0" fontId="19" fillId="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166" fontId="2" fillId="0" borderId="0" applyFont="0" applyFill="0" applyBorder="0" applyAlignment="0" applyProtection="0"/>
    <xf numFmtId="0" fontId="24" fillId="21" borderId="0" applyNumberFormat="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0" fillId="6" borderId="1" applyNumberFormat="0" applyAlignment="0" applyProtection="0"/>
    <xf numFmtId="0" fontId="24" fillId="21" borderId="0" applyNumberFormat="0" applyBorder="0" applyAlignment="0" applyProtection="0"/>
    <xf numFmtId="0" fontId="20" fillId="6" borderId="1" applyNumberFormat="0" applyAlignment="0" applyProtection="0"/>
    <xf numFmtId="0" fontId="24" fillId="29" borderId="0" applyNumberFormat="0" applyBorder="0" applyAlignment="0" applyProtection="0"/>
    <xf numFmtId="0" fontId="24" fillId="13" borderId="0" applyNumberFormat="0" applyBorder="0" applyAlignment="0" applyProtection="0"/>
    <xf numFmtId="0" fontId="2" fillId="18" borderId="0" applyNumberFormat="0" applyBorder="0" applyAlignment="0" applyProtection="0"/>
    <xf numFmtId="0" fontId="24" fillId="24" borderId="0" applyNumberFormat="0" applyBorder="0" applyAlignment="0" applyProtection="0"/>
    <xf numFmtId="0" fontId="2" fillId="8" borderId="6" applyNumberFormat="0" applyFont="0" applyAlignment="0" applyProtection="0"/>
    <xf numFmtId="0" fontId="24" fillId="9" borderId="0" applyNumberFormat="0" applyBorder="0" applyAlignment="0" applyProtection="0"/>
    <xf numFmtId="0" fontId="2" fillId="8" borderId="6" applyNumberFormat="0" applyFont="0" applyAlignment="0" applyProtection="0"/>
    <xf numFmtId="0" fontId="24" fillId="25" borderId="0" applyNumberFormat="0" applyBorder="0" applyAlignment="0" applyProtection="0"/>
    <xf numFmtId="0" fontId="24" fillId="9" borderId="0" applyNumberFormat="0" applyBorder="0" applyAlignment="0" applyProtection="0"/>
    <xf numFmtId="0" fontId="19" fillId="5" borderId="0" applyNumberFormat="0" applyBorder="0" applyAlignment="0" applyProtection="0"/>
    <xf numFmtId="0" fontId="2" fillId="22" borderId="0" applyNumberFormat="0" applyBorder="0" applyAlignment="0" applyProtection="0"/>
    <xf numFmtId="0" fontId="18" fillId="4" borderId="0" applyNumberFormat="0" applyBorder="0" applyAlignment="0" applyProtection="0"/>
    <xf numFmtId="0" fontId="24" fillId="29" borderId="0" applyNumberFormat="0" applyBorder="0" applyAlignment="0" applyProtection="0"/>
    <xf numFmtId="0" fontId="2" fillId="14" borderId="0" applyNumberFormat="0" applyBorder="0" applyAlignment="0" applyProtection="0"/>
    <xf numFmtId="0" fontId="24" fillId="13" borderId="0" applyNumberFormat="0" applyBorder="0" applyAlignment="0" applyProtection="0"/>
    <xf numFmtId="0" fontId="24" fillId="20"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2" fillId="30" borderId="0" applyNumberFormat="0" applyBorder="0" applyAlignment="0" applyProtection="0"/>
    <xf numFmtId="0" fontId="20" fillId="6" borderId="1" applyNumberFormat="0" applyAlignment="0" applyProtection="0"/>
    <xf numFmtId="0" fontId="16" fillId="0" borderId="0" applyNumberFormat="0" applyFill="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9"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4" fillId="32"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9" fillId="5" borderId="0" applyNumberFormat="0" applyBorder="0" applyAlignment="0" applyProtection="0"/>
    <xf numFmtId="164" fontId="2" fillId="0" borderId="0" applyFont="0" applyFill="0" applyBorder="0" applyAlignment="0" applyProtection="0"/>
    <xf numFmtId="0" fontId="2" fillId="11" borderId="0" applyNumberFormat="0" applyBorder="0" applyAlignment="0" applyProtection="0"/>
    <xf numFmtId="0" fontId="24" fillId="24" borderId="0" applyNumberFormat="0" applyBorder="0" applyAlignment="0" applyProtection="0"/>
    <xf numFmtId="0" fontId="24" fillId="17" borderId="0" applyNumberFormat="0" applyBorder="0" applyAlignment="0" applyProtection="0"/>
    <xf numFmtId="0" fontId="2" fillId="11" borderId="0" applyNumberFormat="0" applyBorder="0" applyAlignment="0" applyProtection="0"/>
    <xf numFmtId="0" fontId="24" fillId="9" borderId="0" applyNumberFormat="0" applyBorder="0" applyAlignment="0" applyProtection="0"/>
    <xf numFmtId="0" fontId="18" fillId="4" borderId="0" applyNumberFormat="0" applyBorder="0" applyAlignment="0" applyProtection="0"/>
    <xf numFmtId="0" fontId="11" fillId="0" borderId="7" applyNumberFormat="0" applyFill="0" applyAlignment="0" applyProtection="0"/>
    <xf numFmtId="0" fontId="2" fillId="11" borderId="0" applyNumberFormat="0" applyBorder="0" applyAlignment="0" applyProtection="0"/>
    <xf numFmtId="0" fontId="24" fillId="21" borderId="0" applyNumberFormat="0" applyBorder="0" applyAlignment="0" applyProtection="0"/>
    <xf numFmtId="0" fontId="23" fillId="0" borderId="0" applyNumberFormat="0" applyFill="0" applyBorder="0" applyAlignment="0" applyProtection="0"/>
    <xf numFmtId="164" fontId="2" fillId="0" borderId="0" applyFont="0" applyFill="0" applyBorder="0" applyAlignment="0" applyProtection="0"/>
    <xf numFmtId="0" fontId="24" fillId="28" borderId="0" applyNumberFormat="0" applyBorder="0" applyAlignment="0" applyProtection="0"/>
    <xf numFmtId="0" fontId="21" fillId="0" borderId="4" applyNumberFormat="0" applyFill="0" applyAlignment="0" applyProtection="0"/>
    <xf numFmtId="0" fontId="2" fillId="10" borderId="0" applyNumberFormat="0" applyBorder="0" applyAlignment="0" applyProtection="0"/>
    <xf numFmtId="0" fontId="23" fillId="0" borderId="0" applyNumberFormat="0" applyFill="0" applyBorder="0" applyAlignment="0" applyProtection="0"/>
    <xf numFmtId="0" fontId="2" fillId="14" borderId="0" applyNumberFormat="0" applyBorder="0" applyAlignment="0" applyProtection="0"/>
    <xf numFmtId="0" fontId="17" fillId="3"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 fillId="8" borderId="6" applyNumberFormat="0" applyFont="0" applyAlignment="0" applyProtection="0"/>
    <xf numFmtId="0" fontId="24" fillId="17" borderId="0" applyNumberFormat="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24" borderId="0" applyNumberFormat="0" applyBorder="0" applyAlignment="0" applyProtection="0"/>
    <xf numFmtId="0" fontId="24" fillId="16" borderId="0" applyNumberFormat="0" applyBorder="0" applyAlignment="0" applyProtection="0"/>
    <xf numFmtId="0" fontId="24" fillId="29" borderId="0" applyNumberFormat="0" applyBorder="0" applyAlignment="0" applyProtection="0"/>
    <xf numFmtId="0" fontId="16" fillId="0" borderId="0" applyNumberFormat="0" applyFill="0" applyBorder="0" applyAlignment="0" applyProtection="0"/>
    <xf numFmtId="0" fontId="2" fillId="18" borderId="0" applyNumberFormat="0" applyBorder="0" applyAlignment="0" applyProtection="0"/>
    <xf numFmtId="0" fontId="2" fillId="26" borderId="0" applyNumberFormat="0" applyBorder="0" applyAlignment="0" applyProtection="0"/>
    <xf numFmtId="0" fontId="18" fillId="4" borderId="0" applyNumberFormat="0" applyBorder="0" applyAlignment="0" applyProtection="0"/>
    <xf numFmtId="0" fontId="11" fillId="0" borderId="7" applyNumberFormat="0" applyFill="0" applyAlignment="0" applyProtection="0"/>
    <xf numFmtId="0" fontId="2" fillId="26" borderId="0" applyNumberFormat="0" applyBorder="0" applyAlignment="0" applyProtection="0"/>
    <xf numFmtId="0" fontId="2" fillId="22" borderId="0" applyNumberFormat="0" applyBorder="0" applyAlignment="0" applyProtection="0"/>
    <xf numFmtId="0" fontId="24" fillId="17"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4" fillId="16" borderId="0" applyNumberFormat="0" applyBorder="0" applyAlignment="0" applyProtection="0"/>
    <xf numFmtId="0" fontId="24" fillId="9" borderId="0" applyNumberFormat="0" applyBorder="0" applyAlignment="0" applyProtection="0"/>
    <xf numFmtId="0" fontId="19" fillId="5" borderId="0" applyNumberFormat="0" applyBorder="0" applyAlignment="0" applyProtection="0"/>
    <xf numFmtId="0" fontId="2" fillId="14" borderId="0" applyNumberFormat="0" applyBorder="0" applyAlignment="0" applyProtection="0"/>
    <xf numFmtId="0" fontId="24" fillId="13"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4" fillId="2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18" fillId="4" borderId="0" applyNumberFormat="0" applyBorder="0" applyAlignment="0" applyProtection="0"/>
    <xf numFmtId="0" fontId="24" fillId="24" borderId="0" applyNumberFormat="0" applyBorder="0" applyAlignment="0" applyProtection="0"/>
    <xf numFmtId="0" fontId="20" fillId="6" borderId="1" applyNumberFormat="0" applyAlignment="0" applyProtection="0"/>
    <xf numFmtId="0" fontId="17" fillId="3" borderId="0" applyNumberFormat="0" applyBorder="0" applyAlignment="0" applyProtection="0"/>
    <xf numFmtId="0" fontId="24" fillId="20"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24" fillId="12"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 fillId="11" borderId="0" applyNumberFormat="0" applyBorder="0" applyAlignment="0" applyProtection="0"/>
    <xf numFmtId="0" fontId="24" fillId="29" borderId="0" applyNumberFormat="0" applyBorder="0" applyAlignment="0" applyProtection="0"/>
    <xf numFmtId="0" fontId="24" fillId="16"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4"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17" fillId="3" borderId="0" applyNumberFormat="0" applyBorder="0" applyAlignment="0" applyProtection="0"/>
    <xf numFmtId="0" fontId="19" fillId="5" borderId="0" applyNumberFormat="0" applyBorder="0" applyAlignment="0" applyProtection="0"/>
    <xf numFmtId="0" fontId="2" fillId="27"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2" fillId="19"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25" borderId="0" applyNumberFormat="0" applyBorder="0" applyAlignment="0" applyProtection="0"/>
    <xf numFmtId="0" fontId="17" fillId="3" borderId="0" applyNumberFormat="0" applyBorder="0" applyAlignment="0" applyProtection="0"/>
    <xf numFmtId="0" fontId="22" fillId="7" borderId="5" applyNumberFormat="0" applyAlignment="0" applyProtection="0"/>
    <xf numFmtId="0" fontId="2" fillId="14" borderId="0" applyNumberFormat="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20" borderId="0" applyNumberFormat="0" applyBorder="0" applyAlignment="0" applyProtection="0"/>
    <xf numFmtId="167" fontId="2" fillId="0" borderId="0" applyFont="0" applyFill="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9"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 fillId="22" borderId="0" applyNumberFormat="0" applyBorder="0" applyAlignment="0" applyProtection="0"/>
    <xf numFmtId="0" fontId="2" fillId="8" borderId="6" applyNumberFormat="0" applyFont="0" applyAlignment="0" applyProtection="0"/>
    <xf numFmtId="0" fontId="24" fillId="16" borderId="0" applyNumberFormat="0" applyBorder="0" applyAlignment="0" applyProtection="0"/>
    <xf numFmtId="0" fontId="24" fillId="17"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4" fillId="9" borderId="0" applyNumberFormat="0" applyBorder="0" applyAlignment="0" applyProtection="0"/>
    <xf numFmtId="0" fontId="2" fillId="30"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13" borderId="0" applyNumberFormat="0" applyBorder="0" applyAlignment="0" applyProtection="0"/>
    <xf numFmtId="0" fontId="23" fillId="0" borderId="0" applyNumberFormat="0" applyFill="0" applyBorder="0" applyAlignment="0" applyProtection="0"/>
    <xf numFmtId="0" fontId="2" fillId="8" borderId="6"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4" fillId="16" borderId="0" applyNumberFormat="0" applyBorder="0" applyAlignment="0" applyProtection="0"/>
    <xf numFmtId="0" fontId="24" fillId="13" borderId="0" applyNumberFormat="0" applyBorder="0" applyAlignment="0" applyProtection="0"/>
    <xf numFmtId="166" fontId="2" fillId="0" borderId="0" applyFont="0" applyFill="0" applyBorder="0" applyAlignment="0" applyProtection="0"/>
    <xf numFmtId="0" fontId="24" fillId="24" borderId="0" applyNumberFormat="0" applyBorder="0" applyAlignment="0" applyProtection="0"/>
    <xf numFmtId="0" fontId="24" fillId="16" borderId="0" applyNumberFormat="0" applyBorder="0" applyAlignment="0" applyProtection="0"/>
    <xf numFmtId="0" fontId="24" fillId="32" borderId="0" applyNumberFormat="0" applyBorder="0" applyAlignment="0" applyProtection="0"/>
    <xf numFmtId="0" fontId="2" fillId="22" borderId="0" applyNumberFormat="0" applyBorder="0" applyAlignment="0" applyProtection="0"/>
    <xf numFmtId="0" fontId="22" fillId="7" borderId="5" applyNumberFormat="0" applyAlignment="0" applyProtection="0"/>
    <xf numFmtId="0" fontId="23" fillId="0" borderId="0" applyNumberFormat="0" applyFill="0" applyBorder="0" applyAlignment="0" applyProtection="0"/>
    <xf numFmtId="0" fontId="2" fillId="15" borderId="0" applyNumberFormat="0" applyBorder="0" applyAlignment="0" applyProtection="0"/>
    <xf numFmtId="0" fontId="24" fillId="32" borderId="0" applyNumberFormat="0" applyBorder="0" applyAlignment="0" applyProtection="0"/>
    <xf numFmtId="0" fontId="21" fillId="0" borderId="4" applyNumberFormat="0" applyFill="0" applyAlignment="0" applyProtection="0"/>
    <xf numFmtId="0" fontId="24" fillId="21" borderId="0" applyNumberFormat="0" applyBorder="0" applyAlignment="0" applyProtection="0"/>
    <xf numFmtId="0" fontId="2" fillId="30" borderId="0" applyNumberFormat="0" applyBorder="0" applyAlignment="0" applyProtection="0"/>
    <xf numFmtId="0" fontId="24" fillId="29" borderId="0" applyNumberFormat="0" applyBorder="0" applyAlignment="0" applyProtection="0"/>
    <xf numFmtId="0" fontId="21" fillId="0" borderId="4" applyNumberFormat="0" applyFill="0" applyAlignment="0" applyProtection="0"/>
    <xf numFmtId="0" fontId="11" fillId="0" borderId="7" applyNumberFormat="0" applyFill="0" applyAlignment="0" applyProtection="0"/>
    <xf numFmtId="166" fontId="2" fillId="0" borderId="0" applyFont="0" applyFill="0" applyBorder="0" applyAlignment="0" applyProtection="0"/>
    <xf numFmtId="0" fontId="20" fillId="6" borderId="1" applyNumberFormat="0" applyAlignment="0" applyProtection="0"/>
    <xf numFmtId="0" fontId="24" fillId="21" borderId="0" applyNumberFormat="0" applyBorder="0" applyAlignment="0" applyProtection="0"/>
    <xf numFmtId="0" fontId="24" fillId="12" borderId="0" applyNumberFormat="0" applyBorder="0" applyAlignment="0" applyProtection="0"/>
    <xf numFmtId="0" fontId="24" fillId="17" borderId="0" applyNumberFormat="0" applyBorder="0" applyAlignment="0" applyProtection="0"/>
    <xf numFmtId="0" fontId="23" fillId="0" borderId="0" applyNumberFormat="0" applyFill="0" applyBorder="0" applyAlignment="0" applyProtection="0"/>
    <xf numFmtId="0" fontId="2" fillId="15" borderId="0" applyNumberFormat="0" applyBorder="0" applyAlignment="0" applyProtection="0"/>
    <xf numFmtId="0" fontId="24" fillId="17" borderId="0" applyNumberFormat="0" applyBorder="0" applyAlignment="0" applyProtection="0"/>
    <xf numFmtId="0" fontId="2" fillId="19"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0" fillId="6" borderId="1" applyNumberFormat="0" applyAlignment="0" applyProtection="0"/>
    <xf numFmtId="0" fontId="24" fillId="28" borderId="0" applyNumberFormat="0" applyBorder="0" applyAlignment="0" applyProtection="0"/>
    <xf numFmtId="0" fontId="24" fillId="21" borderId="0" applyNumberFormat="0" applyBorder="0" applyAlignment="0" applyProtection="0"/>
    <xf numFmtId="0" fontId="22" fillId="7" borderId="5" applyNumberFormat="0" applyAlignment="0" applyProtection="0"/>
    <xf numFmtId="0" fontId="16" fillId="0" borderId="0" applyNumberFormat="0" applyFill="0" applyBorder="0" applyAlignment="0" applyProtection="0"/>
    <xf numFmtId="0" fontId="24" fillId="21" borderId="0" applyNumberFormat="0" applyBorder="0" applyAlignment="0" applyProtection="0"/>
    <xf numFmtId="0" fontId="2" fillId="30"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 fillId="14" borderId="0" applyNumberFormat="0" applyBorder="0" applyAlignment="0" applyProtection="0"/>
    <xf numFmtId="0" fontId="24" fillId="21"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166" fontId="2" fillId="0" borderId="0" applyFont="0" applyFill="0" applyBorder="0" applyAlignment="0" applyProtection="0"/>
    <xf numFmtId="0" fontId="24" fillId="29" borderId="0" applyNumberFormat="0" applyBorder="0" applyAlignment="0" applyProtection="0"/>
    <xf numFmtId="0" fontId="2" fillId="22"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9"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1" borderId="0" applyNumberFormat="0" applyBorder="0" applyAlignment="0" applyProtection="0"/>
    <xf numFmtId="0" fontId="2" fillId="15"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167" fontId="2" fillId="0" borderId="0" applyFont="0" applyFill="0" applyBorder="0" applyAlignment="0" applyProtection="0"/>
    <xf numFmtId="0" fontId="24" fillId="25" borderId="0" applyNumberFormat="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 fillId="10" borderId="0" applyNumberFormat="0" applyBorder="0" applyAlignment="0" applyProtection="0"/>
    <xf numFmtId="0" fontId="24" fillId="9" borderId="0" applyNumberFormat="0" applyBorder="0" applyAlignment="0" applyProtection="0"/>
    <xf numFmtId="0" fontId="24" fillId="24" borderId="0" applyNumberFormat="0" applyBorder="0" applyAlignment="0" applyProtection="0"/>
    <xf numFmtId="0" fontId="17" fillId="3" borderId="0" applyNumberFormat="0" applyBorder="0" applyAlignment="0" applyProtection="0"/>
    <xf numFmtId="166" fontId="2" fillId="0" borderId="0" applyFont="0" applyFill="0" applyBorder="0" applyAlignment="0" applyProtection="0"/>
    <xf numFmtId="0" fontId="21" fillId="0" borderId="4" applyNumberFormat="0" applyFill="0" applyAlignment="0" applyProtection="0"/>
    <xf numFmtId="0" fontId="17" fillId="3"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12" borderId="0" applyNumberFormat="0" applyBorder="0" applyAlignment="0" applyProtection="0"/>
    <xf numFmtId="0" fontId="18" fillId="4" borderId="0" applyNumberFormat="0" applyBorder="0" applyAlignment="0" applyProtection="0"/>
    <xf numFmtId="0" fontId="24" fillId="32" borderId="0" applyNumberFormat="0" applyBorder="0" applyAlignment="0" applyProtection="0"/>
    <xf numFmtId="0" fontId="2" fillId="11" borderId="0" applyNumberFormat="0" applyBorder="0" applyAlignment="0" applyProtection="0"/>
    <xf numFmtId="0" fontId="16" fillId="0" borderId="0" applyNumberFormat="0" applyFill="0" applyBorder="0" applyAlignment="0" applyProtection="0"/>
    <xf numFmtId="0" fontId="20" fillId="6" borderId="1" applyNumberFormat="0" applyAlignment="0" applyProtection="0"/>
    <xf numFmtId="0" fontId="24" fillId="16" borderId="0" applyNumberFormat="0" applyBorder="0" applyAlignment="0" applyProtection="0"/>
    <xf numFmtId="0" fontId="2" fillId="10" borderId="0" applyNumberFormat="0" applyBorder="0" applyAlignment="0" applyProtection="0"/>
    <xf numFmtId="0" fontId="18" fillId="4" borderId="0" applyNumberFormat="0" applyBorder="0" applyAlignment="0" applyProtection="0"/>
    <xf numFmtId="0" fontId="24" fillId="25" borderId="0" applyNumberFormat="0" applyBorder="0" applyAlignment="0" applyProtection="0"/>
    <xf numFmtId="9" fontId="2" fillId="0" borderId="0" applyFont="0" applyFill="0" applyBorder="0" applyAlignment="0" applyProtection="0"/>
    <xf numFmtId="0" fontId="24" fillId="29" borderId="0" applyNumberFormat="0" applyBorder="0" applyAlignment="0" applyProtection="0"/>
    <xf numFmtId="164" fontId="2" fillId="0" borderId="0" applyFont="0" applyFill="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0" fillId="6" borderId="1" applyNumberFormat="0" applyAlignment="0" applyProtection="0"/>
    <xf numFmtId="0" fontId="24" fillId="9" borderId="0" applyNumberFormat="0" applyBorder="0" applyAlignment="0" applyProtection="0"/>
    <xf numFmtId="0" fontId="19" fillId="5" borderId="0" applyNumberFormat="0" applyBorder="0" applyAlignment="0" applyProtection="0"/>
    <xf numFmtId="0" fontId="2" fillId="8" borderId="6" applyNumberFormat="0" applyFont="0" applyAlignment="0" applyProtection="0"/>
    <xf numFmtId="164" fontId="2" fillId="0" borderId="0" applyFont="0" applyFill="0" applyBorder="0" applyAlignment="0" applyProtection="0"/>
    <xf numFmtId="0" fontId="21" fillId="0" borderId="4" applyNumberFormat="0" applyFill="0" applyAlignment="0" applyProtection="0"/>
    <xf numFmtId="0" fontId="24" fillId="16" borderId="0" applyNumberFormat="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 fillId="2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164" fontId="2" fillId="0" borderId="0" applyFont="0" applyFill="0" applyBorder="0" applyAlignment="0" applyProtection="0"/>
    <xf numFmtId="0" fontId="2" fillId="31" borderId="0" applyNumberFormat="0" applyBorder="0" applyAlignment="0" applyProtection="0"/>
    <xf numFmtId="0" fontId="2" fillId="11" borderId="0" applyNumberFormat="0" applyBorder="0" applyAlignment="0" applyProtection="0"/>
    <xf numFmtId="167" fontId="2" fillId="0" borderId="0" applyFont="0" applyFill="0" applyBorder="0" applyAlignment="0" applyProtection="0"/>
    <xf numFmtId="164" fontId="2" fillId="0" borderId="0" applyFont="0" applyFill="0" applyBorder="0" applyAlignment="0" applyProtection="0"/>
    <xf numFmtId="0" fontId="18" fillId="4" borderId="0" applyNumberFormat="0" applyBorder="0" applyAlignment="0" applyProtection="0"/>
    <xf numFmtId="0" fontId="11" fillId="0" borderId="7" applyNumberFormat="0" applyFill="0" applyAlignment="0" applyProtection="0"/>
    <xf numFmtId="0" fontId="24" fillId="12" borderId="0" applyNumberFormat="0" applyBorder="0" applyAlignment="0" applyProtection="0"/>
    <xf numFmtId="0" fontId="19" fillId="5" borderId="0" applyNumberFormat="0" applyBorder="0" applyAlignment="0" applyProtection="0"/>
    <xf numFmtId="0" fontId="2" fillId="19" borderId="0" applyNumberFormat="0" applyBorder="0" applyAlignment="0" applyProtection="0"/>
    <xf numFmtId="0" fontId="17" fillId="3" borderId="0" applyNumberFormat="0" applyBorder="0" applyAlignment="0" applyProtection="0"/>
    <xf numFmtId="0" fontId="2" fillId="23" borderId="0" applyNumberFormat="0" applyBorder="0" applyAlignment="0" applyProtection="0"/>
    <xf numFmtId="0" fontId="20" fillId="6" borderId="1" applyNumberFormat="0" applyAlignment="0" applyProtection="0"/>
    <xf numFmtId="0" fontId="24" fillId="29" borderId="0" applyNumberFormat="0" applyBorder="0" applyAlignment="0" applyProtection="0"/>
    <xf numFmtId="164" fontId="2" fillId="0" borderId="0" applyFont="0" applyFill="0" applyBorder="0" applyAlignment="0" applyProtection="0"/>
    <xf numFmtId="0" fontId="2" fillId="19" borderId="0" applyNumberFormat="0" applyBorder="0" applyAlignment="0" applyProtection="0"/>
    <xf numFmtId="0" fontId="21" fillId="0" borderId="4" applyNumberFormat="0" applyFill="0" applyAlignment="0" applyProtection="0"/>
    <xf numFmtId="0" fontId="24" fillId="20" borderId="0" applyNumberFormat="0" applyBorder="0" applyAlignment="0" applyProtection="0"/>
    <xf numFmtId="0" fontId="21" fillId="0" borderId="4" applyNumberFormat="0" applyFill="0" applyAlignment="0" applyProtection="0"/>
    <xf numFmtId="0" fontId="11" fillId="0" borderId="7" applyNumberFormat="0" applyFill="0" applyAlignment="0" applyProtection="0"/>
    <xf numFmtId="0" fontId="2" fillId="31" borderId="0" applyNumberFormat="0" applyBorder="0" applyAlignment="0" applyProtection="0"/>
    <xf numFmtId="0" fontId="2" fillId="27"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 fillId="14" borderId="0" applyNumberFormat="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1" fillId="0" borderId="4" applyNumberFormat="0" applyFill="0" applyAlignment="0" applyProtection="0"/>
    <xf numFmtId="0" fontId="2" fillId="10"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 fillId="26" borderId="0" applyNumberFormat="0" applyBorder="0" applyAlignment="0" applyProtection="0"/>
    <xf numFmtId="0" fontId="16" fillId="0" borderId="0" applyNumberFormat="0" applyFill="0" applyBorder="0" applyAlignment="0" applyProtection="0"/>
    <xf numFmtId="0" fontId="24" fillId="29" borderId="0" applyNumberFormat="0" applyBorder="0" applyAlignment="0" applyProtection="0"/>
    <xf numFmtId="0" fontId="24" fillId="9"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164" fontId="2" fillId="0" borderId="0" applyFont="0" applyFill="0" applyBorder="0" applyAlignment="0" applyProtection="0"/>
    <xf numFmtId="0" fontId="24" fillId="32" borderId="0" applyNumberFormat="0" applyBorder="0" applyAlignment="0" applyProtection="0"/>
    <xf numFmtId="0" fontId="17" fillId="3" borderId="0" applyNumberFormat="0" applyBorder="0" applyAlignment="0" applyProtection="0"/>
    <xf numFmtId="0" fontId="2" fillId="19" borderId="0" applyNumberFormat="0" applyBorder="0" applyAlignment="0" applyProtection="0"/>
    <xf numFmtId="0" fontId="23" fillId="0" borderId="0" applyNumberFormat="0" applyFill="0" applyBorder="0" applyAlignment="0" applyProtection="0"/>
    <xf numFmtId="0" fontId="2" fillId="10" borderId="0" applyNumberFormat="0" applyBorder="0" applyAlignment="0" applyProtection="0"/>
    <xf numFmtId="0" fontId="2" fillId="31" borderId="0" applyNumberFormat="0" applyBorder="0" applyAlignment="0" applyProtection="0"/>
    <xf numFmtId="0" fontId="11" fillId="0" borderId="7" applyNumberFormat="0" applyFill="0" applyAlignment="0" applyProtection="0"/>
    <xf numFmtId="0" fontId="24" fillId="12" borderId="0" applyNumberFormat="0" applyBorder="0" applyAlignment="0" applyProtection="0"/>
    <xf numFmtId="0" fontId="16" fillId="0" borderId="0" applyNumberFormat="0" applyFill="0" applyBorder="0" applyAlignment="0" applyProtection="0"/>
    <xf numFmtId="0" fontId="24" fillId="13" borderId="0" applyNumberFormat="0" applyBorder="0" applyAlignment="0" applyProtection="0"/>
    <xf numFmtId="0" fontId="22" fillId="7" borderId="5" applyNumberFormat="0" applyAlignment="0" applyProtection="0"/>
    <xf numFmtId="0" fontId="16" fillId="0" borderId="0" applyNumberFormat="0" applyFill="0" applyBorder="0" applyAlignment="0" applyProtection="0"/>
    <xf numFmtId="0" fontId="24" fillId="21" borderId="0" applyNumberFormat="0" applyBorder="0" applyAlignment="0" applyProtection="0"/>
    <xf numFmtId="0" fontId="23" fillId="0" borderId="0" applyNumberFormat="0" applyFill="0" applyBorder="0" applyAlignment="0" applyProtection="0"/>
    <xf numFmtId="0" fontId="24" fillId="24" borderId="0" applyNumberFormat="0" applyBorder="0" applyAlignment="0" applyProtection="0"/>
    <xf numFmtId="166" fontId="2" fillId="0" borderId="0" applyFont="0" applyFill="0" applyBorder="0" applyAlignment="0" applyProtection="0"/>
    <xf numFmtId="0" fontId="24" fillId="17"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2" fillId="7" borderId="5" applyNumberFormat="0" applyAlignment="0" applyProtection="0"/>
    <xf numFmtId="0" fontId="24" fillId="25"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1" fillId="0" borderId="4" applyNumberFormat="0" applyFill="0" applyAlignment="0" applyProtection="0"/>
    <xf numFmtId="0" fontId="24" fillId="32" borderId="0" applyNumberFormat="0" applyBorder="0" applyAlignment="0" applyProtection="0"/>
    <xf numFmtId="167" fontId="2" fillId="0" borderId="0" applyFont="0" applyFill="0" applyBorder="0" applyAlignment="0" applyProtection="0"/>
    <xf numFmtId="0" fontId="24" fillId="24" borderId="0" applyNumberFormat="0" applyBorder="0" applyAlignment="0" applyProtection="0"/>
    <xf numFmtId="0" fontId="24" fillId="16" borderId="0" applyNumberFormat="0" applyBorder="0" applyAlignment="0" applyProtection="0"/>
    <xf numFmtId="0" fontId="24" fillId="24"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0" borderId="0" applyNumberFormat="0" applyBorder="0" applyAlignment="0" applyProtection="0"/>
    <xf numFmtId="0" fontId="20" fillId="6" borderId="1" applyNumberFormat="0" applyAlignment="0" applyProtection="0"/>
    <xf numFmtId="0" fontId="2" fillId="23" borderId="0" applyNumberFormat="0" applyBorder="0" applyAlignment="0" applyProtection="0"/>
    <xf numFmtId="0" fontId="2" fillId="10"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7" borderId="0" applyNumberFormat="0" applyBorder="0" applyAlignment="0" applyProtection="0"/>
    <xf numFmtId="0" fontId="24" fillId="24" borderId="0" applyNumberFormat="0" applyBorder="0" applyAlignment="0" applyProtection="0"/>
    <xf numFmtId="0" fontId="2" fillId="27"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0" fillId="6" borderId="1" applyNumberFormat="0" applyAlignment="0" applyProtection="0"/>
    <xf numFmtId="0" fontId="23" fillId="0" borderId="0" applyNumberFormat="0" applyFill="0" applyBorder="0" applyAlignment="0" applyProtection="0"/>
    <xf numFmtId="0" fontId="2" fillId="22" borderId="0" applyNumberFormat="0" applyBorder="0" applyAlignment="0" applyProtection="0"/>
    <xf numFmtId="0" fontId="23" fillId="0" borderId="0" applyNumberFormat="0" applyFill="0" applyBorder="0" applyAlignment="0" applyProtection="0"/>
    <xf numFmtId="0" fontId="24" fillId="13" borderId="0" applyNumberFormat="0" applyBorder="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 fillId="11" borderId="0" applyNumberFormat="0" applyBorder="0" applyAlignment="0" applyProtection="0"/>
    <xf numFmtId="0" fontId="2" fillId="19" borderId="0" applyNumberFormat="0" applyBorder="0" applyAlignment="0" applyProtection="0"/>
    <xf numFmtId="0" fontId="23" fillId="0" borderId="0" applyNumberFormat="0" applyFill="0" applyBorder="0" applyAlignment="0" applyProtection="0"/>
    <xf numFmtId="0" fontId="24" fillId="9" borderId="0" applyNumberFormat="0" applyBorder="0" applyAlignment="0" applyProtection="0"/>
    <xf numFmtId="0" fontId="18" fillId="4" borderId="0" applyNumberFormat="0" applyBorder="0" applyAlignment="0" applyProtection="0"/>
    <xf numFmtId="0" fontId="24" fillId="9" borderId="0" applyNumberFormat="0" applyBorder="0" applyAlignment="0" applyProtection="0"/>
    <xf numFmtId="0" fontId="22" fillId="7" borderId="5" applyNumberFormat="0" applyAlignment="0" applyProtection="0"/>
    <xf numFmtId="0" fontId="23" fillId="0" borderId="0" applyNumberFormat="0" applyFill="0" applyBorder="0" applyAlignment="0" applyProtection="0"/>
    <xf numFmtId="0" fontId="24" fillId="21" borderId="0" applyNumberFormat="0" applyBorder="0" applyAlignment="0" applyProtection="0"/>
    <xf numFmtId="0" fontId="24" fillId="16" borderId="0" applyNumberFormat="0" applyBorder="0" applyAlignment="0" applyProtection="0"/>
    <xf numFmtId="0" fontId="16" fillId="0" borderId="0" applyNumberFormat="0" applyFill="0" applyBorder="0" applyAlignment="0" applyProtection="0"/>
    <xf numFmtId="0" fontId="21" fillId="0" borderId="4" applyNumberFormat="0" applyFill="0" applyAlignment="0" applyProtection="0"/>
    <xf numFmtId="0" fontId="23" fillId="0" borderId="0" applyNumberFormat="0" applyFill="0" applyBorder="0" applyAlignment="0" applyProtection="0"/>
    <xf numFmtId="0" fontId="24" fillId="16" borderId="0" applyNumberFormat="0" applyBorder="0" applyAlignment="0" applyProtection="0"/>
    <xf numFmtId="0" fontId="20" fillId="6" borderId="1" applyNumberFormat="0" applyAlignment="0" applyProtection="0"/>
    <xf numFmtId="0" fontId="2" fillId="23" borderId="0" applyNumberFormat="0" applyBorder="0" applyAlignment="0" applyProtection="0"/>
    <xf numFmtId="0" fontId="2" fillId="22" borderId="0" applyNumberFormat="0" applyBorder="0" applyAlignment="0" applyProtection="0"/>
    <xf numFmtId="0" fontId="20" fillId="6" borderId="1" applyNumberFormat="0" applyAlignment="0" applyProtection="0"/>
    <xf numFmtId="0" fontId="24" fillId="25" borderId="0" applyNumberFormat="0" applyBorder="0" applyAlignment="0" applyProtection="0"/>
    <xf numFmtId="0" fontId="21" fillId="0" borderId="4" applyNumberFormat="0" applyFill="0" applyAlignment="0" applyProtection="0"/>
    <xf numFmtId="0" fontId="2" fillId="22"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 fillId="15"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 fillId="11" borderId="0" applyNumberFormat="0" applyBorder="0" applyAlignment="0" applyProtection="0"/>
    <xf numFmtId="0" fontId="24" fillId="25" borderId="0" applyNumberFormat="0" applyBorder="0" applyAlignment="0" applyProtection="0"/>
    <xf numFmtId="0" fontId="22" fillId="7" borderId="5" applyNumberFormat="0" applyAlignment="0" applyProtection="0"/>
    <xf numFmtId="0" fontId="11" fillId="0" borderId="7" applyNumberFormat="0" applyFill="0" applyAlignment="0" applyProtection="0"/>
    <xf numFmtId="0" fontId="24" fillId="20" borderId="0" applyNumberFormat="0" applyBorder="0" applyAlignment="0" applyProtection="0"/>
    <xf numFmtId="0" fontId="24" fillId="24" borderId="0" applyNumberFormat="0" applyBorder="0" applyAlignment="0" applyProtection="0"/>
    <xf numFmtId="0" fontId="2" fillId="27" borderId="0" applyNumberFormat="0" applyBorder="0" applyAlignment="0" applyProtection="0"/>
    <xf numFmtId="0" fontId="17" fillId="3" borderId="0" applyNumberFormat="0" applyBorder="0" applyAlignment="0" applyProtection="0"/>
    <xf numFmtId="0" fontId="21" fillId="0" borderId="4" applyNumberFormat="0" applyFill="0" applyAlignment="0" applyProtection="0"/>
    <xf numFmtId="0" fontId="22" fillId="7" borderId="5" applyNumberFormat="0" applyAlignment="0" applyProtection="0"/>
    <xf numFmtId="0" fontId="24" fillId="16" borderId="0" applyNumberFormat="0" applyBorder="0" applyAlignment="0" applyProtection="0"/>
    <xf numFmtId="0" fontId="21" fillId="0" borderId="4" applyNumberFormat="0" applyFill="0" applyAlignment="0" applyProtection="0"/>
    <xf numFmtId="0" fontId="22" fillId="7" borderId="5" applyNumberFormat="0" applyAlignment="0" applyProtection="0"/>
    <xf numFmtId="0" fontId="24" fillId="20" borderId="0" applyNumberFormat="0" applyBorder="0" applyAlignment="0" applyProtection="0"/>
    <xf numFmtId="0" fontId="16" fillId="0" borderId="0" applyNumberFormat="0" applyFill="0" applyBorder="0" applyAlignment="0" applyProtection="0"/>
    <xf numFmtId="0" fontId="2" fillId="8" borderId="6" applyNumberFormat="0" applyFont="0" applyAlignment="0" applyProtection="0"/>
    <xf numFmtId="0" fontId="24" fillId="12" borderId="0" applyNumberFormat="0" applyBorder="0" applyAlignment="0" applyProtection="0"/>
    <xf numFmtId="0" fontId="24" fillId="17" borderId="0" applyNumberFormat="0" applyBorder="0" applyAlignment="0" applyProtection="0"/>
    <xf numFmtId="0" fontId="20" fillId="6" borderId="1" applyNumberFormat="0" applyAlignment="0" applyProtection="0"/>
    <xf numFmtId="0" fontId="24" fillId="17" borderId="0" applyNumberFormat="0" applyBorder="0" applyAlignment="0" applyProtection="0"/>
    <xf numFmtId="0" fontId="24" fillId="17" borderId="0" applyNumberFormat="0" applyBorder="0" applyAlignment="0" applyProtection="0"/>
    <xf numFmtId="0" fontId="17" fillId="3"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166" fontId="2" fillId="0" borderId="0" applyFont="0" applyFill="0" applyBorder="0" applyAlignment="0" applyProtection="0"/>
    <xf numFmtId="0" fontId="24" fillId="32"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4" fillId="16"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4" fillId="32" borderId="0" applyNumberFormat="0" applyBorder="0" applyAlignment="0" applyProtection="0"/>
    <xf numFmtId="0" fontId="24" fillId="28" borderId="0" applyNumberFormat="0" applyBorder="0" applyAlignment="0" applyProtection="0"/>
    <xf numFmtId="0" fontId="24" fillId="25" borderId="0" applyNumberFormat="0" applyBorder="0" applyAlignment="0" applyProtection="0"/>
    <xf numFmtId="0" fontId="11" fillId="0" borderId="7" applyNumberFormat="0" applyFill="0" applyAlignment="0" applyProtection="0"/>
    <xf numFmtId="0" fontId="17" fillId="3" borderId="0" applyNumberFormat="0" applyBorder="0" applyAlignment="0" applyProtection="0"/>
    <xf numFmtId="0" fontId="16" fillId="0" borderId="0" applyNumberFormat="0" applyFill="0" applyBorder="0" applyAlignment="0" applyProtection="0"/>
    <xf numFmtId="0" fontId="2" fillId="10"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2" fillId="7" borderId="5" applyNumberFormat="0" applyAlignment="0" applyProtection="0"/>
    <xf numFmtId="0" fontId="11" fillId="0" borderId="7" applyNumberFormat="0" applyFill="0" applyAlignment="0" applyProtection="0"/>
    <xf numFmtId="0" fontId="24" fillId="17" borderId="0" applyNumberFormat="0" applyBorder="0" applyAlignment="0" applyProtection="0"/>
    <xf numFmtId="0" fontId="11" fillId="0" borderId="7" applyNumberFormat="0" applyFill="0" applyAlignment="0" applyProtection="0"/>
    <xf numFmtId="0" fontId="24" fillId="29" borderId="0" applyNumberFormat="0" applyBorder="0" applyAlignment="0" applyProtection="0"/>
    <xf numFmtId="0" fontId="24" fillId="20"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0" fillId="6" borderId="1" applyNumberFormat="0" applyAlignment="0" applyProtection="0"/>
    <xf numFmtId="0" fontId="2" fillId="8" borderId="6" applyNumberFormat="0" applyFont="0" applyAlignment="0" applyProtection="0"/>
    <xf numFmtId="0" fontId="24" fillId="28" borderId="0" applyNumberFormat="0" applyBorder="0" applyAlignment="0" applyProtection="0"/>
    <xf numFmtId="0" fontId="18" fillId="4" borderId="0" applyNumberFormat="0" applyBorder="0" applyAlignment="0" applyProtection="0"/>
    <xf numFmtId="0" fontId="21" fillId="0" borderId="4" applyNumberFormat="0" applyFill="0" applyAlignment="0" applyProtection="0"/>
    <xf numFmtId="0" fontId="24" fillId="12" borderId="0" applyNumberFormat="0" applyBorder="0" applyAlignment="0" applyProtection="0"/>
    <xf numFmtId="0" fontId="20" fillId="6" borderId="1" applyNumberFormat="0" applyAlignment="0" applyProtection="0"/>
    <xf numFmtId="0" fontId="2" fillId="23" borderId="0" applyNumberFormat="0" applyBorder="0" applyAlignment="0" applyProtection="0"/>
    <xf numFmtId="0" fontId="22" fillId="7" borderId="5" applyNumberFormat="0" applyAlignment="0" applyProtection="0"/>
    <xf numFmtId="0" fontId="24" fillId="29"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19" fillId="5" borderId="0" applyNumberFormat="0" applyBorder="0" applyAlignment="0" applyProtection="0"/>
    <xf numFmtId="0" fontId="24" fillId="24" borderId="0" applyNumberFormat="0" applyBorder="0" applyAlignment="0" applyProtection="0"/>
    <xf numFmtId="0" fontId="24" fillId="17"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32" borderId="0" applyNumberFormat="0" applyBorder="0" applyAlignment="0" applyProtection="0"/>
    <xf numFmtId="0" fontId="24" fillId="20"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0" fontId="2" fillId="26" borderId="0" applyNumberFormat="0" applyBorder="0" applyAlignment="0" applyProtection="0"/>
    <xf numFmtId="0" fontId="2" fillId="23" borderId="0" applyNumberFormat="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1" fillId="0" borderId="4" applyNumberFormat="0" applyFill="0" applyAlignment="0" applyProtection="0"/>
    <xf numFmtId="0" fontId="24" fillId="21" borderId="0" applyNumberFormat="0" applyBorder="0" applyAlignment="0" applyProtection="0"/>
    <xf numFmtId="164" fontId="2" fillId="0" borderId="0" applyFont="0" applyFill="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3" fillId="0" borderId="0" applyNumberFormat="0" applyFill="0" applyBorder="0" applyAlignment="0" applyProtection="0"/>
    <xf numFmtId="0" fontId="24" fillId="32" borderId="0" applyNumberFormat="0" applyBorder="0" applyAlignment="0" applyProtection="0"/>
    <xf numFmtId="0" fontId="20" fillId="6" borderId="1" applyNumberFormat="0" applyAlignment="0" applyProtection="0"/>
    <xf numFmtId="0" fontId="11" fillId="0" borderId="7" applyNumberFormat="0" applyFill="0" applyAlignment="0" applyProtection="0"/>
    <xf numFmtId="0" fontId="17" fillId="3" borderId="0" applyNumberFormat="0" applyBorder="0" applyAlignment="0" applyProtection="0"/>
    <xf numFmtId="0" fontId="20" fillId="6" borderId="1" applyNumberFormat="0" applyAlignment="0" applyProtection="0"/>
    <xf numFmtId="0" fontId="2" fillId="27" borderId="0" applyNumberFormat="0" applyBorder="0" applyAlignment="0" applyProtection="0"/>
    <xf numFmtId="0" fontId="16" fillId="0" borderId="0" applyNumberFormat="0" applyFill="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4" borderId="0" applyNumberFormat="0" applyBorder="0" applyAlignment="0" applyProtection="0"/>
    <xf numFmtId="0" fontId="18" fillId="4" borderId="0" applyNumberFormat="0" applyBorder="0" applyAlignment="0" applyProtection="0"/>
    <xf numFmtId="0" fontId="2" fillId="19"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2" fillId="11" borderId="0" applyNumberFormat="0" applyBorder="0" applyAlignment="0" applyProtection="0"/>
    <xf numFmtId="0" fontId="24" fillId="24" borderId="0" applyNumberFormat="0" applyBorder="0" applyAlignment="0" applyProtection="0"/>
    <xf numFmtId="0" fontId="16" fillId="0" borderId="0" applyNumberFormat="0" applyFill="0" applyBorder="0" applyAlignment="0" applyProtection="0"/>
    <xf numFmtId="0" fontId="2" fillId="18" borderId="0" applyNumberFormat="0" applyBorder="0" applyAlignment="0" applyProtection="0"/>
    <xf numFmtId="0" fontId="21" fillId="0" borderId="4" applyNumberFormat="0" applyFill="0" applyAlignment="0" applyProtection="0"/>
    <xf numFmtId="0" fontId="17" fillId="3" borderId="0" applyNumberFormat="0" applyBorder="0" applyAlignment="0" applyProtection="0"/>
    <xf numFmtId="0" fontId="2" fillId="23" borderId="0" applyNumberFormat="0" applyBorder="0" applyAlignment="0" applyProtection="0"/>
    <xf numFmtId="0" fontId="22" fillId="7" borderId="5" applyNumberFormat="0" applyAlignment="0" applyProtection="0"/>
    <xf numFmtId="0" fontId="24" fillId="13" borderId="0" applyNumberFormat="0" applyBorder="0" applyAlignment="0" applyProtection="0"/>
    <xf numFmtId="0" fontId="24" fillId="16"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164" fontId="2" fillId="0" borderId="0" applyFont="0" applyFill="0" applyBorder="0" applyAlignment="0" applyProtection="0"/>
    <xf numFmtId="0" fontId="24" fillId="21" borderId="0" applyNumberFormat="0" applyBorder="0" applyAlignment="0" applyProtection="0"/>
    <xf numFmtId="0" fontId="17" fillId="3" borderId="0" applyNumberFormat="0" applyBorder="0" applyAlignment="0" applyProtection="0"/>
    <xf numFmtId="0" fontId="21" fillId="0" borderId="4" applyNumberFormat="0" applyFill="0" applyAlignment="0" applyProtection="0"/>
    <xf numFmtId="0" fontId="19" fillId="5" borderId="0" applyNumberFormat="0" applyBorder="0" applyAlignment="0" applyProtection="0"/>
    <xf numFmtId="0" fontId="24" fillId="32" borderId="0" applyNumberFormat="0" applyBorder="0" applyAlignment="0" applyProtection="0"/>
    <xf numFmtId="0" fontId="2" fillId="27" borderId="0" applyNumberFormat="0" applyBorder="0" applyAlignment="0" applyProtection="0"/>
    <xf numFmtId="0" fontId="20" fillId="6" borderId="1" applyNumberFormat="0" applyAlignment="0" applyProtection="0"/>
    <xf numFmtId="166" fontId="2" fillId="0" borderId="0" applyFont="0" applyFill="0" applyBorder="0" applyAlignment="0" applyProtection="0"/>
    <xf numFmtId="0" fontId="24" fillId="28" borderId="0" applyNumberFormat="0" applyBorder="0" applyAlignment="0" applyProtection="0"/>
    <xf numFmtId="166" fontId="2" fillId="0" borderId="0" applyFont="0" applyFill="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 fillId="23" borderId="0" applyNumberFormat="0" applyBorder="0" applyAlignment="0" applyProtection="0"/>
    <xf numFmtId="0" fontId="24" fillId="29" borderId="0" applyNumberFormat="0" applyBorder="0" applyAlignment="0" applyProtection="0"/>
    <xf numFmtId="0" fontId="24" fillId="17" borderId="0" applyNumberFormat="0" applyBorder="0" applyAlignment="0" applyProtection="0"/>
    <xf numFmtId="0" fontId="24" fillId="32" borderId="0" applyNumberFormat="0" applyBorder="0" applyAlignment="0" applyProtection="0"/>
    <xf numFmtId="0" fontId="20" fillId="6" borderId="1" applyNumberFormat="0" applyAlignment="0" applyProtection="0"/>
    <xf numFmtId="0" fontId="18" fillId="4" borderId="0" applyNumberFormat="0" applyBorder="0" applyAlignment="0" applyProtection="0"/>
    <xf numFmtId="0" fontId="16" fillId="0" borderId="0" applyNumberFormat="0" applyFill="0" applyBorder="0" applyAlignment="0" applyProtection="0"/>
    <xf numFmtId="0" fontId="2" fillId="11" borderId="0" applyNumberFormat="0" applyBorder="0" applyAlignment="0" applyProtection="0"/>
    <xf numFmtId="0" fontId="24" fillId="12" borderId="0" applyNumberFormat="0" applyBorder="0" applyAlignment="0" applyProtection="0"/>
    <xf numFmtId="0" fontId="16" fillId="0" borderId="0" applyNumberFormat="0" applyFill="0" applyBorder="0" applyAlignment="0" applyProtection="0"/>
    <xf numFmtId="0" fontId="2" fillId="26" borderId="0" applyNumberFormat="0" applyBorder="0" applyAlignment="0" applyProtection="0"/>
    <xf numFmtId="0" fontId="24" fillId="12" borderId="0" applyNumberFormat="0" applyBorder="0" applyAlignment="0" applyProtection="0"/>
    <xf numFmtId="164" fontId="2" fillId="0" borderId="0" applyFont="0" applyFill="0" applyBorder="0" applyAlignment="0" applyProtection="0"/>
    <xf numFmtId="0" fontId="24" fillId="16"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 fillId="31" borderId="0" applyNumberFormat="0" applyBorder="0" applyAlignment="0" applyProtection="0"/>
    <xf numFmtId="0" fontId="17" fillId="3"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16" fillId="0" borderId="0" applyNumberFormat="0" applyFill="0" applyBorder="0" applyAlignment="0" applyProtection="0"/>
    <xf numFmtId="0" fontId="2" fillId="15" borderId="0" applyNumberFormat="0" applyBorder="0" applyAlignment="0" applyProtection="0"/>
    <xf numFmtId="0" fontId="2" fillId="18" borderId="0" applyNumberFormat="0" applyBorder="0" applyAlignment="0" applyProtection="0"/>
    <xf numFmtId="0" fontId="24" fillId="9" borderId="0" applyNumberFormat="0" applyBorder="0" applyAlignment="0" applyProtection="0"/>
    <xf numFmtId="0" fontId="24" fillId="16" borderId="0" applyNumberFormat="0" applyBorder="0" applyAlignment="0" applyProtection="0"/>
    <xf numFmtId="167" fontId="2" fillId="0" borderId="0" applyFont="0" applyFill="0" applyBorder="0" applyAlignment="0" applyProtection="0"/>
    <xf numFmtId="0" fontId="11" fillId="0" borderId="7" applyNumberFormat="0" applyFill="0" applyAlignment="0" applyProtection="0"/>
    <xf numFmtId="0" fontId="24" fillId="12" borderId="0" applyNumberFormat="0" applyBorder="0" applyAlignment="0" applyProtection="0"/>
    <xf numFmtId="164" fontId="2" fillId="0" borderId="0" applyFont="0" applyFill="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 fillId="15" borderId="0" applyNumberFormat="0" applyBorder="0" applyAlignment="0" applyProtection="0"/>
    <xf numFmtId="0" fontId="21" fillId="0" borderId="4" applyNumberFormat="0" applyFill="0" applyAlignment="0" applyProtection="0"/>
    <xf numFmtId="0" fontId="24" fillId="32" borderId="0" applyNumberFormat="0" applyBorder="0" applyAlignment="0" applyProtection="0"/>
    <xf numFmtId="0" fontId="21" fillId="0" borderId="4" applyNumberFormat="0" applyFill="0" applyAlignment="0" applyProtection="0"/>
    <xf numFmtId="0" fontId="2" fillId="8" borderId="6" applyNumberFormat="0" applyFont="0" applyAlignment="0" applyProtection="0"/>
    <xf numFmtId="0" fontId="2" fillId="31" borderId="0" applyNumberFormat="0" applyBorder="0" applyAlignment="0" applyProtection="0"/>
    <xf numFmtId="0" fontId="24" fillId="29"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1" fillId="0" borderId="4" applyNumberFormat="0" applyFill="0" applyAlignment="0" applyProtection="0"/>
    <xf numFmtId="0" fontId="24" fillId="12" borderId="0" applyNumberFormat="0" applyBorder="0" applyAlignment="0" applyProtection="0"/>
    <xf numFmtId="0" fontId="19" fillId="5"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16"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 fillId="22" borderId="0" applyNumberFormat="0" applyBorder="0" applyAlignment="0" applyProtection="0"/>
    <xf numFmtId="0" fontId="23" fillId="0" borderId="0" applyNumberFormat="0" applyFill="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4" fillId="29" borderId="0" applyNumberFormat="0" applyBorder="0" applyAlignment="0" applyProtection="0"/>
    <xf numFmtId="0" fontId="24" fillId="24" borderId="0" applyNumberFormat="0" applyBorder="0" applyAlignment="0" applyProtection="0"/>
    <xf numFmtId="0" fontId="23" fillId="0" borderId="0" applyNumberFormat="0" applyFill="0" applyBorder="0" applyAlignment="0" applyProtection="0"/>
    <xf numFmtId="0" fontId="17" fillId="3" borderId="0" applyNumberFormat="0" applyBorder="0" applyAlignment="0" applyProtection="0"/>
    <xf numFmtId="0" fontId="24" fillId="12"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3" fillId="0" borderId="0" applyNumberFormat="0" applyFill="0" applyBorder="0" applyAlignment="0" applyProtection="0"/>
    <xf numFmtId="0" fontId="24"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4" fillId="24"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4" fillId="28" borderId="0" applyNumberFormat="0" applyBorder="0" applyAlignment="0" applyProtection="0"/>
    <xf numFmtId="0" fontId="2" fillId="26" borderId="0" applyNumberFormat="0" applyBorder="0" applyAlignment="0" applyProtection="0"/>
    <xf numFmtId="0" fontId="24" fillId="17" borderId="0" applyNumberFormat="0" applyBorder="0" applyAlignment="0" applyProtection="0"/>
    <xf numFmtId="0" fontId="23" fillId="0" borderId="0" applyNumberFormat="0" applyFill="0" applyBorder="0" applyAlignment="0" applyProtection="0"/>
    <xf numFmtId="0" fontId="24" fillId="21"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4" fillId="12"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 fillId="8" borderId="6" applyNumberFormat="0" applyFont="0" applyAlignment="0" applyProtection="0"/>
    <xf numFmtId="0" fontId="16" fillId="0" borderId="0" applyNumberFormat="0" applyFill="0" applyBorder="0" applyAlignment="0" applyProtection="0"/>
    <xf numFmtId="0" fontId="11" fillId="0" borderId="7" applyNumberFormat="0" applyFill="0" applyAlignment="0" applyProtection="0"/>
    <xf numFmtId="0" fontId="24" fillId="24" borderId="0" applyNumberFormat="0" applyBorder="0" applyAlignment="0" applyProtection="0"/>
    <xf numFmtId="0" fontId="11" fillId="0" borderId="7" applyNumberFormat="0" applyFill="0" applyAlignment="0" applyProtection="0"/>
    <xf numFmtId="0" fontId="23" fillId="0" borderId="0" applyNumberFormat="0" applyFill="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4" fillId="20" borderId="0" applyNumberFormat="0" applyBorder="0" applyAlignment="0" applyProtection="0"/>
    <xf numFmtId="0" fontId="21" fillId="0" borderId="4" applyNumberFormat="0" applyFill="0" applyAlignment="0" applyProtection="0"/>
    <xf numFmtId="0" fontId="24" fillId="9" borderId="0" applyNumberFormat="0" applyBorder="0" applyAlignment="0" applyProtection="0"/>
    <xf numFmtId="0" fontId="24" fillId="24"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2" fillId="7" borderId="5" applyNumberFormat="0" applyAlignment="0" applyProtection="0"/>
    <xf numFmtId="0" fontId="24" fillId="24" borderId="0" applyNumberFormat="0" applyBorder="0" applyAlignment="0" applyProtection="0"/>
    <xf numFmtId="0" fontId="2" fillId="22" borderId="0" applyNumberFormat="0" applyBorder="0" applyAlignment="0" applyProtection="0"/>
    <xf numFmtId="0" fontId="23" fillId="0" borderId="0" applyNumberFormat="0" applyFill="0" applyBorder="0" applyAlignment="0" applyProtection="0"/>
    <xf numFmtId="0" fontId="24" fillId="24"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0" fontId="24" fillId="13" borderId="0" applyNumberFormat="0" applyBorder="0" applyAlignment="0" applyProtection="0"/>
    <xf numFmtId="0" fontId="2" fillId="27" borderId="0" applyNumberFormat="0" applyBorder="0" applyAlignment="0" applyProtection="0"/>
    <xf numFmtId="0" fontId="24" fillId="32" borderId="0" applyNumberFormat="0" applyBorder="0" applyAlignment="0" applyProtection="0"/>
    <xf numFmtId="0" fontId="2" fillId="22"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24" fillId="28" borderId="0" applyNumberFormat="0" applyBorder="0" applyAlignment="0" applyProtection="0"/>
    <xf numFmtId="0" fontId="23" fillId="0" borderId="0" applyNumberFormat="0" applyFill="0" applyBorder="0" applyAlignment="0" applyProtection="0"/>
    <xf numFmtId="0" fontId="2" fillId="23" borderId="0" applyNumberFormat="0" applyBorder="0" applyAlignment="0" applyProtection="0"/>
    <xf numFmtId="0" fontId="17" fillId="3" borderId="0" applyNumberFormat="0" applyBorder="0" applyAlignment="0" applyProtection="0"/>
    <xf numFmtId="0" fontId="18" fillId="4" borderId="0" applyNumberFormat="0" applyBorder="0" applyAlignment="0" applyProtection="0"/>
    <xf numFmtId="0" fontId="22" fillId="7" borderId="5" applyNumberFormat="0" applyAlignment="0" applyProtection="0"/>
    <xf numFmtId="164" fontId="2" fillId="0" borderId="0" applyFont="0" applyFill="0" applyBorder="0" applyAlignment="0" applyProtection="0"/>
    <xf numFmtId="0" fontId="2" fillId="19" borderId="0" applyNumberFormat="0" applyBorder="0" applyAlignment="0" applyProtection="0"/>
    <xf numFmtId="0" fontId="21" fillId="0" borderId="4" applyNumberFormat="0" applyFill="0" applyAlignment="0" applyProtection="0"/>
    <xf numFmtId="0" fontId="2" fillId="18" borderId="0" applyNumberFormat="0" applyBorder="0" applyAlignment="0" applyProtection="0"/>
    <xf numFmtId="0" fontId="2" fillId="10" borderId="0" applyNumberFormat="0" applyBorder="0" applyAlignment="0" applyProtection="0"/>
    <xf numFmtId="0" fontId="24" fillId="24" borderId="0" applyNumberFormat="0" applyBorder="0" applyAlignment="0" applyProtection="0"/>
    <xf numFmtId="0" fontId="22" fillId="7" borderId="5" applyNumberFormat="0" applyAlignment="0" applyProtection="0"/>
    <xf numFmtId="0" fontId="19" fillId="5" borderId="0" applyNumberFormat="0" applyBorder="0" applyAlignment="0" applyProtection="0"/>
    <xf numFmtId="0" fontId="24" fillId="32" borderId="0" applyNumberFormat="0" applyBorder="0" applyAlignment="0" applyProtection="0"/>
    <xf numFmtId="0" fontId="24" fillId="24"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1" fillId="0" borderId="4" applyNumberFormat="0" applyFill="0" applyAlignment="0" applyProtection="0"/>
    <xf numFmtId="0" fontId="23" fillId="0" borderId="0" applyNumberFormat="0" applyFill="0" applyBorder="0" applyAlignment="0" applyProtection="0"/>
    <xf numFmtId="0" fontId="24" fillId="9"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16" fillId="0" borderId="0" applyNumberFormat="0" applyFill="0" applyBorder="0" applyAlignment="0" applyProtection="0"/>
    <xf numFmtId="0" fontId="24" fillId="24" borderId="0" applyNumberFormat="0" applyBorder="0" applyAlignment="0" applyProtection="0"/>
    <xf numFmtId="0" fontId="11" fillId="0" borderId="7" applyNumberFormat="0" applyFill="0" applyAlignment="0" applyProtection="0"/>
    <xf numFmtId="0" fontId="24" fillId="20"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6"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8" borderId="6" applyNumberFormat="0" applyFont="0" applyAlignment="0" applyProtection="0"/>
    <xf numFmtId="0" fontId="2" fillId="14" borderId="0" applyNumberFormat="0" applyBorder="0" applyAlignment="0" applyProtection="0"/>
    <xf numFmtId="0" fontId="24" fillId="12" borderId="0" applyNumberFormat="0" applyBorder="0" applyAlignment="0" applyProtection="0"/>
    <xf numFmtId="0" fontId="23" fillId="0" borderId="0" applyNumberFormat="0" applyFill="0" applyBorder="0" applyAlignment="0" applyProtection="0"/>
    <xf numFmtId="0" fontId="18" fillId="4" borderId="0" applyNumberFormat="0" applyBorder="0" applyAlignment="0" applyProtection="0"/>
    <xf numFmtId="166" fontId="2" fillId="0" borderId="0" applyFont="0" applyFill="0" applyBorder="0" applyAlignment="0" applyProtection="0"/>
    <xf numFmtId="0" fontId="16" fillId="0" borderId="0" applyNumberFormat="0" applyFill="0" applyBorder="0" applyAlignment="0" applyProtection="0"/>
    <xf numFmtId="0" fontId="19" fillId="5" borderId="0" applyNumberFormat="0" applyBorder="0" applyAlignment="0" applyProtection="0"/>
    <xf numFmtId="0" fontId="24" fillId="28" borderId="0" applyNumberFormat="0" applyBorder="0" applyAlignment="0" applyProtection="0"/>
    <xf numFmtId="0" fontId="24" fillId="9" borderId="0" applyNumberFormat="0" applyBorder="0" applyAlignment="0" applyProtection="0"/>
    <xf numFmtId="0" fontId="2" fillId="8" borderId="6" applyNumberFormat="0" applyFont="0" applyAlignment="0" applyProtection="0"/>
    <xf numFmtId="0" fontId="16"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1" fillId="0" borderId="7" applyNumberFormat="0" applyFill="0" applyAlignment="0" applyProtection="0"/>
    <xf numFmtId="0" fontId="18" fillId="4" borderId="0" applyNumberFormat="0" applyBorder="0" applyAlignment="0" applyProtection="0"/>
    <xf numFmtId="0" fontId="24" fillId="21"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18" fillId="4" borderId="0" applyNumberFormat="0" applyBorder="0" applyAlignment="0" applyProtection="0"/>
    <xf numFmtId="0" fontId="2" fillId="14" borderId="0" applyNumberFormat="0" applyBorder="0" applyAlignment="0" applyProtection="0"/>
    <xf numFmtId="0" fontId="24" fillId="29"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23" fillId="0" borderId="0" applyNumberFormat="0" applyFill="0" applyBorder="0" applyAlignment="0" applyProtection="0"/>
    <xf numFmtId="0" fontId="18" fillId="4" borderId="0" applyNumberFormat="0" applyBorder="0" applyAlignment="0" applyProtection="0"/>
    <xf numFmtId="164" fontId="2" fillId="0" borderId="0" applyFont="0" applyFill="0" applyBorder="0" applyAlignment="0" applyProtection="0"/>
    <xf numFmtId="0" fontId="24" fillId="32"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29" borderId="0" applyNumberFormat="0" applyBorder="0" applyAlignment="0" applyProtection="0"/>
    <xf numFmtId="0" fontId="22" fillId="7" borderId="5" applyNumberFormat="0" applyAlignment="0" applyProtection="0"/>
    <xf numFmtId="0" fontId="24" fillId="21" borderId="0" applyNumberFormat="0" applyBorder="0" applyAlignment="0" applyProtection="0"/>
    <xf numFmtId="0" fontId="24" fillId="17" borderId="0" applyNumberFormat="0" applyBorder="0" applyAlignment="0" applyProtection="0"/>
    <xf numFmtId="0" fontId="24" fillId="12" borderId="0" applyNumberFormat="0" applyBorder="0" applyAlignment="0" applyProtection="0"/>
    <xf numFmtId="0" fontId="17" fillId="3" borderId="0" applyNumberFormat="0" applyBorder="0" applyAlignment="0" applyProtection="0"/>
    <xf numFmtId="9" fontId="2" fillId="0" borderId="0" applyFont="0" applyFill="0" applyBorder="0" applyAlignment="0" applyProtection="0"/>
    <xf numFmtId="0" fontId="24" fillId="24" borderId="0" applyNumberFormat="0" applyBorder="0" applyAlignment="0" applyProtection="0"/>
    <xf numFmtId="0" fontId="21" fillId="0" borderId="4" applyNumberFormat="0" applyFill="0" applyAlignment="0" applyProtection="0"/>
    <xf numFmtId="0" fontId="2" fillId="23" borderId="0" applyNumberFormat="0" applyBorder="0" applyAlignment="0" applyProtection="0"/>
    <xf numFmtId="0" fontId="22" fillId="7" borderId="5" applyNumberFormat="0" applyAlignment="0" applyProtection="0"/>
    <xf numFmtId="0" fontId="19" fillId="5" borderId="0" applyNumberFormat="0" applyBorder="0" applyAlignment="0" applyProtection="0"/>
    <xf numFmtId="0" fontId="2" fillId="11"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3" fillId="0" borderId="0" applyNumberFormat="0" applyFill="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9"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16" borderId="0" applyNumberFormat="0" applyBorder="0" applyAlignment="0" applyProtection="0"/>
    <xf numFmtId="0" fontId="23" fillId="0" borderId="0" applyNumberFormat="0" applyFill="0" applyBorder="0" applyAlignment="0" applyProtection="0"/>
    <xf numFmtId="0" fontId="18" fillId="4" borderId="0" applyNumberFormat="0" applyBorder="0" applyAlignment="0" applyProtection="0"/>
    <xf numFmtId="0" fontId="24" fillId="29" borderId="0" applyNumberFormat="0" applyBorder="0" applyAlignment="0" applyProtection="0"/>
    <xf numFmtId="0" fontId="16" fillId="0" borderId="0" applyNumberFormat="0" applyFill="0" applyBorder="0" applyAlignment="0" applyProtection="0"/>
    <xf numFmtId="0" fontId="24" fillId="24" borderId="0" applyNumberFormat="0" applyBorder="0" applyAlignment="0" applyProtection="0"/>
    <xf numFmtId="0" fontId="22" fillId="7" borderId="5" applyNumberFormat="0" applyAlignment="0" applyProtection="0"/>
    <xf numFmtId="0" fontId="24" fillId="9" borderId="0" applyNumberFormat="0" applyBorder="0" applyAlignment="0" applyProtection="0"/>
    <xf numFmtId="0" fontId="24" fillId="12"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0" fillId="6" borderId="1" applyNumberFormat="0" applyAlignment="0" applyProtection="0"/>
    <xf numFmtId="0" fontId="24" fillId="21"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9" borderId="0" applyNumberFormat="0" applyBorder="0" applyAlignment="0" applyProtection="0"/>
    <xf numFmtId="0" fontId="17" fillId="3" borderId="0" applyNumberFormat="0" applyBorder="0" applyAlignment="0" applyProtection="0"/>
    <xf numFmtId="0" fontId="2" fillId="30" borderId="0" applyNumberFormat="0" applyBorder="0" applyAlignment="0" applyProtection="0"/>
    <xf numFmtId="0" fontId="24" fillId="25" borderId="0" applyNumberFormat="0" applyBorder="0" applyAlignment="0" applyProtection="0"/>
    <xf numFmtId="0" fontId="22" fillId="7" borderId="5" applyNumberFormat="0" applyAlignment="0" applyProtection="0"/>
    <xf numFmtId="0" fontId="24" fillId="24"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25" borderId="0" applyNumberFormat="0" applyBorder="0" applyAlignment="0" applyProtection="0"/>
    <xf numFmtId="0" fontId="2" fillId="22" borderId="0" applyNumberFormat="0" applyBorder="0" applyAlignment="0" applyProtection="0"/>
    <xf numFmtId="0" fontId="24" fillId="21" borderId="0" applyNumberFormat="0" applyBorder="0" applyAlignment="0" applyProtection="0"/>
    <xf numFmtId="0" fontId="2" fillId="27"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3" fillId="0" borderId="0" applyNumberForma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167" fontId="2" fillId="0" borderId="0" applyFont="0" applyFill="0" applyBorder="0" applyAlignment="0" applyProtection="0"/>
    <xf numFmtId="166" fontId="2" fillId="0" borderId="0" applyFont="0" applyFill="0" applyBorder="0" applyAlignment="0" applyProtection="0"/>
    <xf numFmtId="0" fontId="24" fillId="17" borderId="0" applyNumberFormat="0" applyBorder="0" applyAlignment="0" applyProtection="0"/>
    <xf numFmtId="0" fontId="24" fillId="24"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11" fillId="0" borderId="7" applyNumberFormat="0" applyFill="0" applyAlignment="0" applyProtection="0"/>
    <xf numFmtId="0" fontId="18" fillId="4" borderId="0" applyNumberFormat="0" applyBorder="0" applyAlignment="0" applyProtection="0"/>
    <xf numFmtId="0" fontId="20" fillId="6" borderId="1" applyNumberFormat="0" applyAlignment="0" applyProtection="0"/>
    <xf numFmtId="0" fontId="24" fillId="21" borderId="0" applyNumberFormat="0" applyBorder="0" applyAlignment="0" applyProtection="0"/>
    <xf numFmtId="0" fontId="2" fillId="30" borderId="0" applyNumberFormat="0" applyBorder="0" applyAlignment="0" applyProtection="0"/>
    <xf numFmtId="0" fontId="20" fillId="6" borderId="1" applyNumberFormat="0" applyAlignment="0" applyProtection="0"/>
    <xf numFmtId="0" fontId="20" fillId="6" borderId="1" applyNumberFormat="0" applyAlignment="0" applyProtection="0"/>
    <xf numFmtId="0" fontId="19" fillId="5"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1" fillId="0" borderId="4" applyNumberFormat="0" applyFill="0" applyAlignment="0" applyProtection="0"/>
    <xf numFmtId="0" fontId="24" fillId="28" borderId="0" applyNumberFormat="0" applyBorder="0" applyAlignment="0" applyProtection="0"/>
    <xf numFmtId="0" fontId="24" fillId="32" borderId="0" applyNumberFormat="0" applyBorder="0" applyAlignment="0" applyProtection="0"/>
    <xf numFmtId="0" fontId="24" fillId="24" borderId="0" applyNumberFormat="0" applyBorder="0" applyAlignment="0" applyProtection="0"/>
    <xf numFmtId="0" fontId="2" fillId="10" borderId="0" applyNumberFormat="0" applyBorder="0" applyAlignment="0" applyProtection="0"/>
    <xf numFmtId="0" fontId="24" fillId="13" borderId="0" applyNumberFormat="0" applyBorder="0" applyAlignment="0" applyProtection="0"/>
    <xf numFmtId="0" fontId="22" fillId="7" borderId="5" applyNumberFormat="0" applyAlignment="0" applyProtection="0"/>
    <xf numFmtId="0" fontId="24" fillId="9" borderId="0" applyNumberFormat="0" applyBorder="0" applyAlignment="0" applyProtection="0"/>
    <xf numFmtId="0" fontId="22" fillId="7" borderId="5" applyNumberFormat="0" applyAlignment="0" applyProtection="0"/>
    <xf numFmtId="0" fontId="2" fillId="23" borderId="0" applyNumberFormat="0" applyBorder="0" applyAlignment="0" applyProtection="0"/>
    <xf numFmtId="0" fontId="2" fillId="18" borderId="0" applyNumberFormat="0" applyBorder="0" applyAlignment="0" applyProtection="0"/>
    <xf numFmtId="0" fontId="24" fillId="17" borderId="0" applyNumberFormat="0" applyBorder="0" applyAlignment="0" applyProtection="0"/>
    <xf numFmtId="0" fontId="24" fillId="16"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4" fillId="12" borderId="0" applyNumberFormat="0" applyBorder="0" applyAlignment="0" applyProtection="0"/>
    <xf numFmtId="0" fontId="2" fillId="26" borderId="0" applyNumberFormat="0" applyBorder="0" applyAlignment="0" applyProtection="0"/>
    <xf numFmtId="0" fontId="23" fillId="0" borderId="0" applyNumberFormat="0" applyFill="0" applyBorder="0" applyAlignment="0" applyProtection="0"/>
    <xf numFmtId="0" fontId="2" fillId="22"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18" fillId="4"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 fillId="30" borderId="0" applyNumberFormat="0" applyBorder="0" applyAlignment="0" applyProtection="0"/>
    <xf numFmtId="0" fontId="22" fillId="7" borderId="5" applyNumberFormat="0" applyAlignment="0" applyProtection="0"/>
    <xf numFmtId="0" fontId="23" fillId="0" borderId="0" applyNumberFormat="0" applyFill="0" applyBorder="0" applyAlignment="0" applyProtection="0"/>
    <xf numFmtId="0" fontId="24" fillId="21"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3" borderId="0" applyNumberFormat="0" applyBorder="0" applyAlignment="0" applyProtection="0"/>
    <xf numFmtId="0" fontId="24" fillId="21" borderId="0" applyNumberFormat="0" applyBorder="0" applyAlignment="0" applyProtection="0"/>
    <xf numFmtId="0" fontId="21" fillId="0" borderId="4" applyNumberFormat="0" applyFill="0" applyAlignment="0" applyProtection="0"/>
    <xf numFmtId="0" fontId="2" fillId="31" borderId="0" applyNumberFormat="0" applyBorder="0" applyAlignment="0" applyProtection="0"/>
    <xf numFmtId="167" fontId="2" fillId="0" borderId="0" applyFont="0" applyFill="0" applyBorder="0" applyAlignment="0" applyProtection="0"/>
    <xf numFmtId="0" fontId="2" fillId="18" borderId="0" applyNumberFormat="0" applyBorder="0" applyAlignment="0" applyProtection="0"/>
    <xf numFmtId="0" fontId="18" fillId="4" borderId="0" applyNumberFormat="0" applyBorder="0" applyAlignment="0" applyProtection="0"/>
    <xf numFmtId="0" fontId="20" fillId="6" borderId="1" applyNumberFormat="0" applyAlignment="0" applyProtection="0"/>
    <xf numFmtId="0" fontId="24" fillId="17" borderId="0" applyNumberFormat="0" applyBorder="0" applyAlignment="0" applyProtection="0"/>
    <xf numFmtId="164" fontId="2" fillId="0" borderId="0" applyFont="0" applyFill="0" applyBorder="0" applyAlignment="0" applyProtection="0"/>
    <xf numFmtId="0" fontId="24" fillId="9" borderId="0" applyNumberFormat="0" applyBorder="0" applyAlignment="0" applyProtection="0"/>
    <xf numFmtId="0" fontId="2" fillId="23"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 fillId="8" borderId="6" applyNumberFormat="0" applyFont="0" applyAlignment="0" applyProtection="0"/>
    <xf numFmtId="0" fontId="24" fillId="29" borderId="0" applyNumberFormat="0" applyBorder="0" applyAlignment="0" applyProtection="0"/>
    <xf numFmtId="0" fontId="2" fillId="18" borderId="0" applyNumberFormat="0" applyBorder="0" applyAlignment="0" applyProtection="0"/>
    <xf numFmtId="0" fontId="24" fillId="9"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4" fillId="25" borderId="0" applyNumberFormat="0" applyBorder="0" applyAlignment="0" applyProtection="0"/>
    <xf numFmtId="0" fontId="17" fillId="3" borderId="0" applyNumberFormat="0" applyBorder="0" applyAlignment="0" applyProtection="0"/>
    <xf numFmtId="0" fontId="24" fillId="12" borderId="0" applyNumberFormat="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4" fillId="25" borderId="0" applyNumberFormat="0" applyBorder="0" applyAlignment="0" applyProtection="0"/>
    <xf numFmtId="0" fontId="20" fillId="6" borderId="1" applyNumberFormat="0" applyAlignment="0" applyProtection="0"/>
    <xf numFmtId="0" fontId="16" fillId="0" borderId="0" applyNumberFormat="0" applyFill="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17" borderId="0" applyNumberFormat="0" applyBorder="0" applyAlignment="0" applyProtection="0"/>
    <xf numFmtId="0" fontId="17" fillId="3" borderId="0" applyNumberFormat="0" applyBorder="0" applyAlignment="0" applyProtection="0"/>
    <xf numFmtId="0" fontId="18" fillId="4" borderId="0" applyNumberFormat="0" applyBorder="0" applyAlignment="0" applyProtection="0"/>
    <xf numFmtId="0" fontId="24" fillId="25" borderId="0" applyNumberFormat="0" applyBorder="0" applyAlignment="0" applyProtection="0"/>
    <xf numFmtId="0" fontId="16" fillId="0" borderId="0" applyNumberFormat="0" applyFill="0" applyBorder="0" applyAlignment="0" applyProtection="0"/>
    <xf numFmtId="0" fontId="21" fillId="0" borderId="4" applyNumberFormat="0" applyFill="0" applyAlignment="0" applyProtection="0"/>
    <xf numFmtId="0" fontId="23" fillId="0" borderId="0" applyNumberFormat="0" applyFill="0" applyBorder="0" applyAlignment="0" applyProtection="0"/>
    <xf numFmtId="0" fontId="24" fillId="12" borderId="0" applyNumberFormat="0" applyBorder="0" applyAlignment="0" applyProtection="0"/>
    <xf numFmtId="0" fontId="2" fillId="22" borderId="0" applyNumberFormat="0" applyBorder="0" applyAlignment="0" applyProtection="0"/>
    <xf numFmtId="0" fontId="19" fillId="5" borderId="0" applyNumberFormat="0" applyBorder="0" applyAlignment="0" applyProtection="0"/>
    <xf numFmtId="0" fontId="17" fillId="3" borderId="0" applyNumberFormat="0" applyBorder="0" applyAlignment="0" applyProtection="0"/>
    <xf numFmtId="0" fontId="19" fillId="5" borderId="0" applyNumberFormat="0" applyBorder="0" applyAlignment="0" applyProtection="0"/>
    <xf numFmtId="0" fontId="24" fillId="25" borderId="0" applyNumberFormat="0" applyBorder="0" applyAlignment="0" applyProtection="0"/>
    <xf numFmtId="0" fontId="24" fillId="21"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 fillId="18" borderId="0" applyNumberFormat="0" applyBorder="0" applyAlignment="0" applyProtection="0"/>
    <xf numFmtId="0" fontId="2" fillId="8" borderId="6" applyNumberFormat="0" applyFont="0" applyAlignment="0" applyProtection="0"/>
    <xf numFmtId="0" fontId="2" fillId="14" borderId="0" applyNumberFormat="0" applyBorder="0" applyAlignment="0" applyProtection="0"/>
    <xf numFmtId="0" fontId="18" fillId="4"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19" fillId="5" borderId="0" applyNumberFormat="0" applyBorder="0" applyAlignment="0" applyProtection="0"/>
    <xf numFmtId="0" fontId="24" fillId="9" borderId="0" applyNumberFormat="0" applyBorder="0" applyAlignment="0" applyProtection="0"/>
    <xf numFmtId="167" fontId="2" fillId="0" borderId="0" applyFont="0" applyFill="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21" borderId="0" applyNumberFormat="0" applyBorder="0" applyAlignment="0" applyProtection="0"/>
    <xf numFmtId="0" fontId="2" fillId="19" borderId="0" applyNumberFormat="0" applyBorder="0" applyAlignment="0" applyProtection="0"/>
    <xf numFmtId="0" fontId="24" fillId="29" borderId="0" applyNumberFormat="0" applyBorder="0" applyAlignment="0" applyProtection="0"/>
    <xf numFmtId="0" fontId="24" fillId="16" borderId="0" applyNumberFormat="0" applyBorder="0" applyAlignment="0" applyProtection="0"/>
    <xf numFmtId="0" fontId="2" fillId="11" borderId="0" applyNumberFormat="0" applyBorder="0" applyAlignment="0" applyProtection="0"/>
    <xf numFmtId="0" fontId="24" fillId="17" borderId="0" applyNumberFormat="0" applyBorder="0" applyAlignment="0" applyProtection="0"/>
    <xf numFmtId="0" fontId="24" fillId="13" borderId="0" applyNumberFormat="0" applyBorder="0" applyAlignment="0" applyProtection="0"/>
    <xf numFmtId="0" fontId="11" fillId="0" borderId="7" applyNumberFormat="0" applyFill="0" applyAlignment="0" applyProtection="0"/>
    <xf numFmtId="0" fontId="17" fillId="3" borderId="0" applyNumberFormat="0" applyBorder="0" applyAlignment="0" applyProtection="0"/>
    <xf numFmtId="0" fontId="21" fillId="0" borderId="4" applyNumberFormat="0" applyFill="0" applyAlignment="0" applyProtection="0"/>
    <xf numFmtId="0" fontId="2" fillId="10" borderId="0" applyNumberFormat="0" applyBorder="0" applyAlignment="0" applyProtection="0"/>
    <xf numFmtId="0" fontId="24" fillId="16"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0" fillId="6" borderId="1" applyNumberFormat="0" applyAlignment="0" applyProtection="0"/>
    <xf numFmtId="166" fontId="2" fillId="0" borderId="0" applyFont="0" applyFill="0" applyBorder="0" applyAlignment="0" applyProtection="0"/>
    <xf numFmtId="0" fontId="24" fillId="28" borderId="0" applyNumberFormat="0" applyBorder="0" applyAlignment="0" applyProtection="0"/>
    <xf numFmtId="0" fontId="11" fillId="0" borderId="7" applyNumberFormat="0" applyFill="0" applyAlignment="0" applyProtection="0"/>
    <xf numFmtId="164" fontId="2" fillId="0" borderId="0" applyFont="0" applyFill="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 fillId="19"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 fillId="30" borderId="0" applyNumberFormat="0" applyBorder="0" applyAlignment="0" applyProtection="0"/>
    <xf numFmtId="0" fontId="22" fillId="7" borderId="5" applyNumberFormat="0" applyAlignment="0" applyProtection="0"/>
    <xf numFmtId="0" fontId="24" fillId="29" borderId="0" applyNumberFormat="0" applyBorder="0" applyAlignment="0" applyProtection="0"/>
    <xf numFmtId="0" fontId="2" fillId="14" borderId="0" applyNumberFormat="0" applyBorder="0" applyAlignment="0" applyProtection="0"/>
    <xf numFmtId="0" fontId="24" fillId="13" borderId="0" applyNumberFormat="0" applyBorder="0" applyAlignment="0" applyProtection="0"/>
    <xf numFmtId="0" fontId="2" fillId="23" borderId="0" applyNumberFormat="0" applyBorder="0" applyAlignment="0" applyProtection="0"/>
    <xf numFmtId="0" fontId="24" fillId="16" borderId="0" applyNumberFormat="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8" borderId="0" applyNumberFormat="0" applyBorder="0" applyAlignment="0" applyProtection="0"/>
    <xf numFmtId="0" fontId="2" fillId="22"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164" fontId="2" fillId="0" borderId="0" applyFont="0" applyFill="0" applyBorder="0" applyAlignment="0" applyProtection="0"/>
    <xf numFmtId="0" fontId="2" fillId="30" borderId="0" applyNumberFormat="0" applyBorder="0" applyAlignment="0" applyProtection="0"/>
    <xf numFmtId="164" fontId="2" fillId="0" borderId="0" applyFont="0" applyFill="0" applyBorder="0" applyAlignment="0" applyProtection="0"/>
    <xf numFmtId="0" fontId="24" fillId="17" borderId="0" applyNumberFormat="0" applyBorder="0" applyAlignment="0" applyProtection="0"/>
    <xf numFmtId="164" fontId="2" fillId="0" borderId="0" applyFont="0" applyFill="0" applyBorder="0" applyAlignment="0" applyProtection="0"/>
    <xf numFmtId="0" fontId="24" fillId="24"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167" fontId="2" fillId="0" borderId="0" applyFont="0" applyFill="0" applyBorder="0" applyAlignment="0" applyProtection="0"/>
    <xf numFmtId="0" fontId="24" fillId="13"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4" fillId="28" borderId="0" applyNumberFormat="0" applyBorder="0" applyAlignment="0" applyProtection="0"/>
    <xf numFmtId="167" fontId="2" fillId="0" borderId="0" applyFont="0" applyFill="0" applyBorder="0" applyAlignment="0" applyProtection="0"/>
    <xf numFmtId="0" fontId="20" fillId="6" borderId="1" applyNumberFormat="0" applyAlignment="0" applyProtection="0"/>
    <xf numFmtId="0" fontId="24" fillId="17" borderId="0" applyNumberFormat="0" applyBorder="0" applyAlignment="0" applyProtection="0"/>
    <xf numFmtId="0" fontId="11" fillId="0" borderId="7" applyNumberFormat="0" applyFill="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9" borderId="0" applyNumberFormat="0" applyBorder="0" applyAlignment="0" applyProtection="0"/>
    <xf numFmtId="0" fontId="2" fillId="18" borderId="0" applyNumberFormat="0" applyBorder="0" applyAlignment="0" applyProtection="0"/>
    <xf numFmtId="167" fontId="2" fillId="0" borderId="0" applyFont="0" applyFill="0" applyBorder="0" applyAlignment="0" applyProtection="0"/>
    <xf numFmtId="0" fontId="2" fillId="23" borderId="0" applyNumberFormat="0" applyBorder="0" applyAlignment="0" applyProtection="0"/>
    <xf numFmtId="0" fontId="24" fillId="32" borderId="0" applyNumberFormat="0" applyBorder="0" applyAlignment="0" applyProtection="0"/>
    <xf numFmtId="0" fontId="20" fillId="6" borderId="1" applyNumberFormat="0" applyAlignment="0" applyProtection="0"/>
    <xf numFmtId="0" fontId="2" fillId="18" borderId="0" applyNumberFormat="0" applyBorder="0" applyAlignment="0" applyProtection="0"/>
    <xf numFmtId="0" fontId="11" fillId="0" borderId="7" applyNumberFormat="0" applyFill="0" applyAlignment="0" applyProtection="0"/>
    <xf numFmtId="0" fontId="17" fillId="3" borderId="0" applyNumberFormat="0" applyBorder="0" applyAlignment="0" applyProtection="0"/>
    <xf numFmtId="0" fontId="2" fillId="14" borderId="0" applyNumberFormat="0" applyBorder="0" applyAlignment="0" applyProtection="0"/>
    <xf numFmtId="0" fontId="11" fillId="0" borderId="7" applyNumberFormat="0" applyFill="0" applyAlignment="0" applyProtection="0"/>
    <xf numFmtId="0" fontId="24" fillId="16" borderId="0" applyNumberFormat="0" applyBorder="0" applyAlignment="0" applyProtection="0"/>
    <xf numFmtId="0" fontId="11" fillId="0" borderId="7" applyNumberFormat="0" applyFill="0" applyAlignment="0" applyProtection="0"/>
    <xf numFmtId="0" fontId="21" fillId="0" borderId="4" applyNumberFormat="0" applyFill="0" applyAlignment="0" applyProtection="0"/>
    <xf numFmtId="0" fontId="2" fillId="31" borderId="0" applyNumberFormat="0" applyBorder="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9" borderId="0" applyNumberFormat="0" applyBorder="0" applyAlignment="0" applyProtection="0"/>
    <xf numFmtId="0" fontId="2" fillId="31" borderId="0" applyNumberFormat="0" applyBorder="0" applyAlignment="0" applyProtection="0"/>
    <xf numFmtId="0" fontId="18" fillId="4"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11" fillId="0" borderId="7" applyNumberFormat="0" applyFill="0" applyAlignment="0" applyProtection="0"/>
    <xf numFmtId="0" fontId="2" fillId="15" borderId="0" applyNumberFormat="0" applyBorder="0" applyAlignment="0" applyProtection="0"/>
    <xf numFmtId="0" fontId="24" fillId="24" borderId="0" applyNumberFormat="0" applyBorder="0" applyAlignment="0" applyProtection="0"/>
    <xf numFmtId="0" fontId="2" fillId="14"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167" fontId="2" fillId="0" borderId="0" applyFont="0" applyFill="0" applyBorder="0" applyAlignment="0" applyProtection="0"/>
    <xf numFmtId="0" fontId="2" fillId="19"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24" fillId="25"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20" fillId="6" borderId="1" applyNumberFormat="0" applyAlignment="0" applyProtection="0"/>
    <xf numFmtId="0" fontId="2" fillId="11" borderId="0" applyNumberFormat="0" applyBorder="0" applyAlignment="0" applyProtection="0"/>
    <xf numFmtId="0" fontId="2" fillId="8" borderId="6" applyNumberFormat="0" applyFont="0" applyAlignment="0" applyProtection="0"/>
    <xf numFmtId="0" fontId="18" fillId="4"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22" fillId="7" borderId="5" applyNumberFormat="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0" fillId="6" borderId="1" applyNumberFormat="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7"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6" borderId="0" applyNumberFormat="0" applyBorder="0" applyAlignment="0" applyProtection="0"/>
    <xf numFmtId="0" fontId="24" fillId="32"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1" fillId="0" borderId="4"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8"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 fillId="23"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28"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1" fillId="0" borderId="4"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1" fillId="0" borderId="7"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 fillId="27"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9" borderId="0" applyNumberFormat="0" applyBorder="0" applyAlignment="0" applyProtection="0"/>
    <xf numFmtId="0" fontId="24" fillId="20" borderId="0" applyNumberFormat="0" applyBorder="0" applyAlignment="0" applyProtection="0"/>
    <xf numFmtId="0" fontId="2" fillId="18" borderId="0" applyNumberFormat="0" applyBorder="0" applyAlignment="0" applyProtection="0"/>
    <xf numFmtId="0" fontId="20" fillId="6" borderId="1" applyNumberFormat="0" applyAlignment="0" applyProtection="0"/>
    <xf numFmtId="0" fontId="2" fillId="19" borderId="0" applyNumberFormat="0" applyBorder="0" applyAlignment="0" applyProtection="0"/>
    <xf numFmtId="0" fontId="17"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8" borderId="6" applyNumberFormat="0" applyFont="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8"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 fillId="26"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3"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1"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 fillId="1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 fillId="8" borderId="6" applyNumberFormat="0" applyFont="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 fillId="30"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0"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 fillId="19"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0" fontId="2" fillId="27" borderId="0" applyNumberFormat="0" applyBorder="0" applyAlignment="0" applyProtection="0"/>
    <xf numFmtId="167"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 fillId="23"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6"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 fillId="1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 fillId="22"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 fillId="11"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 fillId="1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 fillId="27"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7"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8" borderId="6" applyNumberFormat="0" applyFont="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8"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 fillId="26"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1"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0" fontId="21" fillId="0" borderId="4" applyNumberFormat="0" applyFill="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 fillId="30"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0"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 fillId="2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6"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 fillId="22"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4" fillId="13" borderId="0" applyNumberFormat="0" applyBorder="0" applyAlignment="0" applyProtection="0"/>
    <xf numFmtId="0" fontId="2" fillId="11"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 fillId="8" borderId="6"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 fillId="27"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7"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2" fillId="1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8" borderId="6" applyNumberFormat="0" applyFont="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8"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 fillId="26" borderId="0" applyNumberFormat="0" applyBorder="0" applyAlignment="0" applyProtection="0"/>
    <xf numFmtId="0" fontId="24" fillId="32"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1"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0" fontId="24" fillId="13"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 fillId="30"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0"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 fillId="2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6"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 fillId="22"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2" fillId="7" borderId="5" applyNumberFormat="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25" borderId="0" applyNumberFormat="0" applyBorder="0" applyAlignment="0" applyProtection="0"/>
    <xf numFmtId="0" fontId="19" fillId="5" borderId="0" applyNumberFormat="0" applyBorder="0" applyAlignment="0" applyProtection="0"/>
    <xf numFmtId="0" fontId="22" fillId="7" borderId="5" applyNumberFormat="0" applyAlignment="0" applyProtection="0"/>
    <xf numFmtId="0" fontId="18" fillId="4" borderId="0" applyNumberFormat="0" applyBorder="0" applyAlignment="0" applyProtection="0"/>
    <xf numFmtId="166" fontId="2" fillId="0" borderId="0" applyFont="0" applyFill="0" applyBorder="0" applyAlignment="0" applyProtection="0"/>
    <xf numFmtId="0" fontId="19" fillId="5" borderId="0" applyNumberFormat="0" applyBorder="0" applyAlignment="0" applyProtection="0"/>
    <xf numFmtId="0" fontId="24" fillId="24"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167" fontId="2" fillId="0" borderId="0" applyFont="0" applyFill="0" applyBorder="0" applyAlignment="0" applyProtection="0"/>
    <xf numFmtId="0" fontId="2" fillId="1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2" fillId="7" borderId="5" applyNumberFormat="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 fillId="22" borderId="0" applyNumberFormat="0" applyBorder="0" applyAlignment="0" applyProtection="0"/>
    <xf numFmtId="0" fontId="24" fillId="13"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 fillId="14" borderId="0" applyNumberFormat="0" applyBorder="0" applyAlignment="0" applyProtection="0"/>
    <xf numFmtId="164" fontId="2" fillId="0" borderId="0" applyFont="0" applyFill="0" applyBorder="0" applyAlignment="0" applyProtection="0"/>
    <xf numFmtId="0" fontId="24" fillId="9" borderId="0" applyNumberFormat="0" applyBorder="0" applyAlignment="0" applyProtection="0"/>
    <xf numFmtId="0" fontId="24" fillId="9" borderId="0" applyNumberFormat="0" applyBorder="0" applyAlignment="0" applyProtection="0"/>
    <xf numFmtId="0" fontId="21" fillId="0" borderId="4" applyNumberFormat="0" applyFill="0" applyAlignment="0" applyProtection="0"/>
    <xf numFmtId="0" fontId="24" fillId="24"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 fillId="30" borderId="0" applyNumberFormat="0" applyBorder="0" applyAlignment="0" applyProtection="0"/>
    <xf numFmtId="0" fontId="22" fillId="7" borderId="5" applyNumberFormat="0" applyAlignment="0" applyProtection="0"/>
    <xf numFmtId="0" fontId="20" fillId="6" borderId="1" applyNumberFormat="0" applyAlignment="0" applyProtection="0"/>
    <xf numFmtId="0" fontId="2" fillId="27" borderId="0" applyNumberFormat="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166" fontId="2" fillId="0" borderId="0" applyFont="0" applyFill="0" applyBorder="0" applyAlignment="0" applyProtection="0"/>
    <xf numFmtId="0" fontId="21" fillId="0" borderId="4" applyNumberFormat="0" applyFill="0" applyAlignment="0" applyProtection="0"/>
    <xf numFmtId="0" fontId="21" fillId="0" borderId="4" applyNumberFormat="0" applyFill="0" applyAlignment="0" applyProtection="0"/>
    <xf numFmtId="0" fontId="19" fillId="5" borderId="0" applyNumberFormat="0" applyBorder="0" applyAlignment="0" applyProtection="0"/>
    <xf numFmtId="0" fontId="24" fillId="16" borderId="0" applyNumberFormat="0" applyBorder="0" applyAlignment="0" applyProtection="0"/>
    <xf numFmtId="0" fontId="22" fillId="7" borderId="5" applyNumberFormat="0" applyAlignment="0" applyProtection="0"/>
    <xf numFmtId="0" fontId="24" fillId="29" borderId="0" applyNumberFormat="0" applyBorder="0" applyAlignment="0" applyProtection="0"/>
    <xf numFmtId="0" fontId="24" fillId="9" borderId="0" applyNumberFormat="0" applyBorder="0" applyAlignment="0" applyProtection="0"/>
    <xf numFmtId="0" fontId="24" fillId="21" borderId="0" applyNumberFormat="0" applyBorder="0" applyAlignment="0" applyProtection="0"/>
    <xf numFmtId="0" fontId="22" fillId="7" borderId="5" applyNumberFormat="0" applyAlignment="0" applyProtection="0"/>
    <xf numFmtId="0" fontId="24" fillId="21" borderId="0" applyNumberFormat="0" applyBorder="0" applyAlignment="0" applyProtection="0"/>
    <xf numFmtId="0" fontId="24" fillId="25"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24" borderId="0" applyNumberFormat="0" applyBorder="0" applyAlignment="0" applyProtection="0"/>
    <xf numFmtId="0" fontId="20" fillId="6" borderId="1" applyNumberFormat="0" applyAlignment="0" applyProtection="0"/>
    <xf numFmtId="0" fontId="16" fillId="0" borderId="0" applyNumberFormat="0" applyFill="0" applyBorder="0" applyAlignment="0" applyProtection="0"/>
    <xf numFmtId="0" fontId="2" fillId="18" borderId="0" applyNumberFormat="0" applyBorder="0" applyAlignment="0" applyProtection="0"/>
    <xf numFmtId="164" fontId="2" fillId="0" borderId="0" applyFont="0" applyFill="0" applyBorder="0" applyAlignment="0" applyProtection="0"/>
    <xf numFmtId="0" fontId="17" fillId="3" borderId="0" applyNumberFormat="0" applyBorder="0" applyAlignment="0" applyProtection="0"/>
    <xf numFmtId="0" fontId="22" fillId="7" borderId="5" applyNumberFormat="0" applyAlignment="0" applyProtection="0"/>
    <xf numFmtId="0" fontId="24" fillId="29" borderId="0" applyNumberFormat="0" applyBorder="0" applyAlignment="0" applyProtection="0"/>
    <xf numFmtId="0" fontId="16" fillId="0" borderId="0" applyNumberFormat="0" applyFill="0" applyBorder="0" applyAlignment="0" applyProtection="0"/>
    <xf numFmtId="0" fontId="18" fillId="4"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 fillId="11" borderId="0" applyNumberFormat="0" applyBorder="0" applyAlignment="0" applyProtection="0"/>
    <xf numFmtId="0" fontId="24" fillId="13"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 fillId="15" borderId="0" applyNumberFormat="0" applyBorder="0" applyAlignment="0" applyProtection="0"/>
    <xf numFmtId="0" fontId="24" fillId="13" borderId="0" applyNumberFormat="0" applyBorder="0" applyAlignment="0" applyProtection="0"/>
    <xf numFmtId="0" fontId="11" fillId="0" borderId="7" applyNumberFormat="0" applyFill="0" applyAlignment="0" applyProtection="0"/>
    <xf numFmtId="0" fontId="24" fillId="21"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28" borderId="0" applyNumberFormat="0" applyBorder="0" applyAlignment="0" applyProtection="0"/>
    <xf numFmtId="0" fontId="2" fillId="22" borderId="0" applyNumberFormat="0" applyBorder="0" applyAlignment="0" applyProtection="0"/>
    <xf numFmtId="0" fontId="24" fillId="17" borderId="0" applyNumberFormat="0" applyBorder="0" applyAlignment="0" applyProtection="0"/>
    <xf numFmtId="0" fontId="21" fillId="0" borderId="4" applyNumberFormat="0" applyFill="0" applyAlignment="0" applyProtection="0"/>
    <xf numFmtId="0" fontId="2" fillId="18"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3" fillId="0" borderId="0" applyNumberFormat="0" applyFill="0" applyBorder="0" applyAlignment="0" applyProtection="0"/>
    <xf numFmtId="0" fontId="24" fillId="25" borderId="0" applyNumberFormat="0" applyBorder="0" applyAlignment="0" applyProtection="0"/>
    <xf numFmtId="0" fontId="19" fillId="5" borderId="0" applyNumberFormat="0" applyBorder="0" applyAlignment="0" applyProtection="0"/>
    <xf numFmtId="0" fontId="11" fillId="0" borderId="7" applyNumberFormat="0" applyFill="0" applyAlignment="0" applyProtection="0"/>
    <xf numFmtId="0" fontId="21" fillId="0" borderId="4" applyNumberFormat="0" applyFill="0" applyAlignment="0" applyProtection="0"/>
    <xf numFmtId="0" fontId="24" fillId="29" borderId="0" applyNumberFormat="0" applyBorder="0" applyAlignment="0" applyProtection="0"/>
    <xf numFmtId="0" fontId="24" fillId="29" borderId="0" applyNumberFormat="0" applyBorder="0" applyAlignment="0" applyProtection="0"/>
    <xf numFmtId="0" fontId="19" fillId="5" borderId="0" applyNumberFormat="0" applyBorder="0" applyAlignment="0" applyProtection="0"/>
    <xf numFmtId="167" fontId="2" fillId="0" borderId="0" applyFont="0" applyFill="0" applyBorder="0" applyAlignment="0" applyProtection="0"/>
    <xf numFmtId="0" fontId="22" fillId="7" borderId="5" applyNumberFormat="0" applyAlignment="0" applyProtection="0"/>
    <xf numFmtId="0" fontId="24" fillId="13" borderId="0" applyNumberFormat="0" applyBorder="0" applyAlignment="0" applyProtection="0"/>
    <xf numFmtId="0" fontId="24" fillId="13" borderId="0" applyNumberFormat="0" applyBorder="0" applyAlignment="0" applyProtection="0"/>
    <xf numFmtId="0" fontId="22" fillId="7" borderId="5" applyNumberFormat="0" applyAlignment="0" applyProtection="0"/>
    <xf numFmtId="0" fontId="20" fillId="6" borderId="1" applyNumberFormat="0" applyAlignment="0" applyProtection="0"/>
    <xf numFmtId="0" fontId="24" fillId="24"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 fillId="27" borderId="0" applyNumberFormat="0" applyBorder="0" applyAlignment="0" applyProtection="0"/>
    <xf numFmtId="0" fontId="24" fillId="12" borderId="0" applyNumberFormat="0" applyBorder="0" applyAlignment="0" applyProtection="0"/>
    <xf numFmtId="0" fontId="2" fillId="15" borderId="0" applyNumberFormat="0" applyBorder="0" applyAlignment="0" applyProtection="0"/>
    <xf numFmtId="0" fontId="24" fillId="28" borderId="0" applyNumberFormat="0" applyBorder="0" applyAlignment="0" applyProtection="0"/>
    <xf numFmtId="0" fontId="24" fillId="12" borderId="0" applyNumberFormat="0" applyBorder="0" applyAlignment="0" applyProtection="0"/>
    <xf numFmtId="0" fontId="24" fillId="20" borderId="0" applyNumberFormat="0" applyBorder="0" applyAlignment="0" applyProtection="0"/>
    <xf numFmtId="0" fontId="24" fillId="12" borderId="0" applyNumberFormat="0" applyBorder="0" applyAlignment="0" applyProtection="0"/>
    <xf numFmtId="0" fontId="2" fillId="23" borderId="0" applyNumberFormat="0" applyBorder="0" applyAlignment="0" applyProtection="0"/>
    <xf numFmtId="0" fontId="24" fillId="25" borderId="0" applyNumberFormat="0" applyBorder="0" applyAlignment="0" applyProtection="0"/>
    <xf numFmtId="0" fontId="19" fillId="5" borderId="0" applyNumberFormat="0" applyBorder="0" applyAlignment="0" applyProtection="0"/>
    <xf numFmtId="0" fontId="21" fillId="0" borderId="4" applyNumberFormat="0" applyFill="0" applyAlignment="0" applyProtection="0"/>
    <xf numFmtId="0" fontId="19" fillId="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2" fillId="7" borderId="5" applyNumberFormat="0" applyAlignment="0" applyProtection="0"/>
    <xf numFmtId="0" fontId="24" fillId="12"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4" fillId="28" borderId="0" applyNumberFormat="0" applyBorder="0" applyAlignment="0" applyProtection="0"/>
    <xf numFmtId="0" fontId="18" fillId="4"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7" fillId="3" borderId="0" applyNumberFormat="0" applyBorder="0" applyAlignment="0" applyProtection="0"/>
    <xf numFmtId="0" fontId="2" fillId="30" borderId="0" applyNumberFormat="0" applyBorder="0" applyAlignment="0" applyProtection="0"/>
    <xf numFmtId="0" fontId="24" fillId="9" borderId="0" applyNumberFormat="0" applyBorder="0" applyAlignment="0" applyProtection="0"/>
    <xf numFmtId="0" fontId="2" fillId="22" borderId="0" applyNumberFormat="0" applyBorder="0" applyAlignment="0" applyProtection="0"/>
    <xf numFmtId="0" fontId="24" fillId="16" borderId="0" applyNumberFormat="0" applyBorder="0" applyAlignment="0" applyProtection="0"/>
    <xf numFmtId="0" fontId="22" fillId="7" borderId="5" applyNumberFormat="0" applyAlignment="0" applyProtection="0"/>
    <xf numFmtId="0" fontId="22" fillId="7" borderId="5" applyNumberFormat="0" applyAlignment="0" applyProtection="0"/>
    <xf numFmtId="0" fontId="17" fillId="3" borderId="0" applyNumberFormat="0" applyBorder="0" applyAlignment="0" applyProtection="0"/>
    <xf numFmtId="0" fontId="24" fillId="32"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0" fontId="24" fillId="13" borderId="0" applyNumberFormat="0" applyBorder="0" applyAlignment="0" applyProtection="0"/>
    <xf numFmtId="0" fontId="23" fillId="0" borderId="0" applyNumberFormat="0" applyFill="0" applyBorder="0" applyAlignment="0" applyProtection="0"/>
    <xf numFmtId="0" fontId="19" fillId="5" borderId="0" applyNumberFormat="0" applyBorder="0" applyAlignment="0" applyProtection="0"/>
    <xf numFmtId="0" fontId="19" fillId="5"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17" fillId="3" borderId="0" applyNumberFormat="0" applyBorder="0" applyAlignment="0" applyProtection="0"/>
    <xf numFmtId="0" fontId="20" fillId="6" borderId="1" applyNumberFormat="0" applyAlignment="0" applyProtection="0"/>
    <xf numFmtId="0" fontId="20" fillId="6" borderId="1" applyNumberFormat="0" applyAlignment="0" applyProtection="0"/>
    <xf numFmtId="0" fontId="2" fillId="14" borderId="0" applyNumberFormat="0" applyBorder="0" applyAlignment="0" applyProtection="0"/>
    <xf numFmtId="0" fontId="19" fillId="5" borderId="0" applyNumberFormat="0" applyBorder="0" applyAlignment="0" applyProtection="0"/>
    <xf numFmtId="0" fontId="22" fillId="7" borderId="5" applyNumberFormat="0" applyAlignment="0" applyProtection="0"/>
    <xf numFmtId="0" fontId="2" fillId="15"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164" fontId="2" fillId="0" borderId="0" applyFont="0" applyFill="0" applyBorder="0" applyAlignment="0" applyProtection="0"/>
    <xf numFmtId="0" fontId="24" fillId="24" borderId="0" applyNumberFormat="0" applyBorder="0" applyAlignment="0" applyProtection="0"/>
    <xf numFmtId="0" fontId="24" fillId="16"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 fillId="31" borderId="0" applyNumberFormat="0" applyBorder="0" applyAlignment="0" applyProtection="0"/>
    <xf numFmtId="0" fontId="24" fillId="25" borderId="0" applyNumberFormat="0" applyBorder="0" applyAlignment="0" applyProtection="0"/>
    <xf numFmtId="0" fontId="21" fillId="0" borderId="4" applyNumberFormat="0" applyFill="0" applyAlignment="0" applyProtection="0"/>
    <xf numFmtId="0" fontId="24" fillId="13" borderId="0" applyNumberFormat="0" applyBorder="0" applyAlignment="0" applyProtection="0"/>
    <xf numFmtId="0" fontId="24" fillId="21" borderId="0" applyNumberFormat="0" applyBorder="0" applyAlignment="0" applyProtection="0"/>
    <xf numFmtId="0" fontId="24" fillId="13"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17" fillId="3" borderId="0" applyNumberFormat="0" applyBorder="0" applyAlignment="0" applyProtection="0"/>
    <xf numFmtId="0" fontId="20" fillId="6" borderId="1" applyNumberFormat="0" applyAlignment="0" applyProtection="0"/>
    <xf numFmtId="0" fontId="24" fillId="9"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9" borderId="0" applyNumberFormat="0" applyBorder="0" applyAlignment="0" applyProtection="0"/>
    <xf numFmtId="0" fontId="24" fillId="28" borderId="0" applyNumberFormat="0" applyBorder="0" applyAlignment="0" applyProtection="0"/>
    <xf numFmtId="0" fontId="23" fillId="0" borderId="0" applyNumberFormat="0" applyFill="0" applyBorder="0" applyAlignment="0" applyProtection="0"/>
    <xf numFmtId="0" fontId="2" fillId="27" borderId="0" applyNumberFormat="0" applyBorder="0" applyAlignment="0" applyProtection="0"/>
    <xf numFmtId="0" fontId="2" fillId="19" borderId="0" applyNumberFormat="0" applyBorder="0" applyAlignment="0" applyProtection="0"/>
    <xf numFmtId="0" fontId="21" fillId="0" borderId="4" applyNumberFormat="0" applyFill="0" applyAlignment="0" applyProtection="0"/>
    <xf numFmtId="0" fontId="21" fillId="0" borderId="4" applyNumberFormat="0" applyFill="0" applyAlignment="0" applyProtection="0"/>
    <xf numFmtId="0" fontId="24" fillId="29" borderId="0" applyNumberFormat="0" applyBorder="0" applyAlignment="0" applyProtection="0"/>
    <xf numFmtId="0" fontId="11" fillId="0" borderId="7" applyNumberFormat="0" applyFill="0" applyAlignment="0" applyProtection="0"/>
    <xf numFmtId="0" fontId="18" fillId="4" borderId="0" applyNumberFormat="0" applyBorder="0" applyAlignment="0" applyProtection="0"/>
    <xf numFmtId="0" fontId="24" fillId="16" borderId="0" applyNumberFormat="0" applyBorder="0" applyAlignment="0" applyProtection="0"/>
    <xf numFmtId="0" fontId="2" fillId="18" borderId="0" applyNumberFormat="0" applyBorder="0" applyAlignment="0" applyProtection="0"/>
    <xf numFmtId="0" fontId="23" fillId="0" borderId="0" applyNumberFormat="0" applyFill="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1" fillId="0" borderId="4" applyNumberFormat="0" applyFill="0" applyAlignment="0" applyProtection="0"/>
    <xf numFmtId="0" fontId="2" fillId="31"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12" borderId="0" applyNumberFormat="0" applyBorder="0" applyAlignment="0" applyProtection="0"/>
    <xf numFmtId="0" fontId="23" fillId="0" borderId="0" applyNumberFormat="0" applyFill="0" applyBorder="0" applyAlignment="0" applyProtection="0"/>
    <xf numFmtId="0" fontId="2" fillId="26" borderId="0" applyNumberFormat="0" applyBorder="0" applyAlignment="0" applyProtection="0"/>
    <xf numFmtId="0" fontId="24" fillId="9" borderId="0" applyNumberFormat="0" applyBorder="0" applyAlignment="0" applyProtection="0"/>
    <xf numFmtId="0" fontId="19" fillId="5" borderId="0" applyNumberFormat="0" applyBorder="0" applyAlignment="0" applyProtection="0"/>
    <xf numFmtId="0" fontId="2" fillId="11"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12"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1" fillId="0" borderId="4" applyNumberFormat="0" applyFill="0" applyAlignment="0" applyProtection="0"/>
    <xf numFmtId="0" fontId="19" fillId="5" borderId="0" applyNumberFormat="0" applyBorder="0" applyAlignment="0" applyProtection="0"/>
    <xf numFmtId="9" fontId="2" fillId="0" borderId="0" applyFont="0" applyFill="0" applyBorder="0" applyAlignment="0" applyProtection="0"/>
    <xf numFmtId="0" fontId="24" fillId="32" borderId="0" applyNumberFormat="0" applyBorder="0" applyAlignment="0" applyProtection="0"/>
    <xf numFmtId="0" fontId="11" fillId="0" borderId="7" applyNumberFormat="0" applyFill="0" applyAlignment="0" applyProtection="0"/>
    <xf numFmtId="0" fontId="21" fillId="0" borderId="4" applyNumberFormat="0" applyFill="0" applyAlignment="0" applyProtection="0"/>
    <xf numFmtId="164" fontId="2" fillId="0" borderId="0" applyFont="0" applyFill="0" applyBorder="0" applyAlignment="0" applyProtection="0"/>
    <xf numFmtId="0" fontId="24" fillId="13" borderId="0" applyNumberFormat="0" applyBorder="0" applyAlignment="0" applyProtection="0"/>
    <xf numFmtId="0" fontId="2" fillId="26"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 fillId="18"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17" fillId="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2" borderId="0" applyNumberFormat="0" applyBorder="0" applyAlignment="0" applyProtection="0"/>
    <xf numFmtId="0" fontId="2" fillId="10" borderId="0" applyNumberFormat="0" applyBorder="0" applyAlignment="0" applyProtection="0"/>
    <xf numFmtId="0" fontId="23" fillId="0" borderId="0" applyNumberFormat="0" applyFill="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 fillId="8" borderId="6" applyNumberFormat="0" applyFont="0" applyAlignment="0" applyProtection="0"/>
    <xf numFmtId="0" fontId="24" fillId="20" borderId="0" applyNumberFormat="0" applyBorder="0" applyAlignment="0" applyProtection="0"/>
    <xf numFmtId="0" fontId="24" fillId="9" borderId="0" applyNumberFormat="0" applyBorder="0" applyAlignment="0" applyProtection="0"/>
    <xf numFmtId="0" fontId="2" fillId="18" borderId="0" applyNumberFormat="0" applyBorder="0" applyAlignment="0" applyProtection="0"/>
    <xf numFmtId="0" fontId="24" fillId="24"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 fillId="11" borderId="0" applyNumberFormat="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5"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13" borderId="0" applyNumberFormat="0" applyBorder="0" applyAlignment="0" applyProtection="0"/>
    <xf numFmtId="0" fontId="2" fillId="27" borderId="0" applyNumberFormat="0" applyBorder="0" applyAlignment="0" applyProtection="0"/>
    <xf numFmtId="0" fontId="23" fillId="0" borderId="0" applyNumberFormat="0" applyFill="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17" borderId="0" applyNumberFormat="0" applyBorder="0" applyAlignment="0" applyProtection="0"/>
    <xf numFmtId="0" fontId="24" fillId="12"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1" fillId="0" borderId="4" applyNumberFormat="0" applyFill="0" applyAlignment="0" applyProtection="0"/>
    <xf numFmtId="0" fontId="2" fillId="31" borderId="0" applyNumberFormat="0" applyBorder="0" applyAlignment="0" applyProtection="0"/>
    <xf numFmtId="167" fontId="2" fillId="0" borderId="0" applyFont="0" applyFill="0" applyBorder="0" applyAlignment="0" applyProtection="0"/>
    <xf numFmtId="0" fontId="19" fillId="5" borderId="0" applyNumberFormat="0" applyBorder="0" applyAlignment="0" applyProtection="0"/>
    <xf numFmtId="0" fontId="24" fillId="21" borderId="0" applyNumberFormat="0" applyBorder="0" applyAlignment="0" applyProtection="0"/>
    <xf numFmtId="0" fontId="2" fillId="19" borderId="0" applyNumberFormat="0" applyBorder="0" applyAlignment="0" applyProtection="0"/>
    <xf numFmtId="0" fontId="16" fillId="0" borderId="0" applyNumberFormat="0" applyFill="0" applyBorder="0" applyAlignment="0" applyProtection="0"/>
    <xf numFmtId="0" fontId="20" fillId="6" borderId="1" applyNumberFormat="0" applyAlignment="0" applyProtection="0"/>
    <xf numFmtId="164" fontId="2" fillId="0" borderId="0" applyFont="0" applyFill="0" applyBorder="0" applyAlignment="0" applyProtection="0"/>
    <xf numFmtId="0" fontId="2" fillId="30"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24" fillId="21" borderId="0" applyNumberFormat="0" applyBorder="0" applyAlignment="0" applyProtection="0"/>
    <xf numFmtId="0" fontId="20" fillId="6" borderId="1" applyNumberFormat="0" applyAlignment="0" applyProtection="0"/>
    <xf numFmtId="0" fontId="24" fillId="13" borderId="0" applyNumberFormat="0" applyBorder="0" applyAlignment="0" applyProtection="0"/>
    <xf numFmtId="166" fontId="2" fillId="0" borderId="0" applyFont="0" applyFill="0" applyBorder="0" applyAlignment="0" applyProtection="0"/>
    <xf numFmtId="0" fontId="2" fillId="8" borderId="6" applyNumberFormat="0" applyFont="0" applyAlignment="0" applyProtection="0"/>
    <xf numFmtId="0" fontId="24" fillId="12" borderId="0" applyNumberFormat="0" applyBorder="0" applyAlignment="0" applyProtection="0"/>
    <xf numFmtId="0" fontId="24" fillId="25"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8" borderId="0" applyNumberFormat="0" applyBorder="0" applyAlignment="0" applyProtection="0"/>
    <xf numFmtId="0" fontId="2" fillId="23" borderId="0" applyNumberFormat="0" applyBorder="0" applyAlignment="0" applyProtection="0"/>
    <xf numFmtId="0" fontId="24" fillId="16" borderId="0" applyNumberFormat="0" applyBorder="0" applyAlignment="0" applyProtection="0"/>
    <xf numFmtId="0" fontId="24" fillId="29" borderId="0" applyNumberFormat="0" applyBorder="0" applyAlignment="0" applyProtection="0"/>
    <xf numFmtId="0" fontId="24" fillId="16" borderId="0" applyNumberFormat="0" applyBorder="0" applyAlignment="0" applyProtection="0"/>
    <xf numFmtId="0" fontId="19" fillId="5" borderId="0" applyNumberFormat="0" applyBorder="0" applyAlignment="0" applyProtection="0"/>
    <xf numFmtId="0" fontId="11" fillId="0" borderId="7" applyNumberFormat="0" applyFill="0" applyAlignment="0" applyProtection="0"/>
    <xf numFmtId="0" fontId="23" fillId="0" borderId="0" applyNumberFormat="0" applyFill="0" applyBorder="0" applyAlignment="0" applyProtection="0"/>
    <xf numFmtId="0" fontId="24" fillId="21" borderId="0" applyNumberFormat="0" applyBorder="0" applyAlignment="0" applyProtection="0"/>
    <xf numFmtId="0" fontId="11" fillId="0" borderId="7" applyNumberFormat="0" applyFill="0" applyAlignment="0" applyProtection="0"/>
    <xf numFmtId="0" fontId="2" fillId="15" borderId="0" applyNumberFormat="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0" borderId="0" applyNumberFormat="0" applyBorder="0" applyAlignment="0" applyProtection="0"/>
    <xf numFmtId="0" fontId="24" fillId="29" borderId="0" applyNumberFormat="0" applyBorder="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22" fillId="7" borderId="5" applyNumberFormat="0" applyAlignment="0" applyProtection="0"/>
    <xf numFmtId="0" fontId="24" fillId="13" borderId="0" applyNumberFormat="0" applyBorder="0" applyAlignment="0" applyProtection="0"/>
    <xf numFmtId="0" fontId="24" fillId="2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1" fillId="0" borderId="7" applyNumberFormat="0" applyFill="0" applyAlignment="0" applyProtection="0"/>
    <xf numFmtId="0" fontId="24" fillId="16" borderId="0" applyNumberFormat="0" applyBorder="0" applyAlignment="0" applyProtection="0"/>
    <xf numFmtId="0" fontId="2" fillId="14" borderId="0" applyNumberFormat="0" applyBorder="0" applyAlignment="0" applyProtection="0"/>
    <xf numFmtId="0" fontId="21" fillId="0" borderId="4" applyNumberFormat="0" applyFill="0" applyAlignment="0" applyProtection="0"/>
    <xf numFmtId="0" fontId="24" fillId="20" borderId="0" applyNumberFormat="0" applyBorder="0" applyAlignment="0" applyProtection="0"/>
    <xf numFmtId="0" fontId="24" fillId="16" borderId="0" applyNumberFormat="0" applyBorder="0" applyAlignment="0" applyProtection="0"/>
    <xf numFmtId="0" fontId="19" fillId="5" borderId="0" applyNumberFormat="0" applyBorder="0" applyAlignment="0" applyProtection="0"/>
    <xf numFmtId="0" fontId="2" fillId="27" borderId="0" applyNumberFormat="0" applyBorder="0" applyAlignment="0" applyProtection="0"/>
    <xf numFmtId="0" fontId="22" fillId="7" borderId="5" applyNumberFormat="0" applyAlignment="0" applyProtection="0"/>
    <xf numFmtId="0" fontId="24" fillId="12" borderId="0" applyNumberFormat="0" applyBorder="0" applyAlignment="0" applyProtection="0"/>
    <xf numFmtId="0" fontId="24" fillId="32" borderId="0" applyNumberFormat="0" applyBorder="0" applyAlignment="0" applyProtection="0"/>
    <xf numFmtId="0" fontId="24" fillId="17" borderId="0" applyNumberFormat="0" applyBorder="0" applyAlignment="0" applyProtection="0"/>
    <xf numFmtId="0" fontId="24" fillId="9"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0" fontId="24" fillId="9" borderId="0" applyNumberFormat="0" applyBorder="0" applyAlignment="0" applyProtection="0"/>
    <xf numFmtId="0" fontId="19" fillId="5"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20" borderId="0" applyNumberFormat="0" applyBorder="0" applyAlignment="0" applyProtection="0"/>
    <xf numFmtId="0" fontId="2" fillId="10" borderId="0" applyNumberFormat="0" applyBorder="0" applyAlignment="0" applyProtection="0"/>
    <xf numFmtId="0" fontId="11" fillId="0" borderId="7" applyNumberFormat="0" applyFill="0" applyAlignment="0" applyProtection="0"/>
    <xf numFmtId="0" fontId="24" fillId="20" borderId="0" applyNumberFormat="0" applyBorder="0" applyAlignment="0" applyProtection="0"/>
    <xf numFmtId="0" fontId="11" fillId="0" borderId="7" applyNumberFormat="0" applyFill="0" applyAlignment="0" applyProtection="0"/>
    <xf numFmtId="0" fontId="2" fillId="1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17" borderId="0" applyNumberFormat="0" applyBorder="0" applyAlignment="0" applyProtection="0"/>
    <xf numFmtId="0" fontId="16" fillId="0" borderId="0" applyNumberFormat="0" applyFill="0" applyBorder="0" applyAlignment="0" applyProtection="0"/>
    <xf numFmtId="0" fontId="2" fillId="30"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4" fillId="24" borderId="0" applyNumberFormat="0" applyBorder="0" applyAlignment="0" applyProtection="0"/>
    <xf numFmtId="0" fontId="2" fillId="8" borderId="6" applyNumberFormat="0" applyFont="0" applyAlignment="0" applyProtection="0"/>
    <xf numFmtId="0" fontId="24" fillId="28" borderId="0" applyNumberFormat="0" applyBorder="0" applyAlignment="0" applyProtection="0"/>
    <xf numFmtId="0" fontId="24" fillId="25" borderId="0" applyNumberFormat="0" applyBorder="0" applyAlignment="0" applyProtection="0"/>
    <xf numFmtId="0" fontId="22" fillId="7" borderId="5" applyNumberFormat="0" applyAlignment="0" applyProtection="0"/>
    <xf numFmtId="0" fontId="11" fillId="0" borderId="7" applyNumberFormat="0" applyFill="0" applyAlignment="0" applyProtection="0"/>
    <xf numFmtId="0" fontId="11" fillId="0" borderId="7" applyNumberFormat="0" applyFill="0" applyAlignment="0" applyProtection="0"/>
    <xf numFmtId="0" fontId="2" fillId="8" borderId="6" applyNumberFormat="0" applyFont="0" applyAlignment="0" applyProtection="0"/>
    <xf numFmtId="0" fontId="24" fillId="13" borderId="0" applyNumberFormat="0" applyBorder="0" applyAlignment="0" applyProtection="0"/>
    <xf numFmtId="0" fontId="24" fillId="28" borderId="0" applyNumberFormat="0" applyBorder="0" applyAlignment="0" applyProtection="0"/>
    <xf numFmtId="0" fontId="2" fillId="26" borderId="0" applyNumberFormat="0" applyBorder="0" applyAlignment="0" applyProtection="0"/>
    <xf numFmtId="0" fontId="18" fillId="4" borderId="0" applyNumberFormat="0" applyBorder="0" applyAlignment="0" applyProtection="0"/>
    <xf numFmtId="0" fontId="24" fillId="24" borderId="0" applyNumberFormat="0" applyBorder="0" applyAlignment="0" applyProtection="0"/>
    <xf numFmtId="0" fontId="19" fillId="5" borderId="0" applyNumberFormat="0" applyBorder="0" applyAlignment="0" applyProtection="0"/>
    <xf numFmtId="0" fontId="2" fillId="8" borderId="6" applyNumberFormat="0" applyFont="0" applyAlignment="0" applyProtection="0"/>
    <xf numFmtId="0" fontId="17" fillId="3" borderId="0" applyNumberFormat="0" applyBorder="0" applyAlignment="0" applyProtection="0"/>
    <xf numFmtId="0" fontId="2" fillId="8" borderId="6" applyNumberFormat="0" applyFont="0" applyAlignment="0" applyProtection="0"/>
    <xf numFmtId="0" fontId="2" fillId="19" borderId="0" applyNumberFormat="0" applyBorder="0" applyAlignment="0" applyProtection="0"/>
    <xf numFmtId="0" fontId="24" fillId="13" borderId="0" applyNumberFormat="0" applyBorder="0" applyAlignment="0" applyProtection="0"/>
    <xf numFmtId="0" fontId="24" fillId="28" borderId="0" applyNumberFormat="0" applyBorder="0" applyAlignment="0" applyProtection="0"/>
    <xf numFmtId="0" fontId="19" fillId="5" borderId="0" applyNumberFormat="0" applyBorder="0" applyAlignment="0" applyProtection="0"/>
    <xf numFmtId="0" fontId="24" fillId="25"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 fillId="27" borderId="0" applyNumberFormat="0" applyBorder="0" applyAlignment="0" applyProtection="0"/>
    <xf numFmtId="0" fontId="20" fillId="6" borderId="1" applyNumberFormat="0" applyAlignment="0" applyProtection="0"/>
    <xf numFmtId="0" fontId="24" fillId="32" borderId="0" applyNumberFormat="0" applyBorder="0" applyAlignment="0" applyProtection="0"/>
    <xf numFmtId="0" fontId="24" fillId="28" borderId="0" applyNumberFormat="0" applyBorder="0" applyAlignment="0" applyProtection="0"/>
    <xf numFmtId="0" fontId="24" fillId="1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4" fillId="24" borderId="0" applyNumberFormat="0" applyBorder="0" applyAlignment="0" applyProtection="0"/>
    <xf numFmtId="0" fontId="20" fillId="6" borderId="1" applyNumberFormat="0" applyAlignment="0" applyProtection="0"/>
    <xf numFmtId="0" fontId="2" fillId="22"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4" fillId="13" borderId="0" applyNumberFormat="0" applyBorder="0" applyAlignment="0" applyProtection="0"/>
    <xf numFmtId="0" fontId="22" fillId="7" borderId="5" applyNumberFormat="0" applyAlignment="0" applyProtection="0"/>
    <xf numFmtId="0" fontId="17" fillId="3" borderId="0" applyNumberFormat="0" applyBorder="0" applyAlignment="0" applyProtection="0"/>
    <xf numFmtId="0" fontId="19" fillId="5" borderId="0" applyNumberFormat="0" applyBorder="0" applyAlignment="0" applyProtection="0"/>
    <xf numFmtId="0" fontId="17" fillId="3" borderId="0" applyNumberFormat="0" applyBorder="0" applyAlignment="0" applyProtection="0"/>
    <xf numFmtId="0" fontId="24" fillId="32" borderId="0" applyNumberFormat="0" applyBorder="0" applyAlignment="0" applyProtection="0"/>
    <xf numFmtId="0" fontId="24" fillId="12" borderId="0" applyNumberFormat="0" applyBorder="0" applyAlignment="0" applyProtection="0"/>
    <xf numFmtId="0" fontId="23" fillId="0" borderId="0" applyNumberFormat="0" applyFill="0" applyBorder="0" applyAlignment="0" applyProtection="0"/>
    <xf numFmtId="0" fontId="24" fillId="20" borderId="0" applyNumberFormat="0" applyBorder="0" applyAlignment="0" applyProtection="0"/>
    <xf numFmtId="0" fontId="2" fillId="8" borderId="6" applyNumberFormat="0" applyFont="0" applyAlignment="0" applyProtection="0"/>
    <xf numFmtId="0" fontId="24" fillId="13" borderId="0" applyNumberFormat="0" applyBorder="0" applyAlignment="0" applyProtection="0"/>
    <xf numFmtId="0" fontId="2" fillId="26" borderId="0" applyNumberFormat="0" applyBorder="0" applyAlignment="0" applyProtection="0"/>
    <xf numFmtId="0" fontId="17" fillId="3"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11" fillId="0" borderId="7" applyNumberFormat="0" applyFill="0" applyAlignment="0" applyProtection="0"/>
    <xf numFmtId="0" fontId="2" fillId="11" borderId="0" applyNumberFormat="0" applyBorder="0" applyAlignment="0" applyProtection="0"/>
    <xf numFmtId="0" fontId="23" fillId="0" borderId="0" applyNumberFormat="0" applyFill="0" applyBorder="0" applyAlignment="0" applyProtection="0"/>
    <xf numFmtId="0" fontId="2" fillId="18" borderId="0" applyNumberFormat="0" applyBorder="0" applyAlignment="0" applyProtection="0"/>
    <xf numFmtId="0" fontId="21" fillId="0" borderId="4" applyNumberFormat="0" applyFill="0" applyAlignment="0" applyProtection="0"/>
    <xf numFmtId="0" fontId="24" fillId="13" borderId="0" applyNumberFormat="0" applyBorder="0" applyAlignment="0" applyProtection="0"/>
    <xf numFmtId="0" fontId="24" fillId="12" borderId="0" applyNumberFormat="0" applyBorder="0" applyAlignment="0" applyProtection="0"/>
    <xf numFmtId="0" fontId="24" fillId="29" borderId="0" applyNumberFormat="0" applyBorder="0" applyAlignment="0" applyProtection="0"/>
    <xf numFmtId="0" fontId="24" fillId="16" borderId="0" applyNumberFormat="0" applyBorder="0" applyAlignment="0" applyProtection="0"/>
    <xf numFmtId="0" fontId="24" fillId="21" borderId="0" applyNumberFormat="0" applyBorder="0" applyAlignment="0" applyProtection="0"/>
    <xf numFmtId="0" fontId="2" fillId="18" borderId="0" applyNumberFormat="0" applyBorder="0" applyAlignment="0" applyProtection="0"/>
    <xf numFmtId="0" fontId="24" fillId="17" borderId="0" applyNumberFormat="0" applyBorder="0" applyAlignment="0" applyProtection="0"/>
    <xf numFmtId="0" fontId="24" fillId="25" borderId="0" applyNumberFormat="0" applyBorder="0" applyAlignment="0" applyProtection="0"/>
    <xf numFmtId="0" fontId="17" fillId="3" borderId="0" applyNumberFormat="0" applyBorder="0" applyAlignment="0" applyProtection="0"/>
    <xf numFmtId="0" fontId="24" fillId="21" borderId="0" applyNumberFormat="0" applyBorder="0" applyAlignment="0" applyProtection="0"/>
    <xf numFmtId="0" fontId="22" fillId="7" borderId="5" applyNumberFormat="0" applyAlignment="0" applyProtection="0"/>
    <xf numFmtId="0" fontId="24" fillId="17"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0"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2" borderId="0" applyNumberFormat="0" applyBorder="0" applyAlignment="0" applyProtection="0"/>
    <xf numFmtId="0" fontId="19" fillId="5" borderId="0" applyNumberFormat="0" applyBorder="0" applyAlignment="0" applyProtection="0"/>
    <xf numFmtId="0" fontId="2" fillId="8" borderId="6" applyNumberFormat="0" applyFont="0" applyAlignment="0" applyProtection="0"/>
    <xf numFmtId="0" fontId="24" fillId="9"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 fillId="2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 fillId="15" borderId="0" applyNumberFormat="0" applyBorder="0" applyAlignment="0" applyProtection="0"/>
    <xf numFmtId="0" fontId="22" fillId="7" borderId="5" applyNumberFormat="0" applyAlignment="0" applyProtection="0"/>
    <xf numFmtId="0" fontId="24" fillId="13" borderId="0" applyNumberFormat="0" applyBorder="0" applyAlignment="0" applyProtection="0"/>
    <xf numFmtId="0" fontId="2" fillId="23" borderId="0" applyNumberFormat="0" applyBorder="0" applyAlignment="0" applyProtection="0"/>
    <xf numFmtId="0" fontId="24" fillId="20" borderId="0" applyNumberFormat="0" applyBorder="0" applyAlignment="0" applyProtection="0"/>
    <xf numFmtId="0" fontId="2" fillId="26" borderId="0" applyNumberFormat="0" applyBorder="0" applyAlignment="0" applyProtection="0"/>
    <xf numFmtId="0" fontId="24" fillId="9" borderId="0" applyNumberFormat="0" applyBorder="0" applyAlignment="0" applyProtection="0"/>
    <xf numFmtId="0" fontId="2" fillId="11" borderId="0" applyNumberFormat="0" applyBorder="0" applyAlignment="0" applyProtection="0"/>
    <xf numFmtId="0" fontId="24" fillId="17" borderId="0" applyNumberFormat="0" applyBorder="0" applyAlignment="0" applyProtection="0"/>
    <xf numFmtId="0" fontId="20" fillId="6" borderId="1" applyNumberFormat="0" applyAlignment="0" applyProtection="0"/>
    <xf numFmtId="0" fontId="2" fillId="14" borderId="0" applyNumberFormat="0" applyBorder="0" applyAlignment="0" applyProtection="0"/>
    <xf numFmtId="0" fontId="2" fillId="10" borderId="0" applyNumberFormat="0" applyBorder="0" applyAlignment="0" applyProtection="0"/>
    <xf numFmtId="0" fontId="2" fillId="8" borderId="6" applyNumberFormat="0" applyFont="0" applyAlignment="0" applyProtection="0"/>
    <xf numFmtId="0" fontId="24" fillId="9" borderId="0" applyNumberFormat="0" applyBorder="0" applyAlignment="0" applyProtection="0"/>
    <xf numFmtId="0" fontId="18" fillId="4" borderId="0" applyNumberFormat="0" applyBorder="0" applyAlignment="0" applyProtection="0"/>
    <xf numFmtId="0" fontId="24" fillId="9" borderId="0" applyNumberFormat="0" applyBorder="0" applyAlignment="0" applyProtection="0"/>
    <xf numFmtId="0" fontId="11" fillId="0" borderId="7" applyNumberFormat="0" applyFill="0" applyAlignment="0" applyProtection="0"/>
    <xf numFmtId="0" fontId="11" fillId="0" borderId="7" applyNumberFormat="0" applyFill="0" applyAlignment="0" applyProtection="0"/>
    <xf numFmtId="0" fontId="24" fillId="24" borderId="0" applyNumberFormat="0" applyBorder="0" applyAlignment="0" applyProtection="0"/>
    <xf numFmtId="0" fontId="2" fillId="2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1" fillId="0" borderId="4" applyNumberFormat="0" applyFill="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20" borderId="0" applyNumberFormat="0" applyBorder="0" applyAlignment="0" applyProtection="0"/>
    <xf numFmtId="0" fontId="16" fillId="0" borderId="0" applyNumberFormat="0" applyFill="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3" fillId="0" borderId="0" applyNumberFormat="0" applyFill="0" applyBorder="0" applyAlignment="0" applyProtection="0"/>
    <xf numFmtId="164" fontId="2" fillId="0" borderId="0" applyFont="0" applyFill="0" applyBorder="0" applyAlignment="0" applyProtection="0"/>
    <xf numFmtId="0" fontId="22" fillId="7" borderId="5" applyNumberFormat="0" applyAlignment="0" applyProtection="0"/>
    <xf numFmtId="0" fontId="19" fillId="5" borderId="0" applyNumberFormat="0" applyBorder="0" applyAlignment="0" applyProtection="0"/>
    <xf numFmtId="0" fontId="2" fillId="31" borderId="0" applyNumberFormat="0" applyBorder="0" applyAlignment="0" applyProtection="0"/>
    <xf numFmtId="0" fontId="24" fillId="28"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2" fillId="7" borderId="5" applyNumberFormat="0" applyAlignment="0" applyProtection="0"/>
    <xf numFmtId="0" fontId="2" fillId="8" borderId="6" applyNumberFormat="0" applyFont="0" applyAlignment="0" applyProtection="0"/>
    <xf numFmtId="0" fontId="24" fillId="25" borderId="0" applyNumberFormat="0" applyBorder="0" applyAlignment="0" applyProtection="0"/>
    <xf numFmtId="0" fontId="2" fillId="23" borderId="0" applyNumberFormat="0" applyBorder="0" applyAlignment="0" applyProtection="0"/>
    <xf numFmtId="0" fontId="24" fillId="28" borderId="0" applyNumberFormat="0" applyBorder="0" applyAlignment="0" applyProtection="0"/>
    <xf numFmtId="0" fontId="21" fillId="0" borderId="4" applyNumberFormat="0" applyFill="0" applyAlignment="0" applyProtection="0"/>
    <xf numFmtId="0" fontId="11" fillId="0" borderId="7" applyNumberFormat="0" applyFill="0" applyAlignment="0" applyProtection="0"/>
    <xf numFmtId="0" fontId="2" fillId="14" borderId="0" applyNumberFormat="0" applyBorder="0" applyAlignment="0" applyProtection="0"/>
    <xf numFmtId="0" fontId="2" fillId="22" borderId="0" applyNumberFormat="0" applyBorder="0" applyAlignment="0" applyProtection="0"/>
    <xf numFmtId="0" fontId="18" fillId="4" borderId="0" applyNumberFormat="0" applyBorder="0" applyAlignment="0" applyProtection="0"/>
    <xf numFmtId="0" fontId="2" fillId="26" borderId="0" applyNumberFormat="0" applyBorder="0" applyAlignment="0" applyProtection="0"/>
    <xf numFmtId="0" fontId="16" fillId="0" borderId="0" applyNumberFormat="0" applyFill="0" applyBorder="0" applyAlignment="0" applyProtection="0"/>
    <xf numFmtId="0" fontId="24" fillId="29" borderId="0" applyNumberFormat="0" applyBorder="0" applyAlignment="0" applyProtection="0"/>
    <xf numFmtId="0" fontId="20" fillId="6" borderId="1" applyNumberFormat="0" applyAlignment="0" applyProtection="0"/>
    <xf numFmtId="0" fontId="24" fillId="21" borderId="0" applyNumberFormat="0" applyBorder="0" applyAlignment="0" applyProtection="0"/>
    <xf numFmtId="167" fontId="2" fillId="0" borderId="0" applyFont="0" applyFill="0" applyBorder="0" applyAlignment="0" applyProtection="0"/>
    <xf numFmtId="0" fontId="24" fillId="16"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3" fillId="0" borderId="0" applyNumberFormat="0" applyFill="0" applyBorder="0" applyAlignment="0" applyProtection="0"/>
    <xf numFmtId="0" fontId="24" fillId="32" borderId="0" applyNumberFormat="0" applyBorder="0" applyAlignment="0" applyProtection="0"/>
    <xf numFmtId="166" fontId="2" fillId="0" borderId="0" applyFont="0" applyFill="0" applyBorder="0" applyAlignment="0" applyProtection="0"/>
    <xf numFmtId="0" fontId="24" fillId="28" borderId="0" applyNumberFormat="0" applyBorder="0" applyAlignment="0" applyProtection="0"/>
    <xf numFmtId="0" fontId="24" fillId="24" borderId="0" applyNumberFormat="0" applyBorder="0" applyAlignment="0" applyProtection="0"/>
    <xf numFmtId="0" fontId="24" fillId="12" borderId="0" applyNumberFormat="0" applyBorder="0" applyAlignment="0" applyProtection="0"/>
    <xf numFmtId="0" fontId="24" fillId="29" borderId="0" applyNumberFormat="0" applyBorder="0" applyAlignment="0" applyProtection="0"/>
    <xf numFmtId="0" fontId="22" fillId="7" borderId="5" applyNumberFormat="0" applyAlignment="0" applyProtection="0"/>
    <xf numFmtId="0" fontId="11" fillId="0" borderId="7" applyNumberFormat="0" applyFill="0" applyAlignment="0" applyProtection="0"/>
    <xf numFmtId="0" fontId="24" fillId="2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4" fillId="20" borderId="0" applyNumberFormat="0" applyBorder="0" applyAlignment="0" applyProtection="0"/>
    <xf numFmtId="0" fontId="16" fillId="0" borderId="0" applyNumberFormat="0" applyFill="0" applyBorder="0" applyAlignment="0" applyProtection="0"/>
    <xf numFmtId="0" fontId="2" fillId="11"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 fillId="8" borderId="6" applyNumberFormat="0" applyFont="0" applyAlignment="0" applyProtection="0"/>
    <xf numFmtId="0" fontId="2" fillId="11"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0" fontId="24" fillId="25" borderId="0" applyNumberFormat="0" applyBorder="0" applyAlignment="0" applyProtection="0"/>
    <xf numFmtId="0" fontId="22" fillId="7" borderId="5" applyNumberFormat="0" applyAlignment="0" applyProtection="0"/>
    <xf numFmtId="166" fontId="2" fillId="0" borderId="0" applyFont="0" applyFill="0" applyBorder="0" applyAlignment="0" applyProtection="0"/>
    <xf numFmtId="0" fontId="24" fillId="20" borderId="0" applyNumberFormat="0" applyBorder="0" applyAlignment="0" applyProtection="0"/>
    <xf numFmtId="0" fontId="24" fillId="28"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25"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12" borderId="0" applyNumberFormat="0" applyBorder="0" applyAlignment="0" applyProtection="0"/>
    <xf numFmtId="0" fontId="21" fillId="0" borderId="4" applyNumberFormat="0" applyFill="0" applyAlignment="0" applyProtection="0"/>
    <xf numFmtId="164" fontId="2" fillId="0" borderId="0" applyFont="0" applyFill="0" applyBorder="0" applyAlignment="0" applyProtection="0"/>
    <xf numFmtId="0" fontId="17" fillId="3" borderId="0" applyNumberFormat="0" applyBorder="0" applyAlignment="0" applyProtection="0"/>
    <xf numFmtId="0" fontId="20" fillId="6" borderId="1" applyNumberFormat="0" applyAlignment="0" applyProtection="0"/>
    <xf numFmtId="0" fontId="24" fillId="20" borderId="0" applyNumberFormat="0" applyBorder="0" applyAlignment="0" applyProtection="0"/>
    <xf numFmtId="0" fontId="24" fillId="13" borderId="0" applyNumberFormat="0" applyBorder="0" applyAlignment="0" applyProtection="0"/>
    <xf numFmtId="0" fontId="24" fillId="20" borderId="0" applyNumberFormat="0" applyBorder="0" applyAlignment="0" applyProtection="0"/>
    <xf numFmtId="164" fontId="2" fillId="0" borderId="0" applyFont="0" applyFill="0" applyBorder="0" applyAlignment="0" applyProtection="0"/>
    <xf numFmtId="0" fontId="17" fillId="3" borderId="0" applyNumberFormat="0" applyBorder="0" applyAlignment="0" applyProtection="0"/>
    <xf numFmtId="0" fontId="24" fillId="17" borderId="0" applyNumberFormat="0" applyBorder="0" applyAlignment="0" applyProtection="0"/>
    <xf numFmtId="0" fontId="11" fillId="0" borderId="7" applyNumberFormat="0" applyFill="0" applyAlignment="0" applyProtection="0"/>
    <xf numFmtId="0" fontId="2" fillId="18" borderId="0" applyNumberFormat="0" applyBorder="0" applyAlignment="0" applyProtection="0"/>
    <xf numFmtId="0" fontId="2" fillId="22" borderId="0" applyNumberFormat="0" applyBorder="0" applyAlignment="0" applyProtection="0"/>
    <xf numFmtId="0" fontId="18" fillId="4" borderId="0" applyNumberFormat="0" applyBorder="0" applyAlignment="0" applyProtection="0"/>
    <xf numFmtId="0" fontId="16"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9" borderId="0" applyNumberFormat="0" applyBorder="0" applyAlignment="0" applyProtection="0"/>
    <xf numFmtId="0" fontId="2" fillId="18" borderId="0" applyNumberFormat="0" applyBorder="0" applyAlignment="0" applyProtection="0"/>
    <xf numFmtId="0" fontId="18" fillId="4" borderId="0" applyNumberFormat="0" applyBorder="0" applyAlignment="0" applyProtection="0"/>
    <xf numFmtId="0" fontId="24" fillId="12" borderId="0" applyNumberFormat="0" applyBorder="0" applyAlignment="0" applyProtection="0"/>
    <xf numFmtId="0" fontId="24" fillId="25" borderId="0" applyNumberFormat="0" applyBorder="0" applyAlignment="0" applyProtection="0"/>
    <xf numFmtId="0" fontId="20" fillId="6" borderId="1" applyNumberFormat="0" applyAlignment="0" applyProtection="0"/>
    <xf numFmtId="0" fontId="11" fillId="0" borderId="7" applyNumberFormat="0" applyFill="0" applyAlignment="0" applyProtection="0"/>
    <xf numFmtId="0" fontId="24" fillId="25"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4" fillId="12" borderId="0" applyNumberFormat="0" applyBorder="0" applyAlignment="0" applyProtection="0"/>
    <xf numFmtId="0" fontId="23" fillId="0" borderId="0" applyNumberFormat="0" applyFill="0" applyBorder="0" applyAlignment="0" applyProtection="0"/>
    <xf numFmtId="0" fontId="24" fillId="9" borderId="0" applyNumberFormat="0" applyBorder="0" applyAlignment="0" applyProtection="0"/>
    <xf numFmtId="0" fontId="21" fillId="0" borderId="4" applyNumberFormat="0" applyFill="0" applyAlignment="0" applyProtection="0"/>
    <xf numFmtId="0" fontId="2" fillId="8" borderId="6" applyNumberFormat="0" applyFont="0" applyAlignment="0" applyProtection="0"/>
    <xf numFmtId="0" fontId="2" fillId="22" borderId="0" applyNumberFormat="0" applyBorder="0" applyAlignment="0" applyProtection="0"/>
    <xf numFmtId="0" fontId="2" fillId="26" borderId="0" applyNumberFormat="0" applyBorder="0" applyAlignment="0" applyProtection="0"/>
    <xf numFmtId="0" fontId="18" fillId="4"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25" borderId="0" applyNumberFormat="0" applyBorder="0" applyAlignment="0" applyProtection="0"/>
    <xf numFmtId="0" fontId="11" fillId="0" borderId="7" applyNumberFormat="0" applyFill="0" applyAlignment="0" applyProtection="0"/>
    <xf numFmtId="0" fontId="24" fillId="16" borderId="0" applyNumberFormat="0" applyBorder="0" applyAlignment="0" applyProtection="0"/>
    <xf numFmtId="0" fontId="2" fillId="11"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 fillId="31"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1" fillId="0" borderId="4" applyNumberFormat="0" applyFill="0" applyAlignment="0" applyProtection="0"/>
    <xf numFmtId="0" fontId="24" fillId="2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0" fillId="6" borderId="1" applyNumberFormat="0" applyAlignment="0" applyProtection="0"/>
    <xf numFmtId="0" fontId="24" fillId="16" borderId="0" applyNumberFormat="0" applyBorder="0" applyAlignment="0" applyProtection="0"/>
    <xf numFmtId="0" fontId="24" fillId="17" borderId="0" applyNumberFormat="0" applyBorder="0" applyAlignment="0" applyProtection="0"/>
    <xf numFmtId="0" fontId="17" fillId="3" borderId="0" applyNumberFormat="0" applyBorder="0" applyAlignment="0" applyProtection="0"/>
    <xf numFmtId="9" fontId="2" fillId="0" borderId="0" applyFont="0" applyFill="0" applyBorder="0" applyAlignment="0" applyProtection="0"/>
    <xf numFmtId="0" fontId="24" fillId="13" borderId="0" applyNumberFormat="0" applyBorder="0" applyAlignment="0" applyProtection="0"/>
    <xf numFmtId="164" fontId="2" fillId="0" borderId="0" applyFont="0" applyFill="0" applyBorder="0" applyAlignment="0" applyProtection="0"/>
    <xf numFmtId="0" fontId="18" fillId="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0" fillId="6" borderId="1" applyNumberFormat="0" applyAlignment="0" applyProtection="0"/>
    <xf numFmtId="0" fontId="2" fillId="8" borderId="6" applyNumberFormat="0" applyFont="0" applyAlignment="0" applyProtection="0"/>
    <xf numFmtId="0" fontId="24" fillId="17"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17" fillId="3"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 fillId="10"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20" fillId="6" borderId="1" applyNumberFormat="0" applyAlignment="0" applyProtection="0"/>
    <xf numFmtId="0" fontId="17" fillId="3" borderId="0" applyNumberFormat="0" applyBorder="0" applyAlignment="0" applyProtection="0"/>
    <xf numFmtId="0" fontId="20" fillId="6" borderId="1" applyNumberFormat="0" applyAlignment="0" applyProtection="0"/>
    <xf numFmtId="0" fontId="24" fillId="9" borderId="0" applyNumberFormat="0" applyBorder="0" applyAlignment="0" applyProtection="0"/>
    <xf numFmtId="0" fontId="2" fillId="23" borderId="0" applyNumberFormat="0" applyBorder="0" applyAlignment="0" applyProtection="0"/>
    <xf numFmtId="0" fontId="22" fillId="7" borderId="5" applyNumberFormat="0" applyAlignment="0" applyProtection="0"/>
    <xf numFmtId="0" fontId="17" fillId="3"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19" fillId="5" borderId="0" applyNumberFormat="0" applyBorder="0" applyAlignment="0" applyProtection="0"/>
    <xf numFmtId="0" fontId="2" fillId="18" borderId="0" applyNumberFormat="0" applyBorder="0" applyAlignment="0" applyProtection="0"/>
    <xf numFmtId="0" fontId="22" fillId="7" borderId="5" applyNumberFormat="0" applyAlignment="0" applyProtection="0"/>
    <xf numFmtId="0" fontId="24" fillId="29" borderId="0" applyNumberFormat="0" applyBorder="0" applyAlignment="0" applyProtection="0"/>
    <xf numFmtId="0" fontId="17" fillId="3" borderId="0" applyNumberFormat="0" applyBorder="0" applyAlignment="0" applyProtection="0"/>
    <xf numFmtId="0" fontId="20" fillId="6" borderId="1" applyNumberFormat="0" applyAlignment="0" applyProtection="0"/>
    <xf numFmtId="0" fontId="2" fillId="30" borderId="0" applyNumberFormat="0" applyBorder="0" applyAlignment="0" applyProtection="0"/>
    <xf numFmtId="0" fontId="22" fillId="7" borderId="5" applyNumberFormat="0" applyAlignment="0" applyProtection="0"/>
    <xf numFmtId="0" fontId="2" fillId="14" borderId="0" applyNumberFormat="0" applyBorder="0" applyAlignment="0" applyProtection="0"/>
    <xf numFmtId="0" fontId="24" fillId="9" borderId="0" applyNumberFormat="0" applyBorder="0" applyAlignment="0" applyProtection="0"/>
    <xf numFmtId="0" fontId="24" fillId="17" borderId="0" applyNumberFormat="0" applyBorder="0" applyAlignment="0" applyProtection="0"/>
    <xf numFmtId="0" fontId="18" fillId="4" borderId="0" applyNumberFormat="0" applyBorder="0" applyAlignment="0" applyProtection="0"/>
    <xf numFmtId="0" fontId="22" fillId="7" borderId="5" applyNumberFormat="0" applyAlignment="0" applyProtection="0"/>
    <xf numFmtId="0" fontId="24" fillId="16" borderId="0" applyNumberFormat="0" applyBorder="0" applyAlignment="0" applyProtection="0"/>
    <xf numFmtId="0" fontId="20" fillId="6" borderId="1" applyNumberFormat="0" applyAlignment="0" applyProtection="0"/>
    <xf numFmtId="0" fontId="24" fillId="17" borderId="0" applyNumberFormat="0" applyBorder="0" applyAlignment="0" applyProtection="0"/>
    <xf numFmtId="0" fontId="24" fillId="9" borderId="0" applyNumberFormat="0" applyBorder="0" applyAlignment="0" applyProtection="0"/>
    <xf numFmtId="0" fontId="20" fillId="6" borderId="1" applyNumberFormat="0" applyAlignment="0" applyProtection="0"/>
    <xf numFmtId="0" fontId="22" fillId="7" borderId="5" applyNumberFormat="0" applyAlignment="0" applyProtection="0"/>
    <xf numFmtId="0" fontId="24" fillId="13" borderId="0" applyNumberFormat="0" applyBorder="0" applyAlignment="0" applyProtection="0"/>
    <xf numFmtId="0" fontId="17" fillId="3" borderId="0" applyNumberFormat="0" applyBorder="0" applyAlignment="0" applyProtection="0"/>
    <xf numFmtId="0" fontId="24" fillId="12" borderId="0" applyNumberFormat="0" applyBorder="0" applyAlignment="0" applyProtection="0"/>
    <xf numFmtId="0" fontId="2" fillId="30" borderId="0" applyNumberFormat="0" applyBorder="0" applyAlignment="0" applyProtection="0"/>
    <xf numFmtId="0" fontId="2" fillId="19" borderId="0" applyNumberFormat="0" applyBorder="0" applyAlignment="0" applyProtection="0"/>
    <xf numFmtId="0" fontId="18" fillId="4" borderId="0" applyNumberFormat="0" applyBorder="0" applyAlignment="0" applyProtection="0"/>
    <xf numFmtId="9" fontId="2" fillId="0" borderId="0" applyFont="0" applyFill="0" applyBorder="0" applyAlignment="0" applyProtection="0"/>
    <xf numFmtId="0" fontId="19" fillId="5" borderId="0" applyNumberFormat="0" applyBorder="0" applyAlignment="0" applyProtection="0"/>
    <xf numFmtId="0" fontId="20" fillId="6" borderId="1" applyNumberFormat="0" applyAlignment="0" applyProtection="0"/>
    <xf numFmtId="0" fontId="2" fillId="15" borderId="0" applyNumberFormat="0" applyBorder="0" applyAlignment="0" applyProtection="0"/>
    <xf numFmtId="0" fontId="24" fillId="16" borderId="0" applyNumberFormat="0" applyBorder="0" applyAlignment="0" applyProtection="0"/>
    <xf numFmtId="164" fontId="2" fillId="0" borderId="0" applyFont="0" applyFill="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 fillId="10" borderId="0" applyNumberFormat="0" applyBorder="0" applyAlignment="0" applyProtection="0"/>
    <xf numFmtId="0" fontId="24" fillId="16"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4" fillId="24" borderId="0" applyNumberFormat="0" applyBorder="0" applyAlignment="0" applyProtection="0"/>
    <xf numFmtId="0" fontId="24" fillId="16" borderId="0" applyNumberFormat="0" applyBorder="0" applyAlignment="0" applyProtection="0"/>
    <xf numFmtId="0" fontId="24" fillId="29" borderId="0" applyNumberFormat="0" applyBorder="0" applyAlignment="0" applyProtection="0"/>
    <xf numFmtId="0" fontId="2" fillId="14" borderId="0" applyNumberFormat="0" applyBorder="0" applyAlignment="0" applyProtection="0"/>
    <xf numFmtId="0" fontId="17" fillId="3" borderId="0" applyNumberFormat="0" applyBorder="0" applyAlignment="0" applyProtection="0"/>
    <xf numFmtId="0" fontId="18" fillId="4" borderId="0" applyNumberFormat="0" applyBorder="0" applyAlignment="0" applyProtection="0"/>
    <xf numFmtId="9" fontId="2" fillId="0" borderId="0" applyFont="0" applyFill="0" applyBorder="0" applyAlignment="0" applyProtection="0"/>
    <xf numFmtId="0" fontId="2" fillId="31"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18" fillId="4" borderId="0" applyNumberFormat="0" applyBorder="0" applyAlignment="0" applyProtection="0"/>
    <xf numFmtId="0" fontId="20" fillId="6" borderId="1" applyNumberFormat="0" applyAlignment="0" applyProtection="0"/>
    <xf numFmtId="0" fontId="24" fillId="9"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19" fillId="5" borderId="0" applyNumberFormat="0" applyBorder="0" applyAlignment="0" applyProtection="0"/>
    <xf numFmtId="0" fontId="23" fillId="0" borderId="0" applyNumberFormat="0" applyFill="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5" borderId="0" applyNumberFormat="0" applyBorder="0" applyAlignment="0" applyProtection="0"/>
    <xf numFmtId="0" fontId="17" fillId="3" borderId="0" applyNumberFormat="0" applyBorder="0" applyAlignment="0" applyProtection="0"/>
    <xf numFmtId="0" fontId="23" fillId="0" borderId="0" applyNumberFormat="0" applyFill="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 fillId="23" borderId="0" applyNumberFormat="0" applyBorder="0" applyAlignment="0" applyProtection="0"/>
    <xf numFmtId="0" fontId="24" fillId="29" borderId="0" applyNumberFormat="0" applyBorder="0" applyAlignment="0" applyProtection="0"/>
    <xf numFmtId="0" fontId="19" fillId="5"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21" borderId="0" applyNumberFormat="0" applyBorder="0" applyAlignment="0" applyProtection="0"/>
    <xf numFmtId="0" fontId="24" fillId="32"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4" fillId="25" borderId="0" applyNumberFormat="0" applyBorder="0" applyAlignment="0" applyProtection="0"/>
    <xf numFmtId="9" fontId="2" fillId="0" borderId="0" applyFont="0" applyFill="0" applyBorder="0" applyAlignment="0" applyProtection="0"/>
    <xf numFmtId="0" fontId="24" fillId="20" borderId="0" applyNumberFormat="0" applyBorder="0" applyAlignment="0" applyProtection="0"/>
    <xf numFmtId="0" fontId="2" fillId="19" borderId="0" applyNumberFormat="0" applyBorder="0" applyAlignment="0" applyProtection="0"/>
    <xf numFmtId="0" fontId="19" fillId="5" borderId="0" applyNumberFormat="0" applyBorder="0" applyAlignment="0" applyProtection="0"/>
    <xf numFmtId="0" fontId="21" fillId="0" borderId="4" applyNumberFormat="0" applyFill="0" applyAlignment="0" applyProtection="0"/>
    <xf numFmtId="0" fontId="21" fillId="0" borderId="4" applyNumberFormat="0" applyFill="0" applyAlignment="0" applyProtection="0"/>
    <xf numFmtId="0" fontId="16" fillId="0" borderId="0" applyNumberFormat="0" applyFill="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4" fillId="32" borderId="0" applyNumberFormat="0" applyBorder="0" applyAlignment="0" applyProtection="0"/>
    <xf numFmtId="0" fontId="17" fillId="3" borderId="0" applyNumberFormat="0" applyBorder="0" applyAlignment="0" applyProtection="0"/>
    <xf numFmtId="0" fontId="19" fillId="5" borderId="0" applyNumberFormat="0" applyBorder="0" applyAlignment="0" applyProtection="0"/>
    <xf numFmtId="0" fontId="22" fillId="7" borderId="5" applyNumberFormat="0" applyAlignment="0" applyProtection="0"/>
    <xf numFmtId="0" fontId="17" fillId="3" borderId="0" applyNumberFormat="0" applyBorder="0" applyAlignment="0" applyProtection="0"/>
    <xf numFmtId="0" fontId="24" fillId="25" borderId="0" applyNumberFormat="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 fillId="23" borderId="0" applyNumberFormat="0" applyBorder="0" applyAlignment="0" applyProtection="0"/>
    <xf numFmtId="0" fontId="24" fillId="17" borderId="0" applyNumberFormat="0" applyBorder="0" applyAlignment="0" applyProtection="0"/>
    <xf numFmtId="0" fontId="24" fillId="24" borderId="0" applyNumberFormat="0" applyBorder="0" applyAlignment="0" applyProtection="0"/>
    <xf numFmtId="0" fontId="24" fillId="9"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 fillId="30" borderId="0" applyNumberFormat="0" applyBorder="0" applyAlignment="0" applyProtection="0"/>
    <xf numFmtId="0" fontId="22" fillId="7" borderId="5" applyNumberFormat="0" applyAlignment="0" applyProtection="0"/>
    <xf numFmtId="0" fontId="24" fillId="24" borderId="0" applyNumberFormat="0" applyBorder="0" applyAlignment="0" applyProtection="0"/>
    <xf numFmtId="0" fontId="24" fillId="25" borderId="0" applyNumberFormat="0" applyBorder="0" applyAlignment="0" applyProtection="0"/>
    <xf numFmtId="0" fontId="21" fillId="0" borderId="4"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24"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4" fillId="9" borderId="0" applyNumberFormat="0" applyBorder="0" applyAlignment="0" applyProtection="0"/>
    <xf numFmtId="0" fontId="24" fillId="17" borderId="0" applyNumberFormat="0" applyBorder="0" applyAlignment="0" applyProtection="0"/>
    <xf numFmtId="0" fontId="2" fillId="11"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18" fillId="4"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 fillId="23" borderId="0" applyNumberFormat="0" applyBorder="0" applyAlignment="0" applyProtection="0"/>
    <xf numFmtId="0" fontId="24" fillId="2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11" fillId="0" borderId="7" applyNumberFormat="0" applyFill="0" applyAlignment="0" applyProtection="0"/>
    <xf numFmtId="0" fontId="18" fillId="4" borderId="0" applyNumberFormat="0" applyBorder="0" applyAlignment="0" applyProtection="0"/>
    <xf numFmtId="0" fontId="24" fillId="28"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28" borderId="0" applyNumberFormat="0" applyBorder="0" applyAlignment="0" applyProtection="0"/>
    <xf numFmtId="0" fontId="18" fillId="4" borderId="0" applyNumberFormat="0" applyBorder="0" applyAlignment="0" applyProtection="0"/>
    <xf numFmtId="0" fontId="21" fillId="0" borderId="4" applyNumberFormat="0" applyFill="0" applyAlignment="0" applyProtection="0"/>
    <xf numFmtId="0" fontId="24" fillId="28" borderId="0" applyNumberFormat="0" applyBorder="0" applyAlignment="0" applyProtection="0"/>
    <xf numFmtId="0" fontId="24" fillId="25" borderId="0" applyNumberFormat="0" applyBorder="0" applyAlignment="0" applyProtection="0"/>
    <xf numFmtId="0" fontId="2" fillId="8" borderId="6" applyNumberFormat="0" applyFont="0" applyAlignment="0" applyProtection="0"/>
    <xf numFmtId="0" fontId="24" fillId="32" borderId="0" applyNumberFormat="0" applyBorder="0" applyAlignment="0" applyProtection="0"/>
    <xf numFmtId="0" fontId="20" fillId="6" borderId="1" applyNumberFormat="0" applyAlignment="0" applyProtection="0"/>
    <xf numFmtId="0" fontId="17" fillId="3" borderId="0" applyNumberFormat="0" applyBorder="0" applyAlignment="0" applyProtection="0"/>
    <xf numFmtId="0" fontId="24" fillId="17" borderId="0" applyNumberFormat="0" applyBorder="0" applyAlignment="0" applyProtection="0"/>
    <xf numFmtId="0" fontId="2" fillId="30" borderId="0" applyNumberFormat="0" applyBorder="0" applyAlignment="0" applyProtection="0"/>
    <xf numFmtId="0" fontId="16" fillId="0" borderId="0" applyNumberFormat="0" applyFill="0" applyBorder="0" applyAlignment="0" applyProtection="0"/>
    <xf numFmtId="0" fontId="2" fillId="14" borderId="0" applyNumberFormat="0" applyBorder="0" applyAlignment="0" applyProtection="0"/>
    <xf numFmtId="0" fontId="2" fillId="11" borderId="0" applyNumberFormat="0" applyBorder="0" applyAlignment="0" applyProtection="0"/>
    <xf numFmtId="0" fontId="24" fillId="17" borderId="0" applyNumberFormat="0" applyBorder="0" applyAlignment="0" applyProtection="0"/>
    <xf numFmtId="0" fontId="11" fillId="0" borderId="7" applyNumberFormat="0" applyFill="0" applyAlignment="0" applyProtection="0"/>
    <xf numFmtId="0" fontId="20" fillId="6" borderId="1" applyNumberFormat="0" applyAlignment="0" applyProtection="0"/>
    <xf numFmtId="0" fontId="24" fillId="17" borderId="0" applyNumberFormat="0" applyBorder="0" applyAlignment="0" applyProtection="0"/>
    <xf numFmtId="0" fontId="24" fillId="20" borderId="0" applyNumberFormat="0" applyBorder="0" applyAlignment="0" applyProtection="0"/>
    <xf numFmtId="0" fontId="24" fillId="13" borderId="0" applyNumberFormat="0" applyBorder="0" applyAlignment="0" applyProtection="0"/>
    <xf numFmtId="0" fontId="2" fillId="18" borderId="0" applyNumberFormat="0" applyBorder="0" applyAlignment="0" applyProtection="0"/>
    <xf numFmtId="0" fontId="24" fillId="28"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4" fillId="25" borderId="0" applyNumberFormat="0" applyBorder="0" applyAlignment="0" applyProtection="0"/>
    <xf numFmtId="0" fontId="21" fillId="0" borderId="4" applyNumberFormat="0" applyFill="0" applyAlignment="0" applyProtection="0"/>
    <xf numFmtId="0" fontId="21" fillId="0" borderId="4" applyNumberFormat="0" applyFill="0" applyAlignment="0" applyProtection="0"/>
    <xf numFmtId="0" fontId="24" fillId="21" borderId="0" applyNumberFormat="0" applyBorder="0" applyAlignment="0" applyProtection="0"/>
    <xf numFmtId="0" fontId="24" fillId="17" borderId="0" applyNumberFormat="0" applyBorder="0" applyAlignment="0" applyProtection="0"/>
    <xf numFmtId="0" fontId="2" fillId="8" borderId="6" applyNumberFormat="0" applyFont="0" applyAlignment="0" applyProtection="0"/>
    <xf numFmtId="0" fontId="24" fillId="9"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18" fillId="4"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0" fontId="11" fillId="0" borderId="7" applyNumberFormat="0" applyFill="0" applyAlignment="0" applyProtection="0"/>
    <xf numFmtId="0" fontId="24" fillId="21" borderId="0" applyNumberFormat="0" applyBorder="0" applyAlignment="0" applyProtection="0"/>
    <xf numFmtId="0" fontId="24" fillId="16" borderId="0" applyNumberFormat="0" applyBorder="0" applyAlignment="0" applyProtection="0"/>
    <xf numFmtId="0" fontId="19" fillId="5" borderId="0" applyNumberFormat="0" applyBorder="0" applyAlignment="0" applyProtection="0"/>
    <xf numFmtId="0" fontId="2" fillId="30" borderId="0" applyNumberFormat="0" applyBorder="0" applyAlignment="0" applyProtection="0"/>
    <xf numFmtId="0" fontId="24" fillId="12" borderId="0" applyNumberFormat="0" applyBorder="0" applyAlignment="0" applyProtection="0"/>
    <xf numFmtId="0" fontId="18" fillId="4"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9" borderId="0" applyNumberFormat="0" applyBorder="0" applyAlignment="0" applyProtection="0"/>
    <xf numFmtId="0" fontId="24" fillId="17" borderId="0" applyNumberFormat="0" applyBorder="0" applyAlignment="0" applyProtection="0"/>
    <xf numFmtId="0" fontId="24" fillId="32" borderId="0" applyNumberFormat="0" applyBorder="0" applyAlignment="0" applyProtection="0"/>
    <xf numFmtId="0" fontId="24" fillId="24" borderId="0" applyNumberFormat="0" applyBorder="0" applyAlignment="0" applyProtection="0"/>
    <xf numFmtId="0" fontId="24" fillId="16" borderId="0" applyNumberFormat="0" applyBorder="0" applyAlignment="0" applyProtection="0"/>
    <xf numFmtId="166" fontId="2" fillId="0" borderId="0" applyFont="0" applyFill="0" applyBorder="0" applyAlignment="0" applyProtection="0"/>
    <xf numFmtId="0" fontId="24" fillId="32"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16" fillId="0" borderId="0" applyNumberFormat="0" applyFill="0" applyBorder="0" applyAlignment="0" applyProtection="0"/>
    <xf numFmtId="0" fontId="24" fillId="25" borderId="0" applyNumberFormat="0" applyBorder="0" applyAlignment="0" applyProtection="0"/>
    <xf numFmtId="0" fontId="20" fillId="6" borderId="1" applyNumberFormat="0" applyAlignment="0" applyProtection="0"/>
    <xf numFmtId="0" fontId="24" fillId="13" borderId="0" applyNumberFormat="0" applyBorder="0" applyAlignment="0" applyProtection="0"/>
    <xf numFmtId="0" fontId="18" fillId="4" borderId="0" applyNumberFormat="0" applyBorder="0" applyAlignment="0" applyProtection="0"/>
    <xf numFmtId="0" fontId="24" fillId="13" borderId="0" applyNumberFormat="0" applyBorder="0" applyAlignment="0" applyProtection="0"/>
    <xf numFmtId="0" fontId="20" fillId="6" borderId="1" applyNumberFormat="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0" fontId="24" fillId="28" borderId="0" applyNumberFormat="0" applyBorder="0" applyAlignment="0" applyProtection="0"/>
    <xf numFmtId="0" fontId="16" fillId="0" borderId="0" applyNumberFormat="0" applyFill="0" applyBorder="0" applyAlignment="0" applyProtection="0"/>
    <xf numFmtId="0" fontId="24" fillId="32" borderId="0" applyNumberFormat="0" applyBorder="0" applyAlignment="0" applyProtection="0"/>
    <xf numFmtId="0" fontId="18" fillId="4" borderId="0" applyNumberFormat="0" applyBorder="0" applyAlignment="0" applyProtection="0"/>
    <xf numFmtId="0" fontId="21" fillId="0" borderId="4" applyNumberFormat="0" applyFill="0" applyAlignment="0" applyProtection="0"/>
    <xf numFmtId="0" fontId="24" fillId="28" borderId="0" applyNumberFormat="0" applyBorder="0" applyAlignment="0" applyProtection="0"/>
    <xf numFmtId="0" fontId="24" fillId="32" borderId="0" applyNumberFormat="0" applyBorder="0" applyAlignment="0" applyProtection="0"/>
    <xf numFmtId="0" fontId="24" fillId="20" borderId="0" applyNumberFormat="0" applyBorder="0" applyAlignment="0" applyProtection="0"/>
    <xf numFmtId="0" fontId="24" fillId="16" borderId="0" applyNumberFormat="0" applyBorder="0" applyAlignment="0" applyProtection="0"/>
    <xf numFmtId="0" fontId="23" fillId="0" borderId="0" applyNumberFormat="0" applyFill="0" applyBorder="0" applyAlignment="0" applyProtection="0"/>
    <xf numFmtId="0" fontId="24" fillId="25" borderId="0" applyNumberFormat="0" applyBorder="0" applyAlignment="0" applyProtection="0"/>
    <xf numFmtId="0" fontId="11" fillId="0" borderId="7" applyNumberFormat="0" applyFill="0" applyAlignment="0" applyProtection="0"/>
    <xf numFmtId="0" fontId="24" fillId="20"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11" fillId="0" borderId="7" applyNumberFormat="0" applyFill="0" applyAlignment="0" applyProtection="0"/>
    <xf numFmtId="0" fontId="24" fillId="29" borderId="0" applyNumberFormat="0" applyBorder="0" applyAlignment="0" applyProtection="0"/>
    <xf numFmtId="0" fontId="24" fillId="28" borderId="0" applyNumberFormat="0" applyBorder="0" applyAlignment="0" applyProtection="0"/>
    <xf numFmtId="0" fontId="23" fillId="0" borderId="0" applyNumberFormat="0" applyFill="0" applyBorder="0" applyAlignment="0" applyProtection="0"/>
    <xf numFmtId="0" fontId="20" fillId="6" borderId="1" applyNumberFormat="0" applyAlignment="0" applyProtection="0"/>
    <xf numFmtId="0" fontId="20" fillId="6" borderId="1" applyNumberFormat="0" applyAlignment="0" applyProtection="0"/>
    <xf numFmtId="0" fontId="17" fillId="3"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0" fillId="6" borderId="1" applyNumberFormat="0" applyAlignment="0" applyProtection="0"/>
    <xf numFmtId="0" fontId="18" fillId="4" borderId="0" applyNumberFormat="0" applyBorder="0" applyAlignment="0" applyProtection="0"/>
    <xf numFmtId="0" fontId="24" fillId="9" borderId="0" applyNumberFormat="0" applyBorder="0" applyAlignment="0" applyProtection="0"/>
    <xf numFmtId="0" fontId="24" fillId="20" borderId="0" applyNumberFormat="0" applyBorder="0" applyAlignment="0" applyProtection="0"/>
    <xf numFmtId="0" fontId="17" fillId="3" borderId="0" applyNumberFormat="0" applyBorder="0" applyAlignment="0" applyProtection="0"/>
    <xf numFmtId="0" fontId="24" fillId="28" borderId="0" applyNumberFormat="0" applyBorder="0" applyAlignment="0" applyProtection="0"/>
    <xf numFmtId="0" fontId="24" fillId="16" borderId="0" applyNumberFormat="0" applyBorder="0" applyAlignment="0" applyProtection="0"/>
    <xf numFmtId="0" fontId="24" fillId="12" borderId="0" applyNumberFormat="0" applyBorder="0" applyAlignment="0" applyProtection="0"/>
    <xf numFmtId="0" fontId="19" fillId="5" borderId="0" applyNumberFormat="0" applyBorder="0" applyAlignment="0" applyProtection="0"/>
    <xf numFmtId="0" fontId="24" fillId="29" borderId="0" applyNumberFormat="0" applyBorder="0" applyAlignment="0" applyProtection="0"/>
    <xf numFmtId="0" fontId="21" fillId="0" borderId="4" applyNumberFormat="0" applyFill="0" applyAlignment="0" applyProtection="0"/>
    <xf numFmtId="0" fontId="23" fillId="0" borderId="0" applyNumberFormat="0" applyFill="0" applyBorder="0" applyAlignment="0" applyProtection="0"/>
    <xf numFmtId="0" fontId="11" fillId="0" borderId="7" applyNumberFormat="0" applyFill="0" applyAlignment="0" applyProtection="0"/>
    <xf numFmtId="0" fontId="2" fillId="26" borderId="0" applyNumberFormat="0" applyBorder="0" applyAlignment="0" applyProtection="0"/>
    <xf numFmtId="0" fontId="24" fillId="32" borderId="0" applyNumberFormat="0" applyBorder="0" applyAlignment="0" applyProtection="0"/>
    <xf numFmtId="0" fontId="2" fillId="26" borderId="0" applyNumberFormat="0" applyBorder="0" applyAlignment="0" applyProtection="0"/>
    <xf numFmtId="0" fontId="24" fillId="9" borderId="0" applyNumberFormat="0" applyBorder="0" applyAlignment="0" applyProtection="0"/>
    <xf numFmtId="0" fontId="2" fillId="8" borderId="6" applyNumberFormat="0" applyFont="0" applyAlignment="0" applyProtection="0"/>
    <xf numFmtId="0" fontId="2" fillId="10" borderId="0" applyNumberFormat="0" applyBorder="0" applyAlignment="0" applyProtection="0"/>
    <xf numFmtId="0" fontId="24" fillId="9" borderId="0" applyNumberFormat="0" applyBorder="0" applyAlignment="0" applyProtection="0"/>
    <xf numFmtId="0" fontId="24" fillId="25" borderId="0" applyNumberFormat="0" applyBorder="0" applyAlignment="0" applyProtection="0"/>
    <xf numFmtId="0" fontId="16" fillId="0" borderId="0" applyNumberFormat="0" applyFill="0" applyBorder="0" applyAlignment="0" applyProtection="0"/>
    <xf numFmtId="0" fontId="24" fillId="17" borderId="0" applyNumberFormat="0" applyBorder="0" applyAlignment="0" applyProtection="0"/>
    <xf numFmtId="0" fontId="17" fillId="3" borderId="0" applyNumberFormat="0" applyBorder="0" applyAlignment="0" applyProtection="0"/>
    <xf numFmtId="0" fontId="23" fillId="0" borderId="0" applyNumberFormat="0" applyFill="0" applyBorder="0" applyAlignment="0" applyProtection="0"/>
    <xf numFmtId="0" fontId="2" fillId="14" borderId="0" applyNumberFormat="0" applyBorder="0" applyAlignment="0" applyProtection="0"/>
    <xf numFmtId="0" fontId="2" fillId="8" borderId="6" applyNumberFormat="0" applyFont="0" applyAlignment="0" applyProtection="0"/>
    <xf numFmtId="0" fontId="24" fillId="28" borderId="0" applyNumberFormat="0" applyBorder="0" applyAlignment="0" applyProtection="0"/>
    <xf numFmtId="0" fontId="24" fillId="29" borderId="0" applyNumberFormat="0" applyBorder="0" applyAlignment="0" applyProtection="0"/>
    <xf numFmtId="0" fontId="22" fillId="7" borderId="5" applyNumberFormat="0" applyAlignment="0" applyProtection="0"/>
    <xf numFmtId="0" fontId="24" fillId="32" borderId="0" applyNumberFormat="0" applyBorder="0" applyAlignment="0" applyProtection="0"/>
    <xf numFmtId="0" fontId="24" fillId="32"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4" fillId="25" borderId="0" applyNumberFormat="0" applyBorder="0" applyAlignment="0" applyProtection="0"/>
    <xf numFmtId="0" fontId="17" fillId="3" borderId="0" applyNumberFormat="0" applyBorder="0" applyAlignment="0" applyProtection="0"/>
    <xf numFmtId="0" fontId="11" fillId="0" borderId="7" applyNumberFormat="0" applyFill="0" applyAlignment="0" applyProtection="0"/>
    <xf numFmtId="0" fontId="24" fillId="16" borderId="0" applyNumberFormat="0" applyBorder="0" applyAlignment="0" applyProtection="0"/>
    <xf numFmtId="0" fontId="11" fillId="0" borderId="7" applyNumberFormat="0" applyFill="0" applyAlignment="0" applyProtection="0"/>
    <xf numFmtId="0" fontId="21" fillId="0" borderId="4" applyNumberFormat="0" applyFill="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9"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 fillId="26"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1"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164" fontId="2" fillId="0" borderId="0" applyFont="0" applyFill="0" applyBorder="0" applyAlignment="0" applyProtection="0"/>
    <xf numFmtId="0" fontId="24" fillId="25"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20" fillId="6" borderId="1" applyNumberFormat="0" applyAlignment="0" applyProtection="0"/>
    <xf numFmtId="0" fontId="18" fillId="4" borderId="0" applyNumberFormat="0" applyBorder="0" applyAlignment="0" applyProtection="0"/>
    <xf numFmtId="164" fontId="2" fillId="0" borderId="0" applyFont="0" applyFill="0" applyBorder="0" applyAlignment="0" applyProtection="0"/>
    <xf numFmtId="0" fontId="22" fillId="7" borderId="5" applyNumberFormat="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6"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0" fillId="6" borderId="1" applyNumberFormat="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 fillId="27"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0" fillId="6" borderId="1" applyNumberFormat="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18" fillId="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3"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7" fillId="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17" fillId="3"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13"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9" borderId="0" applyNumberFormat="0" applyBorder="0" applyAlignment="0" applyProtection="0"/>
    <xf numFmtId="0" fontId="24" fillId="20" borderId="0" applyNumberFormat="0" applyBorder="0" applyAlignment="0" applyProtection="0"/>
    <xf numFmtId="0" fontId="20" fillId="6" borderId="1" applyNumberFormat="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3" fillId="0" borderId="0" applyNumberForma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1" fillId="0" borderId="4" applyNumberFormat="0" applyFill="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0" fillId="6" borderId="1"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28"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29"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3" borderId="0" applyNumberFormat="0" applyBorder="0" applyAlignment="0" applyProtection="0"/>
    <xf numFmtId="0" fontId="2" fillId="30"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 fillId="10"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 fillId="10"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7" fillId="3"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 fillId="11"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0" fontId="24" fillId="25"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 fillId="10"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28"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2"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8" fillId="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28"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2" fillId="7" borderId="5" applyNumberFormat="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19"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3"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3"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16" borderId="0" applyNumberFormat="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0"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24" fillId="2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11" fillId="0" borderId="7" applyNumberFormat="0" applyFill="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9"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25"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8" fillId="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7" fillId="3" borderId="0" applyNumberFormat="0" applyBorder="0" applyAlignment="0" applyProtection="0"/>
    <xf numFmtId="0" fontId="2" fillId="8" borderId="6" applyNumberFormat="0" applyFont="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10"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0"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167" fontId="2" fillId="0" borderId="0" applyFont="0" applyFill="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2" fillId="7" borderId="5" applyNumberFormat="0" applyAlignment="0" applyProtection="0"/>
    <xf numFmtId="0" fontId="24" fillId="24" borderId="0" applyNumberFormat="0" applyBorder="0" applyAlignment="0" applyProtection="0"/>
    <xf numFmtId="0" fontId="24" fillId="28" borderId="0" applyNumberFormat="0" applyBorder="0" applyAlignment="0" applyProtection="0"/>
    <xf numFmtId="0" fontId="2" fillId="26" borderId="0" applyNumberFormat="0" applyBorder="0" applyAlignment="0" applyProtection="0"/>
    <xf numFmtId="0" fontId="18" fillId="4" borderId="0" applyNumberFormat="0" applyBorder="0" applyAlignment="0" applyProtection="0"/>
    <xf numFmtId="0" fontId="24" fillId="29" borderId="0" applyNumberFormat="0" applyBorder="0" applyAlignment="0" applyProtection="0"/>
    <xf numFmtId="0" fontId="17" fillId="3" borderId="0" applyNumberFormat="0" applyBorder="0" applyAlignment="0" applyProtection="0"/>
    <xf numFmtId="0" fontId="11" fillId="0" borderId="7" applyNumberFormat="0" applyFill="0" applyAlignment="0" applyProtection="0"/>
    <xf numFmtId="0" fontId="24" fillId="16" borderId="0" applyNumberFormat="0" applyBorder="0" applyAlignment="0" applyProtection="0"/>
    <xf numFmtId="0" fontId="11" fillId="0" borderId="7" applyNumberFormat="0" applyFill="0" applyAlignment="0" applyProtection="0"/>
    <xf numFmtId="0" fontId="21" fillId="0" borderId="4" applyNumberFormat="0" applyFill="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9"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5"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20" fillId="6" borderId="1" applyNumberFormat="0" applyAlignment="0" applyProtection="0"/>
    <xf numFmtId="0" fontId="24" fillId="32" borderId="0" applyNumberFormat="0" applyBorder="0" applyAlignment="0" applyProtection="0"/>
    <xf numFmtId="0" fontId="18" fillId="4" borderId="0" applyNumberFormat="0" applyBorder="0" applyAlignment="0" applyProtection="0"/>
    <xf numFmtId="0" fontId="22" fillId="7" borderId="5" applyNumberFormat="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9" borderId="0" applyNumberFormat="0" applyBorder="0" applyAlignment="0" applyProtection="0"/>
    <xf numFmtId="0" fontId="24" fillId="20" borderId="0" applyNumberFormat="0" applyBorder="0" applyAlignment="0" applyProtection="0"/>
    <xf numFmtId="0" fontId="20" fillId="6" borderId="1" applyNumberFormat="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18" fillId="4"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166" fontId="2" fillId="0" borderId="0" applyFon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1"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1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9" fillId="5"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1" fillId="0" borderId="7" applyNumberFormat="0" applyFill="0" applyAlignment="0" applyProtection="0"/>
    <xf numFmtId="0" fontId="24" fillId="20" borderId="0" applyNumberFormat="0" applyBorder="0" applyAlignment="0" applyProtection="0"/>
    <xf numFmtId="0" fontId="24" fillId="21" borderId="0" applyNumberFormat="0" applyBorder="0" applyAlignment="0" applyProtection="0"/>
    <xf numFmtId="0" fontId="17" fillId="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18" fillId="4"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24" fillId="28"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9"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3" fillId="0" borderId="0" applyNumberFormat="0" applyFill="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21"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18" fillId="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3" fillId="0" borderId="0" applyNumberFormat="0" applyFill="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 fillId="2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7"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11" fillId="0" borderId="7" applyNumberFormat="0" applyFill="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0" fontId="24" fillId="16"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 fillId="30"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18" fillId="4"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32" borderId="0" applyNumberFormat="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7"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2" fillId="7" borderId="5" applyNumberFormat="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20"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4" fillId="2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3" fillId="0" borderId="0" applyNumberForma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167" fontId="2" fillId="0" borderId="0" applyFont="0" applyFill="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8"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3" fillId="0" borderId="0" applyNumberFormat="0" applyFill="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18"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1"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3" fillId="0" borderId="0" applyNumberFormat="0" applyFill="0" applyBorder="0" applyAlignment="0" applyProtection="0"/>
    <xf numFmtId="0" fontId="24" fillId="13"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0" fontId="18" fillId="4" borderId="0" applyNumberFormat="0" applyBorder="0" applyAlignment="0" applyProtection="0"/>
    <xf numFmtId="0" fontId="21" fillId="0" borderId="4" applyNumberFormat="0" applyFill="0" applyAlignment="0" applyProtection="0"/>
    <xf numFmtId="0" fontId="24" fillId="24" borderId="0" applyNumberFormat="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24" fillId="28" borderId="0" applyNumberFormat="0" applyBorder="0" applyAlignment="0" applyProtection="0"/>
    <xf numFmtId="0" fontId="2" fillId="26" borderId="0" applyNumberFormat="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19" fillId="5" borderId="0" applyNumberFormat="0" applyBorder="0" applyAlignment="0" applyProtection="0"/>
    <xf numFmtId="0" fontId="24" fillId="28" borderId="0" applyNumberFormat="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29" borderId="0" applyNumberFormat="0" applyBorder="0" applyAlignment="0" applyProtection="0"/>
    <xf numFmtId="0" fontId="21" fillId="0" borderId="4" applyNumberFormat="0" applyFill="0" applyAlignment="0" applyProtection="0"/>
    <xf numFmtId="167" fontId="2" fillId="0" borderId="0" applyFont="0" applyFill="0" applyBorder="0" applyAlignment="0" applyProtection="0"/>
    <xf numFmtId="0" fontId="19" fillId="5" borderId="0" applyNumberFormat="0" applyBorder="0" applyAlignment="0" applyProtection="0"/>
    <xf numFmtId="0" fontId="2" fillId="15" borderId="0" applyNumberFormat="0" applyBorder="0" applyAlignment="0" applyProtection="0"/>
    <xf numFmtId="0" fontId="22" fillId="7" borderId="5" applyNumberFormat="0" applyAlignment="0" applyProtection="0"/>
    <xf numFmtId="0" fontId="24" fillId="17"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4" fillId="25" borderId="0" applyNumberFormat="0" applyBorder="0" applyAlignment="0" applyProtection="0"/>
    <xf numFmtId="0" fontId="16" fillId="0" borderId="0" applyNumberFormat="0" applyFill="0" applyBorder="0" applyAlignment="0" applyProtection="0"/>
    <xf numFmtId="0" fontId="18" fillId="4" borderId="0" applyNumberFormat="0" applyBorder="0" applyAlignment="0" applyProtection="0"/>
    <xf numFmtId="0" fontId="19" fillId="5" borderId="0" applyNumberFormat="0" applyBorder="0" applyAlignment="0" applyProtection="0"/>
    <xf numFmtId="0" fontId="24" fillId="25" borderId="0" applyNumberFormat="0" applyBorder="0" applyAlignment="0" applyProtection="0"/>
    <xf numFmtId="0" fontId="17" fillId="3" borderId="0" applyNumberFormat="0" applyBorder="0" applyAlignment="0" applyProtection="0"/>
    <xf numFmtId="0" fontId="24" fillId="12" borderId="0" applyNumberFormat="0" applyBorder="0" applyAlignment="0" applyProtection="0"/>
    <xf numFmtId="0" fontId="2" fillId="10" borderId="0" applyNumberFormat="0" applyBorder="0" applyAlignment="0" applyProtection="0"/>
    <xf numFmtId="0" fontId="24" fillId="32"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12"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4" fillId="13" borderId="0" applyNumberFormat="0" applyBorder="0" applyAlignment="0" applyProtection="0"/>
    <xf numFmtId="0" fontId="2" fillId="27"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9" borderId="0" applyNumberFormat="0" applyBorder="0" applyAlignment="0" applyProtection="0"/>
    <xf numFmtId="0" fontId="24" fillId="17"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 fillId="22" borderId="0" applyNumberFormat="0" applyBorder="0" applyAlignment="0" applyProtection="0"/>
    <xf numFmtId="0" fontId="24" fillId="24" borderId="0" applyNumberFormat="0" applyBorder="0" applyAlignment="0" applyProtection="0"/>
    <xf numFmtId="0" fontId="21" fillId="0" borderId="4" applyNumberFormat="0" applyFill="0" applyAlignment="0" applyProtection="0"/>
    <xf numFmtId="0" fontId="22" fillId="7" borderId="5" applyNumberFormat="0" applyAlignment="0" applyProtection="0"/>
    <xf numFmtId="0" fontId="24" fillId="24"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0" fontId="16" fillId="0" borderId="0" applyNumberFormat="0" applyFill="0" applyBorder="0" applyAlignment="0" applyProtection="0"/>
    <xf numFmtId="0" fontId="21" fillId="0" borderId="4" applyNumberFormat="0" applyFill="0" applyAlignment="0" applyProtection="0"/>
    <xf numFmtId="0" fontId="24" fillId="20" borderId="0" applyNumberFormat="0" applyBorder="0" applyAlignment="0" applyProtection="0"/>
    <xf numFmtId="0" fontId="24" fillId="12" borderId="0" applyNumberFormat="0" applyBorder="0" applyAlignment="0" applyProtection="0"/>
    <xf numFmtId="0" fontId="21" fillId="0" borderId="4" applyNumberFormat="0" applyFill="0" applyAlignment="0" applyProtection="0"/>
    <xf numFmtId="0" fontId="19" fillId="5"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4" fillId="13" borderId="0" applyNumberFormat="0" applyBorder="0" applyAlignment="0" applyProtection="0"/>
    <xf numFmtId="0" fontId="2" fillId="11" borderId="0" applyNumberFormat="0" applyBorder="0" applyAlignment="0" applyProtection="0"/>
    <xf numFmtId="0" fontId="24" fillId="25" borderId="0" applyNumberFormat="0" applyBorder="0" applyAlignment="0" applyProtection="0"/>
    <xf numFmtId="0" fontId="11" fillId="0" borderId="7" applyNumberFormat="0" applyFill="0" applyAlignment="0" applyProtection="0"/>
    <xf numFmtId="164" fontId="2" fillId="0" borderId="0" applyFont="0" applyFill="0" applyBorder="0" applyAlignment="0" applyProtection="0"/>
    <xf numFmtId="0" fontId="2" fillId="26" borderId="0" applyNumberFormat="0" applyBorder="0" applyAlignment="0" applyProtection="0"/>
    <xf numFmtId="0" fontId="2" fillId="22" borderId="0" applyNumberFormat="0" applyBorder="0" applyAlignment="0" applyProtection="0"/>
    <xf numFmtId="0" fontId="24" fillId="17" borderId="0" applyNumberFormat="0" applyBorder="0" applyAlignment="0" applyProtection="0"/>
    <xf numFmtId="0" fontId="18" fillId="4" borderId="0" applyNumberFormat="0" applyBorder="0" applyAlignment="0" applyProtection="0"/>
    <xf numFmtId="0" fontId="24" fillId="17" borderId="0" applyNumberFormat="0" applyBorder="0" applyAlignment="0" applyProtection="0"/>
    <xf numFmtId="0" fontId="24" fillId="12" borderId="0" applyNumberFormat="0" applyBorder="0" applyAlignment="0" applyProtection="0"/>
    <xf numFmtId="0" fontId="21" fillId="0" borderId="4" applyNumberFormat="0" applyFill="0" applyAlignment="0" applyProtection="0"/>
    <xf numFmtId="0" fontId="11" fillId="0" borderId="7" applyNumberFormat="0" applyFill="0" applyAlignment="0" applyProtection="0"/>
    <xf numFmtId="0" fontId="16" fillId="0" borderId="0" applyNumberFormat="0" applyFill="0" applyBorder="0" applyAlignment="0" applyProtection="0"/>
    <xf numFmtId="0" fontId="24" fillId="29" borderId="0" applyNumberFormat="0" applyBorder="0" applyAlignment="0" applyProtection="0"/>
    <xf numFmtId="0" fontId="11" fillId="0" borderId="7" applyNumberFormat="0" applyFill="0" applyAlignment="0" applyProtection="0"/>
    <xf numFmtId="0" fontId="2" fillId="14" borderId="0" applyNumberFormat="0" applyBorder="0" applyAlignment="0" applyProtection="0"/>
    <xf numFmtId="0" fontId="21" fillId="0" borderId="4" applyNumberFormat="0" applyFill="0" applyAlignment="0" applyProtection="0"/>
    <xf numFmtId="0" fontId="24" fillId="29" borderId="0" applyNumberFormat="0" applyBorder="0" applyAlignment="0" applyProtection="0"/>
    <xf numFmtId="0" fontId="24" fillId="16" borderId="0" applyNumberFormat="0" applyBorder="0" applyAlignment="0" applyProtection="0"/>
    <xf numFmtId="0" fontId="21" fillId="0" borderId="4" applyNumberFormat="0" applyFill="0" applyAlignment="0" applyProtection="0"/>
    <xf numFmtId="0" fontId="24" fillId="29" borderId="0" applyNumberFormat="0" applyBorder="0" applyAlignment="0" applyProtection="0"/>
    <xf numFmtId="0" fontId="24" fillId="24" borderId="0" applyNumberFormat="0" applyBorder="0" applyAlignment="0" applyProtection="0"/>
    <xf numFmtId="0" fontId="2" fillId="11" borderId="0" applyNumberFormat="0" applyBorder="0" applyAlignment="0" applyProtection="0"/>
    <xf numFmtId="0" fontId="24" fillId="32" borderId="0" applyNumberFormat="0" applyBorder="0" applyAlignment="0" applyProtection="0"/>
    <xf numFmtId="0" fontId="24" fillId="21" borderId="0" applyNumberFormat="0" applyBorder="0" applyAlignment="0" applyProtection="0"/>
    <xf numFmtId="0" fontId="22" fillId="7" borderId="5" applyNumberFormat="0" applyAlignment="0" applyProtection="0"/>
    <xf numFmtId="0" fontId="18" fillId="4" borderId="0" applyNumberFormat="0" applyBorder="0" applyAlignment="0" applyProtection="0"/>
    <xf numFmtId="0" fontId="2" fillId="15"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2" fillId="7" borderId="5" applyNumberFormat="0" applyAlignment="0" applyProtection="0"/>
    <xf numFmtId="0" fontId="23" fillId="0" borderId="0" applyNumberFormat="0" applyFill="0" applyBorder="0" applyAlignment="0" applyProtection="0"/>
    <xf numFmtId="0" fontId="24" fillId="13" borderId="0" applyNumberFormat="0" applyBorder="0" applyAlignment="0" applyProtection="0"/>
    <xf numFmtId="0" fontId="2" fillId="10" borderId="0" applyNumberFormat="0" applyBorder="0" applyAlignment="0" applyProtection="0"/>
    <xf numFmtId="0" fontId="16" fillId="0" borderId="0" applyNumberFormat="0" applyFill="0" applyBorder="0" applyAlignment="0" applyProtection="0"/>
    <xf numFmtId="0" fontId="2" fillId="18" borderId="0" applyNumberFormat="0" applyBorder="0" applyAlignment="0" applyProtection="0"/>
    <xf numFmtId="0" fontId="2" fillId="8" borderId="6"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4" fillId="24" borderId="0" applyNumberFormat="0" applyBorder="0" applyAlignment="0" applyProtection="0"/>
    <xf numFmtId="0" fontId="24" fillId="16" borderId="0" applyNumberFormat="0" applyBorder="0" applyAlignment="0" applyProtection="0"/>
    <xf numFmtId="0" fontId="24" fillId="12" borderId="0" applyNumberFormat="0" applyBorder="0" applyAlignment="0" applyProtection="0"/>
    <xf numFmtId="0" fontId="24" fillId="20" borderId="0" applyNumberFormat="0" applyBorder="0" applyAlignment="0" applyProtection="0"/>
    <xf numFmtId="0" fontId="24" fillId="12" borderId="0" applyNumberFormat="0" applyBorder="0" applyAlignment="0" applyProtection="0"/>
    <xf numFmtId="0" fontId="2" fillId="30" borderId="0" applyNumberFormat="0" applyBorder="0" applyAlignment="0" applyProtection="0"/>
    <xf numFmtId="0" fontId="24" fillId="21" borderId="0" applyNumberFormat="0" applyBorder="0" applyAlignment="0" applyProtection="0"/>
    <xf numFmtId="0" fontId="2" fillId="27" borderId="0" applyNumberFormat="0" applyBorder="0" applyAlignment="0" applyProtection="0"/>
    <xf numFmtId="0" fontId="11" fillId="0" borderId="7" applyNumberFormat="0" applyFill="0" applyAlignment="0" applyProtection="0"/>
    <xf numFmtId="0" fontId="2" fillId="27" borderId="0" applyNumberFormat="0" applyBorder="0" applyAlignment="0" applyProtection="0"/>
    <xf numFmtId="0" fontId="24" fillId="17" borderId="0" applyNumberFormat="0" applyBorder="0" applyAlignment="0" applyProtection="0"/>
    <xf numFmtId="0" fontId="23" fillId="0" borderId="0" applyNumberFormat="0" applyFill="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0" fillId="6" borderId="1" applyNumberFormat="0" applyAlignment="0" applyProtection="0"/>
    <xf numFmtId="0" fontId="22" fillId="7" borderId="5" applyNumberFormat="0" applyAlignment="0" applyProtection="0"/>
    <xf numFmtId="0" fontId="21" fillId="0" borderId="4" applyNumberFormat="0" applyFill="0" applyAlignment="0" applyProtection="0"/>
    <xf numFmtId="0" fontId="2" fillId="15" borderId="0" applyNumberFormat="0" applyBorder="0" applyAlignment="0" applyProtection="0"/>
    <xf numFmtId="0" fontId="22" fillId="7" borderId="5" applyNumberFormat="0" applyAlignment="0" applyProtection="0"/>
    <xf numFmtId="0" fontId="2" fillId="26" borderId="0" applyNumberFormat="0" applyBorder="0" applyAlignment="0" applyProtection="0"/>
    <xf numFmtId="0" fontId="24" fillId="20" borderId="0" applyNumberFormat="0" applyBorder="0" applyAlignment="0" applyProtection="0"/>
    <xf numFmtId="0" fontId="2" fillId="30" borderId="0" applyNumberFormat="0" applyBorder="0" applyAlignment="0" applyProtection="0"/>
    <xf numFmtId="0" fontId="24" fillId="17"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25" borderId="0" applyNumberFormat="0" applyBorder="0" applyAlignment="0" applyProtection="0"/>
    <xf numFmtId="0" fontId="23" fillId="0" borderId="0" applyNumberFormat="0" applyFill="0" applyBorder="0" applyAlignment="0" applyProtection="0"/>
    <xf numFmtId="0" fontId="2" fillId="31" borderId="0" applyNumberFormat="0" applyBorder="0" applyAlignment="0" applyProtection="0"/>
    <xf numFmtId="0" fontId="22" fillId="7" borderId="5" applyNumberFormat="0" applyAlignment="0" applyProtection="0"/>
    <xf numFmtId="0" fontId="24" fillId="12" borderId="0" applyNumberFormat="0" applyBorder="0" applyAlignment="0" applyProtection="0"/>
    <xf numFmtId="0" fontId="2" fillId="23" borderId="0" applyNumberFormat="0" applyBorder="0" applyAlignment="0" applyProtection="0"/>
    <xf numFmtId="0" fontId="18" fillId="4"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0" fillId="6" borderId="1" applyNumberFormat="0" applyAlignment="0" applyProtection="0"/>
    <xf numFmtId="166" fontId="2" fillId="0" borderId="0" applyFont="0" applyFill="0" applyBorder="0" applyAlignment="0" applyProtection="0"/>
    <xf numFmtId="0" fontId="24" fillId="12" borderId="0" applyNumberFormat="0" applyBorder="0" applyAlignment="0" applyProtection="0"/>
    <xf numFmtId="0" fontId="2" fillId="30" borderId="0" applyNumberFormat="0" applyBorder="0" applyAlignment="0" applyProtection="0"/>
    <xf numFmtId="0" fontId="11" fillId="0" borderId="7" applyNumberFormat="0" applyFill="0" applyAlignment="0" applyProtection="0"/>
    <xf numFmtId="0" fontId="2" fillId="15" borderId="0" applyNumberFormat="0" applyBorder="0" applyAlignment="0" applyProtection="0"/>
    <xf numFmtId="0" fontId="11" fillId="0" borderId="7" applyNumberFormat="0" applyFill="0" applyAlignment="0" applyProtection="0"/>
    <xf numFmtId="0" fontId="11" fillId="0" borderId="7" applyNumberFormat="0" applyFill="0" applyAlignment="0" applyProtection="0"/>
    <xf numFmtId="0" fontId="19" fillId="5" borderId="0" applyNumberFormat="0" applyBorder="0" applyAlignment="0" applyProtection="0"/>
    <xf numFmtId="0" fontId="24" fillId="17" borderId="0" applyNumberFormat="0" applyBorder="0" applyAlignment="0" applyProtection="0"/>
    <xf numFmtId="0" fontId="2" fillId="8" borderId="6" applyNumberFormat="0" applyFont="0" applyAlignment="0" applyProtection="0"/>
    <xf numFmtId="0" fontId="2" fillId="15" borderId="0" applyNumberFormat="0" applyBorder="0" applyAlignment="0" applyProtection="0"/>
    <xf numFmtId="0" fontId="2" fillId="11" borderId="0" applyNumberFormat="0" applyBorder="0" applyAlignment="0" applyProtection="0"/>
    <xf numFmtId="0" fontId="24" fillId="9" borderId="0" applyNumberFormat="0" applyBorder="0" applyAlignment="0" applyProtection="0"/>
    <xf numFmtId="0" fontId="22" fillId="7" borderId="5" applyNumberFormat="0" applyAlignment="0" applyProtection="0"/>
    <xf numFmtId="0" fontId="11" fillId="0" borderId="7" applyNumberFormat="0" applyFill="0" applyAlignment="0" applyProtection="0"/>
    <xf numFmtId="0" fontId="24" fillId="24" borderId="0" applyNumberFormat="0" applyBorder="0" applyAlignment="0" applyProtection="0"/>
    <xf numFmtId="0" fontId="2" fillId="19"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9" fillId="5" borderId="0" applyNumberFormat="0" applyBorder="0" applyAlignment="0" applyProtection="0"/>
    <xf numFmtId="0" fontId="23" fillId="0" borderId="0" applyNumberFormat="0" applyFill="0" applyBorder="0" applyAlignment="0" applyProtection="0"/>
    <xf numFmtId="0" fontId="24" fillId="17" borderId="0" applyNumberFormat="0" applyBorder="0" applyAlignment="0" applyProtection="0"/>
    <xf numFmtId="0" fontId="24" fillId="13"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4" fillId="12"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28" borderId="0" applyNumberFormat="0" applyBorder="0" applyAlignment="0" applyProtection="0"/>
    <xf numFmtId="0" fontId="16" fillId="0" borderId="0" applyNumberFormat="0" applyFill="0" applyBorder="0" applyAlignment="0" applyProtection="0"/>
    <xf numFmtId="0" fontId="2" fillId="27" borderId="0" applyNumberFormat="0" applyBorder="0" applyAlignment="0" applyProtection="0"/>
    <xf numFmtId="0" fontId="24" fillId="24" borderId="0" applyNumberFormat="0" applyBorder="0" applyAlignment="0" applyProtection="0"/>
    <xf numFmtId="0" fontId="24" fillId="16" borderId="0" applyNumberFormat="0" applyBorder="0" applyAlignment="0" applyProtection="0"/>
    <xf numFmtId="0" fontId="2" fillId="14"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 fillId="31" borderId="0" applyNumberFormat="0" applyBorder="0" applyAlignment="0" applyProtection="0"/>
    <xf numFmtId="0" fontId="24" fillId="12" borderId="0" applyNumberFormat="0" applyBorder="0" applyAlignment="0" applyProtection="0"/>
    <xf numFmtId="0" fontId="2" fillId="31" borderId="0" applyNumberFormat="0" applyBorder="0" applyAlignment="0" applyProtection="0"/>
    <xf numFmtId="0" fontId="24" fillId="21" borderId="0" applyNumberFormat="0" applyBorder="0" applyAlignment="0" applyProtection="0"/>
    <xf numFmtId="0" fontId="2" fillId="8" borderId="6" applyNumberFormat="0" applyFont="0" applyAlignment="0" applyProtection="0"/>
    <xf numFmtId="0" fontId="21" fillId="0" borderId="4" applyNumberFormat="0" applyFill="0" applyAlignment="0" applyProtection="0"/>
    <xf numFmtId="0" fontId="16" fillId="0" borderId="0" applyNumberFormat="0" applyFill="0" applyBorder="0" applyAlignment="0" applyProtection="0"/>
    <xf numFmtId="0" fontId="2" fillId="19" borderId="0" applyNumberFormat="0" applyBorder="0" applyAlignment="0" applyProtection="0"/>
    <xf numFmtId="0" fontId="21" fillId="0" borderId="4" applyNumberFormat="0" applyFill="0" applyAlignment="0" applyProtection="0"/>
    <xf numFmtId="0" fontId="24" fillId="9"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18" fillId="4" borderId="0" applyNumberFormat="0" applyBorder="0" applyAlignment="0" applyProtection="0"/>
    <xf numFmtId="0" fontId="20" fillId="6" borderId="1" applyNumberFormat="0" applyAlignment="0" applyProtection="0"/>
    <xf numFmtId="0" fontId="2" fillId="18" borderId="0" applyNumberFormat="0" applyBorder="0" applyAlignment="0" applyProtection="0"/>
    <xf numFmtId="0" fontId="24" fillId="20" borderId="0" applyNumberFormat="0" applyBorder="0" applyAlignment="0" applyProtection="0"/>
    <xf numFmtId="0" fontId="24" fillId="32" borderId="0" applyNumberFormat="0" applyBorder="0" applyAlignment="0" applyProtection="0"/>
    <xf numFmtId="0" fontId="19" fillId="5" borderId="0" applyNumberFormat="0" applyBorder="0" applyAlignment="0" applyProtection="0"/>
    <xf numFmtId="0" fontId="11" fillId="0" borderId="7" applyNumberFormat="0" applyFill="0" applyAlignment="0" applyProtection="0"/>
    <xf numFmtId="0" fontId="24" fillId="2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8" borderId="6" applyNumberFormat="0" applyFont="0" applyAlignment="0" applyProtection="0"/>
    <xf numFmtId="0" fontId="24" fillId="32" borderId="0" applyNumberFormat="0" applyBorder="0" applyAlignment="0" applyProtection="0"/>
    <xf numFmtId="0" fontId="2" fillId="8" borderId="6" applyNumberFormat="0" applyFont="0" applyAlignment="0" applyProtection="0"/>
    <xf numFmtId="164" fontId="2" fillId="0" borderId="0" applyFont="0" applyFill="0" applyBorder="0" applyAlignment="0" applyProtection="0"/>
    <xf numFmtId="0" fontId="2" fillId="31" borderId="0" applyNumberFormat="0" applyBorder="0" applyAlignment="0" applyProtection="0"/>
    <xf numFmtId="0" fontId="11" fillId="0" borderId="7" applyNumberFormat="0" applyFill="0" applyAlignment="0" applyProtection="0"/>
    <xf numFmtId="166" fontId="2" fillId="0" borderId="0" applyFont="0" applyFill="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13" borderId="0" applyNumberFormat="0" applyBorder="0" applyAlignment="0" applyProtection="0"/>
    <xf numFmtId="0" fontId="11" fillId="0" borderId="7" applyNumberFormat="0" applyFill="0" applyAlignment="0" applyProtection="0"/>
    <xf numFmtId="0" fontId="2" fillId="19" borderId="0" applyNumberFormat="0" applyBorder="0" applyAlignment="0" applyProtection="0"/>
    <xf numFmtId="0" fontId="2" fillId="31"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21" borderId="0" applyNumberFormat="0" applyBorder="0" applyAlignment="0" applyProtection="0"/>
    <xf numFmtId="0" fontId="17" fillId="3" borderId="0" applyNumberFormat="0" applyBorder="0" applyAlignment="0" applyProtection="0"/>
    <xf numFmtId="0" fontId="24" fillId="20" borderId="0" applyNumberFormat="0" applyBorder="0" applyAlignment="0" applyProtection="0"/>
    <xf numFmtId="0" fontId="2" fillId="22" borderId="0" applyNumberFormat="0" applyBorder="0" applyAlignment="0" applyProtection="0"/>
    <xf numFmtId="0" fontId="24" fillId="24" borderId="0" applyNumberFormat="0" applyBorder="0" applyAlignment="0" applyProtection="0"/>
    <xf numFmtId="0" fontId="2" fillId="11" borderId="0" applyNumberFormat="0" applyBorder="0" applyAlignment="0" applyProtection="0"/>
    <xf numFmtId="0" fontId="19" fillId="5" borderId="0" applyNumberFormat="0" applyBorder="0" applyAlignment="0" applyProtection="0"/>
    <xf numFmtId="0" fontId="17" fillId="3" borderId="0" applyNumberFormat="0" applyBorder="0" applyAlignment="0" applyProtection="0"/>
    <xf numFmtId="0" fontId="24" fillId="20" borderId="0" applyNumberFormat="0" applyBorder="0" applyAlignment="0" applyProtection="0"/>
    <xf numFmtId="0" fontId="20" fillId="6" borderId="1" applyNumberFormat="0" applyAlignment="0" applyProtection="0"/>
    <xf numFmtId="0" fontId="24" fillId="24" borderId="0" applyNumberFormat="0" applyBorder="0" applyAlignment="0" applyProtection="0"/>
    <xf numFmtId="0" fontId="2" fillId="19" borderId="0" applyNumberFormat="0" applyBorder="0" applyAlignment="0" applyProtection="0"/>
    <xf numFmtId="0" fontId="20" fillId="6" borderId="1" applyNumberFormat="0" applyAlignment="0" applyProtection="0"/>
    <xf numFmtId="0" fontId="24" fillId="9" borderId="0" applyNumberFormat="0" applyBorder="0" applyAlignment="0" applyProtection="0"/>
    <xf numFmtId="0" fontId="2" fillId="19"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13" borderId="0" applyNumberFormat="0" applyBorder="0" applyAlignment="0" applyProtection="0"/>
    <xf numFmtId="0" fontId="24" fillId="17" borderId="0" applyNumberFormat="0" applyBorder="0" applyAlignment="0" applyProtection="0"/>
    <xf numFmtId="0" fontId="17" fillId="3" borderId="0" applyNumberFormat="0" applyBorder="0" applyAlignment="0" applyProtection="0"/>
    <xf numFmtId="0" fontId="24" fillId="21"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 fillId="8" borderId="6" applyNumberFormat="0" applyFont="0" applyAlignment="0" applyProtection="0"/>
    <xf numFmtId="0" fontId="2" fillId="23"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4" fillId="12" borderId="0" applyNumberFormat="0" applyBorder="0" applyAlignment="0" applyProtection="0"/>
    <xf numFmtId="0" fontId="2" fillId="27" borderId="0" applyNumberFormat="0" applyBorder="0" applyAlignment="0" applyProtection="0"/>
    <xf numFmtId="0" fontId="24" fillId="9" borderId="0" applyNumberFormat="0" applyBorder="0" applyAlignment="0" applyProtection="0"/>
    <xf numFmtId="0" fontId="21" fillId="0" borderId="4" applyNumberFormat="0" applyFill="0" applyAlignment="0" applyProtection="0"/>
    <xf numFmtId="0" fontId="24" fillId="25" borderId="0" applyNumberFormat="0" applyBorder="0" applyAlignment="0" applyProtection="0"/>
    <xf numFmtId="0" fontId="24" fillId="29" borderId="0" applyNumberFormat="0" applyBorder="0" applyAlignment="0" applyProtection="0"/>
    <xf numFmtId="0" fontId="19" fillId="5" borderId="0" applyNumberFormat="0" applyBorder="0" applyAlignment="0" applyProtection="0"/>
    <xf numFmtId="0" fontId="2" fillId="31" borderId="0" applyNumberFormat="0" applyBorder="0" applyAlignment="0" applyProtection="0"/>
    <xf numFmtId="0" fontId="24" fillId="21" borderId="0" applyNumberFormat="0" applyBorder="0" applyAlignment="0" applyProtection="0"/>
    <xf numFmtId="0" fontId="2" fillId="27" borderId="0" applyNumberFormat="0" applyBorder="0" applyAlignment="0" applyProtection="0"/>
    <xf numFmtId="0" fontId="24" fillId="13"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4" fillId="16" borderId="0" applyNumberFormat="0" applyBorder="0" applyAlignment="0" applyProtection="0"/>
    <xf numFmtId="0" fontId="2" fillId="14" borderId="0" applyNumberFormat="0" applyBorder="0" applyAlignment="0" applyProtection="0"/>
    <xf numFmtId="0" fontId="18" fillId="4" borderId="0" applyNumberFormat="0" applyBorder="0" applyAlignment="0" applyProtection="0"/>
    <xf numFmtId="0" fontId="24" fillId="21" borderId="0" applyNumberFormat="0" applyBorder="0" applyAlignment="0" applyProtection="0"/>
    <xf numFmtId="0" fontId="24" fillId="13" borderId="0" applyNumberFormat="0" applyBorder="0" applyAlignment="0" applyProtection="0"/>
    <xf numFmtId="0" fontId="2" fillId="30" borderId="0" applyNumberFormat="0" applyBorder="0" applyAlignment="0" applyProtection="0"/>
    <xf numFmtId="0" fontId="18" fillId="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28" borderId="0" applyNumberFormat="0" applyBorder="0" applyAlignment="0" applyProtection="0"/>
    <xf numFmtId="0" fontId="20" fillId="6" borderId="1" applyNumberFormat="0" applyAlignment="0" applyProtection="0"/>
    <xf numFmtId="0" fontId="18" fillId="4" borderId="0" applyNumberFormat="0" applyBorder="0" applyAlignment="0" applyProtection="0"/>
    <xf numFmtId="0" fontId="2" fillId="10"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0"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1" fillId="0" borderId="4" applyNumberFormat="0" applyFill="0" applyAlignment="0" applyProtection="0"/>
    <xf numFmtId="167" fontId="2" fillId="0" borderId="0" applyFont="0" applyFill="0" applyBorder="0" applyAlignment="0" applyProtection="0"/>
    <xf numFmtId="0" fontId="19" fillId="5" borderId="0" applyNumberFormat="0" applyBorder="0" applyAlignment="0" applyProtection="0"/>
    <xf numFmtId="0" fontId="2" fillId="19" borderId="0" applyNumberFormat="0" applyBorder="0" applyAlignment="0" applyProtection="0"/>
    <xf numFmtId="0" fontId="21" fillId="0" borderId="4" applyNumberFormat="0" applyFill="0" applyAlignment="0" applyProtection="0"/>
    <xf numFmtId="0" fontId="16" fillId="0" borderId="0" applyNumberFormat="0" applyFill="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7" fillId="3" borderId="0" applyNumberFormat="0" applyBorder="0" applyAlignment="0" applyProtection="0"/>
    <xf numFmtId="0" fontId="19" fillId="5" borderId="0" applyNumberFormat="0" applyBorder="0" applyAlignment="0" applyProtection="0"/>
    <xf numFmtId="0" fontId="22" fillId="7" borderId="5" applyNumberFormat="0" applyAlignment="0" applyProtection="0"/>
    <xf numFmtId="167" fontId="2" fillId="0" borderId="0" applyFont="0" applyFill="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4" fillId="17" borderId="0" applyNumberFormat="0" applyBorder="0" applyAlignment="0" applyProtection="0"/>
    <xf numFmtId="0" fontId="24" fillId="24" borderId="0" applyNumberFormat="0" applyBorder="0" applyAlignment="0" applyProtection="0"/>
    <xf numFmtId="0" fontId="24" fillId="9" borderId="0" applyNumberFormat="0" applyBorder="0" applyAlignment="0" applyProtection="0"/>
    <xf numFmtId="0" fontId="24" fillId="21" borderId="0" applyNumberFormat="0" applyBorder="0" applyAlignment="0" applyProtection="0"/>
    <xf numFmtId="0" fontId="22" fillId="7" borderId="5" applyNumberFormat="0" applyAlignment="0" applyProtection="0"/>
    <xf numFmtId="0" fontId="16" fillId="0" borderId="0" applyNumberFormat="0" applyFill="0" applyBorder="0" applyAlignment="0" applyProtection="0"/>
    <xf numFmtId="0" fontId="18" fillId="4" borderId="0" applyNumberFormat="0" applyBorder="0" applyAlignment="0" applyProtection="0"/>
    <xf numFmtId="0" fontId="22" fillId="7" borderId="5" applyNumberFormat="0" applyAlignment="0" applyProtection="0"/>
    <xf numFmtId="167" fontId="2" fillId="0" borderId="0" applyFont="0" applyFill="0" applyBorder="0" applyAlignment="0" applyProtection="0"/>
    <xf numFmtId="0" fontId="24" fillId="9" borderId="0" applyNumberFormat="0" applyBorder="0" applyAlignment="0" applyProtection="0"/>
    <xf numFmtId="0" fontId="24" fillId="17" borderId="0" applyNumberFormat="0" applyBorder="0" applyAlignment="0" applyProtection="0"/>
    <xf numFmtId="0" fontId="21" fillId="0" borderId="4" applyNumberFormat="0" applyFill="0" applyAlignment="0" applyProtection="0"/>
    <xf numFmtId="0" fontId="2" fillId="10"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0" fillId="6" borderId="1" applyNumberFormat="0" applyAlignment="0" applyProtection="0"/>
    <xf numFmtId="0" fontId="24" fillId="25" borderId="0" applyNumberFormat="0" applyBorder="0" applyAlignment="0" applyProtection="0"/>
    <xf numFmtId="0" fontId="21" fillId="0" borderId="4" applyNumberFormat="0" applyFill="0" applyAlignment="0" applyProtection="0"/>
    <xf numFmtId="0" fontId="21" fillId="0" borderId="4" applyNumberFormat="0" applyFill="0" applyAlignment="0" applyProtection="0"/>
    <xf numFmtId="0" fontId="24" fillId="21" borderId="0" applyNumberFormat="0" applyBorder="0" applyAlignment="0" applyProtection="0"/>
    <xf numFmtId="0" fontId="24" fillId="17"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24" fillId="25" borderId="0" applyNumberFormat="0" applyBorder="0" applyAlignment="0" applyProtection="0"/>
    <xf numFmtId="0" fontId="24" fillId="9" borderId="0" applyNumberFormat="0" applyBorder="0" applyAlignment="0" applyProtection="0"/>
    <xf numFmtId="0" fontId="24" fillId="20" borderId="0" applyNumberFormat="0" applyBorder="0" applyAlignment="0" applyProtection="0"/>
    <xf numFmtId="0" fontId="18" fillId="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24" borderId="0" applyNumberFormat="0" applyBorder="0" applyAlignment="0" applyProtection="0"/>
    <xf numFmtId="0" fontId="24" fillId="16" borderId="0" applyNumberFormat="0" applyBorder="0" applyAlignment="0" applyProtection="0"/>
    <xf numFmtId="0" fontId="24" fillId="24" borderId="0" applyNumberFormat="0" applyBorder="0" applyAlignment="0" applyProtection="0"/>
    <xf numFmtId="0" fontId="2" fillId="14" borderId="0" applyNumberFormat="0" applyBorder="0" applyAlignment="0" applyProtection="0"/>
    <xf numFmtId="0" fontId="24" fillId="25" borderId="0" applyNumberFormat="0" applyBorder="0" applyAlignment="0" applyProtection="0"/>
    <xf numFmtId="0" fontId="20" fillId="6" borderId="1" applyNumberFormat="0" applyAlignment="0" applyProtection="0"/>
    <xf numFmtId="0" fontId="24" fillId="13" borderId="0" applyNumberFormat="0" applyBorder="0" applyAlignment="0" applyProtection="0"/>
    <xf numFmtId="0" fontId="18" fillId="4" borderId="0" applyNumberFormat="0" applyBorder="0" applyAlignment="0" applyProtection="0"/>
    <xf numFmtId="0" fontId="24" fillId="13" borderId="0" applyNumberFormat="0" applyBorder="0" applyAlignment="0" applyProtection="0"/>
    <xf numFmtId="0" fontId="20" fillId="6" borderId="1" applyNumberFormat="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0" fontId="24" fillId="28" borderId="0" applyNumberFormat="0" applyBorder="0" applyAlignment="0" applyProtection="0"/>
    <xf numFmtId="0" fontId="16" fillId="0" borderId="0" applyNumberFormat="0" applyFill="0" applyBorder="0" applyAlignment="0" applyProtection="0"/>
    <xf numFmtId="0" fontId="24" fillId="32" borderId="0" applyNumberFormat="0" applyBorder="0" applyAlignment="0" applyProtection="0"/>
    <xf numFmtId="0" fontId="18" fillId="4" borderId="0" applyNumberFormat="0" applyBorder="0" applyAlignment="0" applyProtection="0"/>
    <xf numFmtId="0" fontId="21" fillId="0" borderId="4" applyNumberFormat="0" applyFill="0" applyAlignment="0" applyProtection="0"/>
    <xf numFmtId="0" fontId="24" fillId="28" borderId="0" applyNumberFormat="0" applyBorder="0" applyAlignment="0" applyProtection="0"/>
    <xf numFmtId="0" fontId="24" fillId="32" borderId="0" applyNumberFormat="0" applyBorder="0" applyAlignment="0" applyProtection="0"/>
    <xf numFmtId="0" fontId="24" fillId="20" borderId="0" applyNumberFormat="0" applyBorder="0" applyAlignment="0" applyProtection="0"/>
    <xf numFmtId="0" fontId="24" fillId="16" borderId="0" applyNumberFormat="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20" borderId="0" applyNumberFormat="0" applyBorder="0" applyAlignment="0" applyProtection="0"/>
    <xf numFmtId="0" fontId="24" fillId="20"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17" fillId="3" borderId="0" applyNumberFormat="0" applyBorder="0" applyAlignment="0" applyProtection="0"/>
    <xf numFmtId="0" fontId="24" fillId="12" borderId="0" applyNumberFormat="0" applyBorder="0" applyAlignment="0" applyProtection="0"/>
    <xf numFmtId="0" fontId="24" fillId="21"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16" borderId="0" applyNumberFormat="0" applyBorder="0" applyAlignment="0" applyProtection="0"/>
    <xf numFmtId="0" fontId="24" fillId="12" borderId="0" applyNumberFormat="0" applyBorder="0" applyAlignment="0" applyProtection="0"/>
    <xf numFmtId="0" fontId="19" fillId="5" borderId="0" applyNumberFormat="0" applyBorder="0" applyAlignment="0" applyProtection="0"/>
    <xf numFmtId="0" fontId="24" fillId="29" borderId="0" applyNumberFormat="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24" borderId="0" applyNumberFormat="0" applyBorder="0" applyAlignment="0" applyProtection="0"/>
    <xf numFmtId="0" fontId="22" fillId="7" borderId="5" applyNumberFormat="0" applyAlignment="0" applyProtection="0"/>
    <xf numFmtId="0" fontId="24" fillId="32" borderId="0" applyNumberFormat="0" applyBorder="0" applyAlignment="0" applyProtection="0"/>
    <xf numFmtId="0" fontId="20" fillId="6" borderId="1" applyNumberFormat="0" applyAlignment="0" applyProtection="0"/>
    <xf numFmtId="0" fontId="24" fillId="21" borderId="0" applyNumberFormat="0" applyBorder="0" applyAlignment="0" applyProtection="0"/>
    <xf numFmtId="0" fontId="17" fillId="3" borderId="0" applyNumberFormat="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16" borderId="0" applyNumberFormat="0" applyBorder="0" applyAlignment="0" applyProtection="0"/>
    <xf numFmtId="0" fontId="11" fillId="0" borderId="7" applyNumberFormat="0" applyFill="0" applyAlignment="0" applyProtection="0"/>
    <xf numFmtId="0" fontId="21" fillId="0" borderId="4" applyNumberFormat="0" applyFill="0" applyAlignment="0" applyProtection="0"/>
    <xf numFmtId="0" fontId="24" fillId="20" borderId="0" applyNumberFormat="0" applyBorder="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9" borderId="0" applyNumberFormat="0" applyBorder="0" applyAlignment="0" applyProtection="0"/>
    <xf numFmtId="0" fontId="18" fillId="4"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2" fillId="7" borderId="5" applyNumberFormat="0" applyAlignment="0" applyProtection="0"/>
    <xf numFmtId="0" fontId="24" fillId="13" borderId="0" applyNumberFormat="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19" fillId="5" borderId="0" applyNumberFormat="0" applyBorder="0" applyAlignment="0" applyProtection="0"/>
    <xf numFmtId="0" fontId="24" fillId="28" borderId="0" applyNumberFormat="0" applyBorder="0" applyAlignment="0" applyProtection="0"/>
    <xf numFmtId="0" fontId="24" fillId="21" borderId="0" applyNumberFormat="0" applyBorder="0" applyAlignment="0" applyProtection="0"/>
    <xf numFmtId="0" fontId="22" fillId="7" borderId="5" applyNumberFormat="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3" fillId="0" borderId="0" applyNumberFormat="0" applyFill="0" applyBorder="0" applyAlignment="0" applyProtection="0"/>
    <xf numFmtId="164" fontId="2" fillId="0" borderId="0" applyFont="0" applyFill="0" applyBorder="0" applyAlignment="0" applyProtection="0"/>
    <xf numFmtId="0" fontId="24" fillId="25" borderId="0" applyNumberFormat="0" applyBorder="0" applyAlignment="0" applyProtection="0"/>
    <xf numFmtId="0" fontId="2" fillId="11"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20" fillId="6" borderId="1" applyNumberFormat="0" applyAlignment="0" applyProtection="0"/>
    <xf numFmtId="0" fontId="18" fillId="4" borderId="0" applyNumberFormat="0" applyBorder="0" applyAlignment="0" applyProtection="0"/>
    <xf numFmtId="164" fontId="2" fillId="0" borderId="0" applyFont="0" applyFill="0" applyBorder="0" applyAlignment="0" applyProtection="0"/>
    <xf numFmtId="0" fontId="22" fillId="7" borderId="5" applyNumberFormat="0" applyAlignment="0" applyProtection="0"/>
    <xf numFmtId="0" fontId="2" fillId="18"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3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32"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16" fillId="0" borderId="0" applyNumberFormat="0" applyFill="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4" borderId="0" applyNumberFormat="0" applyBorder="0" applyAlignment="0" applyProtection="0"/>
    <xf numFmtId="9" fontId="2" fillId="0" borderId="0" applyFon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0" fillId="6" borderId="1" applyNumberFormat="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0" fontId="16" fillId="0" borderId="0" applyNumberFormat="0" applyFill="0" applyBorder="0" applyAlignment="0" applyProtection="0"/>
    <xf numFmtId="0" fontId="2" fillId="15"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9" fillId="5"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7"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 fillId="8" borderId="6" applyNumberFormat="0" applyFont="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 fillId="31"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9" borderId="0" applyNumberFormat="0" applyBorder="0" applyAlignment="0" applyProtection="0"/>
    <xf numFmtId="0" fontId="24" fillId="20" borderId="0" applyNumberFormat="0" applyBorder="0" applyAlignment="0" applyProtection="0"/>
    <xf numFmtId="0" fontId="24" fillId="17" borderId="0" applyNumberFormat="0" applyBorder="0" applyAlignment="0" applyProtection="0"/>
    <xf numFmtId="0" fontId="20" fillId="6" borderId="1" applyNumberFormat="0" applyAlignment="0" applyProtection="0"/>
    <xf numFmtId="0" fontId="2" fillId="26" borderId="0" applyNumberFormat="0" applyBorder="0" applyAlignment="0" applyProtection="0"/>
    <xf numFmtId="0" fontId="17" fillId="3" borderId="0" applyNumberFormat="0" applyBorder="0" applyAlignment="0" applyProtection="0"/>
    <xf numFmtId="0" fontId="21" fillId="0" borderId="4" applyNumberFormat="0" applyFill="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1" fillId="0" borderId="4" applyNumberFormat="0" applyFill="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21" fillId="0" borderId="4" applyNumberFormat="0" applyFill="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 fillId="11"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8"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26"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164" fontId="2" fillId="0" borderId="0" applyFont="0" applyFill="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 fillId="30"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0" fillId="6" borderId="1"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 fillId="3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9"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4" fillId="32"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167" fontId="2" fillId="0" borderId="0" applyFont="0" applyFill="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167" fontId="2" fillId="0" borderId="0" applyFon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164" fontId="2"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19" fillId="5"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27" borderId="0" applyNumberFormat="0" applyBorder="0" applyAlignment="0" applyProtection="0"/>
    <xf numFmtId="0" fontId="24" fillId="32" borderId="0" applyNumberFormat="0" applyBorder="0" applyAlignment="0" applyProtection="0"/>
    <xf numFmtId="0" fontId="24" fillId="21"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 fillId="26"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28" borderId="0" applyNumberFormat="0" applyBorder="0" applyAlignment="0" applyProtection="0"/>
    <xf numFmtId="0" fontId="17" fillId="3" borderId="0" applyNumberFormat="0" applyBorder="0" applyAlignment="0" applyProtection="0"/>
    <xf numFmtId="0" fontId="20" fillId="6" borderId="1" applyNumberFormat="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6"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19"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0" fillId="6" borderId="1"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8"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166" fontId="2" fillId="0" borderId="0" applyFont="0" applyFill="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2" fillId="11"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 fillId="18"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3"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4" fillId="2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2" fillId="7" borderId="5" applyNumberFormat="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7"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15"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3"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8" fillId="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2" fillId="7" borderId="5" applyNumberFormat="0" applyAlignment="0" applyProtection="0"/>
    <xf numFmtId="0" fontId="24" fillId="2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8" borderId="0" applyNumberFormat="0" applyBorder="0" applyAlignment="0" applyProtection="0"/>
    <xf numFmtId="0" fontId="2" fillId="1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32"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20" borderId="0" applyNumberFormat="0" applyBorder="0" applyAlignment="0" applyProtection="0"/>
    <xf numFmtId="0" fontId="24" fillId="13" borderId="0" applyNumberFormat="0" applyBorder="0" applyAlignment="0" applyProtection="0"/>
    <xf numFmtId="0" fontId="2" fillId="19"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31"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18" fillId="4" borderId="0" applyNumberFormat="0" applyBorder="0" applyAlignment="0" applyProtection="0"/>
    <xf numFmtId="0" fontId="2" fillId="22" borderId="0" applyNumberFormat="0" applyBorder="0" applyAlignment="0" applyProtection="0"/>
    <xf numFmtId="0" fontId="17" fillId="3" borderId="0" applyNumberFormat="0" applyBorder="0" applyAlignment="0" applyProtection="0"/>
    <xf numFmtId="0" fontId="19" fillId="5"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2" fillId="11"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2"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0" fillId="6" borderId="1" applyNumberFormat="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2"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25"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6" fillId="0" borderId="0" applyNumberFormat="0" applyFill="0" applyBorder="0" applyAlignment="0" applyProtection="0"/>
    <xf numFmtId="0" fontId="22" fillId="7" borderId="5"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7" fillId="3"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7" fillId="3"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6" borderId="0" applyNumberFormat="0" applyBorder="0" applyAlignment="0" applyProtection="0"/>
    <xf numFmtId="0" fontId="24" fillId="17"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3" fillId="0" borderId="0" applyNumberFormat="0" applyFill="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26"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6" borderId="0" applyNumberFormat="0" applyBorder="0" applyAlignment="0" applyProtection="0"/>
    <xf numFmtId="0" fontId="2" fillId="22"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7" fillId="3" borderId="0" applyNumberFormat="0" applyBorder="0" applyAlignment="0" applyProtection="0"/>
    <xf numFmtId="0" fontId="11" fillId="0" borderId="7" applyNumberFormat="0" applyFill="0" applyAlignment="0" applyProtection="0"/>
    <xf numFmtId="0" fontId="24" fillId="16" borderId="0" applyNumberFormat="0" applyBorder="0" applyAlignment="0" applyProtection="0"/>
    <xf numFmtId="0" fontId="11" fillId="0" borderId="7" applyNumberFormat="0" applyFill="0" applyAlignment="0" applyProtection="0"/>
    <xf numFmtId="0" fontId="21" fillId="0" borderId="4" applyNumberFormat="0" applyFill="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9" borderId="0" applyNumberFormat="0" applyBorder="0" applyAlignment="0" applyProtection="0"/>
    <xf numFmtId="0" fontId="18" fillId="4"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18" fillId="4" borderId="0" applyNumberFormat="0" applyBorder="0" applyAlignment="0" applyProtection="0"/>
    <xf numFmtId="0" fontId="24" fillId="25"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20" fillId="6" borderId="1" applyNumberFormat="0" applyAlignment="0" applyProtection="0"/>
    <xf numFmtId="0" fontId="19" fillId="5" borderId="0" applyNumberFormat="0" applyBorder="0" applyAlignment="0" applyProtection="0"/>
    <xf numFmtId="0" fontId="18" fillId="4" borderId="0" applyNumberFormat="0" applyBorder="0" applyAlignment="0" applyProtection="0"/>
    <xf numFmtId="0" fontId="22" fillId="7" borderId="5" applyNumberFormat="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9" borderId="0" applyNumberFormat="0" applyBorder="0" applyAlignment="0" applyProtection="0"/>
    <xf numFmtId="0" fontId="24" fillId="20" borderId="0" applyNumberFormat="0" applyBorder="0" applyAlignment="0" applyProtection="0"/>
    <xf numFmtId="0" fontId="2" fillId="31" borderId="0" applyNumberFormat="0" applyBorder="0" applyAlignment="0" applyProtection="0"/>
    <xf numFmtId="0" fontId="20" fillId="6" borderId="1" applyNumberFormat="0" applyAlignment="0" applyProtection="0"/>
    <xf numFmtId="0" fontId="2" fillId="23" borderId="0" applyNumberFormat="0" applyBorder="0" applyAlignment="0" applyProtection="0"/>
    <xf numFmtId="0" fontId="17" fillId="3"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 fillId="23"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23"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9"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 fillId="19"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0"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0" fillId="6" borderId="1" applyNumberFormat="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9"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28"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7" borderId="0" applyNumberFormat="0" applyBorder="0" applyAlignment="0" applyProtection="0"/>
    <xf numFmtId="0" fontId="24" fillId="2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0" fillId="6" borderId="1" applyNumberFormat="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16"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0" fillId="6" borderId="1" applyNumberFormat="0" applyAlignment="0" applyProtection="0"/>
    <xf numFmtId="0" fontId="24" fillId="16" borderId="0" applyNumberFormat="0" applyBorder="0" applyAlignment="0" applyProtection="0"/>
    <xf numFmtId="0" fontId="24" fillId="17" borderId="0" applyNumberFormat="0" applyBorder="0" applyAlignment="0" applyProtection="0"/>
    <xf numFmtId="0" fontId="24" fillId="25" borderId="0" applyNumberFormat="0" applyBorder="0" applyAlignment="0" applyProtection="0"/>
    <xf numFmtId="0" fontId="17" fillId="3"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166" fontId="2" fillId="0" borderId="0" applyFont="0" applyFill="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 fillId="1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164" fontId="2"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32"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167" fontId="2" fillId="0" borderId="0" applyFont="0" applyFill="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9" borderId="0" applyNumberFormat="0" applyBorder="0" applyAlignment="0" applyProtection="0"/>
    <xf numFmtId="0" fontId="24" fillId="24"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0" fillId="6" borderId="1"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4"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20"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166" fontId="2" fillId="0" borderId="0" applyFon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8" borderId="0" applyNumberFormat="0" applyBorder="0" applyAlignment="0" applyProtection="0"/>
    <xf numFmtId="166" fontId="2"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6"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8" borderId="6" applyNumberFormat="0" applyFont="0" applyAlignment="0" applyProtection="0"/>
    <xf numFmtId="0" fontId="24" fillId="16" borderId="0" applyNumberFormat="0" applyBorder="0" applyAlignment="0" applyProtection="0"/>
    <xf numFmtId="0" fontId="24" fillId="17" borderId="0" applyNumberFormat="0" applyBorder="0" applyAlignment="0" applyProtection="0"/>
    <xf numFmtId="0" fontId="24" fillId="32" borderId="0" applyNumberFormat="0" applyBorder="0" applyAlignment="0" applyProtection="0"/>
    <xf numFmtId="0" fontId="2" fillId="10"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6" fillId="0" borderId="0" applyNumberFormat="0" applyFill="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20"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0" fontId="24" fillId="24" borderId="0" applyNumberFormat="0" applyBorder="0" applyAlignment="0" applyProtection="0"/>
    <xf numFmtId="0" fontId="2" fillId="23"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7"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27" borderId="0" applyNumberFormat="0" applyBorder="0" applyAlignment="0" applyProtection="0"/>
    <xf numFmtId="0" fontId="24" fillId="16"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166" fontId="2"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6" borderId="0" applyNumberFormat="0" applyBorder="0" applyAlignment="0" applyProtection="0"/>
    <xf numFmtId="0" fontId="2" fillId="2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17" borderId="0" applyNumberFormat="0" applyBorder="0" applyAlignment="0" applyProtection="0"/>
    <xf numFmtId="0" fontId="24" fillId="13"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19" fillId="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3" fillId="0" borderId="0" applyNumberFormat="0" applyFill="0" applyBorder="0" applyAlignment="0" applyProtection="0"/>
    <xf numFmtId="0" fontId="2" fillId="30"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19"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17" fillId="3"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8"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9"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29"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 fillId="30"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2"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28"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3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3" fillId="0" borderId="0" applyNumberForma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21"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3"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 fillId="1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 fillId="22"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 fillId="11"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 fillId="1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 fillId="27"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7"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8" borderId="6" applyNumberFormat="0" applyFont="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8"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 fillId="26"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1"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 fillId="30"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0"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 fillId="2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6"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 fillId="22"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4" fillId="13" borderId="0" applyNumberFormat="0" applyBorder="0" applyAlignment="0" applyProtection="0"/>
    <xf numFmtId="0" fontId="2" fillId="11"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 fillId="8" borderId="6"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 fillId="27"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7"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8" borderId="6" applyNumberFormat="0" applyFont="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8"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 fillId="26"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1"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 fillId="30"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0"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 fillId="2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6"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 fillId="22"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25" borderId="0" applyNumberFormat="0" applyBorder="0" applyAlignment="0" applyProtection="0"/>
    <xf numFmtId="0" fontId="24" fillId="25" borderId="0" applyNumberFormat="0" applyBorder="0" applyAlignment="0" applyProtection="0"/>
    <xf numFmtId="0" fontId="19" fillId="5" borderId="0" applyNumberFormat="0" applyBorder="0" applyAlignment="0" applyProtection="0"/>
    <xf numFmtId="0" fontId="22" fillId="7" borderId="5" applyNumberFormat="0" applyAlignment="0" applyProtection="0"/>
    <xf numFmtId="0" fontId="23" fillId="0" borderId="0" applyNumberFormat="0" applyFill="0" applyBorder="0" applyAlignment="0" applyProtection="0"/>
    <xf numFmtId="0" fontId="2" fillId="23" borderId="0" applyNumberFormat="0" applyBorder="0" applyAlignment="0" applyProtection="0"/>
    <xf numFmtId="0" fontId="24" fillId="24" borderId="0" applyNumberFormat="0" applyBorder="0" applyAlignment="0" applyProtection="0"/>
    <xf numFmtId="0" fontId="2" fillId="30" borderId="0" applyNumberFormat="0" applyBorder="0" applyAlignment="0" applyProtection="0"/>
    <xf numFmtId="0" fontId="16" fillId="0" borderId="0" applyNumberFormat="0" applyFill="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2" fillId="7" borderId="5" applyNumberFormat="0" applyAlignment="0" applyProtection="0"/>
    <xf numFmtId="0" fontId="24" fillId="28" borderId="0" applyNumberFormat="0" applyBorder="0" applyAlignment="0" applyProtection="0"/>
    <xf numFmtId="0" fontId="24" fillId="29" borderId="0" applyNumberFormat="0" applyBorder="0" applyAlignment="0" applyProtection="0"/>
    <xf numFmtId="0" fontId="20" fillId="6" borderId="1" applyNumberFormat="0" applyAlignment="0" applyProtection="0"/>
    <xf numFmtId="0" fontId="24" fillId="3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1" fillId="0" borderId="4" applyNumberFormat="0" applyFill="0" applyAlignment="0" applyProtection="0"/>
    <xf numFmtId="0" fontId="24" fillId="24"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25"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3" fillId="0" borderId="0" applyNumberFormat="0" applyFill="0" applyBorder="0" applyAlignment="0" applyProtection="0"/>
    <xf numFmtId="166" fontId="2" fillId="0" borderId="0" applyFont="0" applyFill="0" applyBorder="0" applyAlignment="0" applyProtection="0"/>
    <xf numFmtId="0" fontId="19" fillId="5"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 fillId="26" borderId="0" applyNumberFormat="0" applyBorder="0" applyAlignment="0" applyProtection="0"/>
    <xf numFmtId="0" fontId="22" fillId="7" borderId="5" applyNumberFormat="0" applyAlignment="0" applyProtection="0"/>
    <xf numFmtId="0" fontId="24" fillId="25" borderId="0" applyNumberFormat="0" applyBorder="0" applyAlignment="0" applyProtection="0"/>
    <xf numFmtId="0" fontId="11" fillId="0" borderId="7" applyNumberFormat="0" applyFill="0" applyAlignment="0" applyProtection="0"/>
    <xf numFmtId="0" fontId="20" fillId="6" borderId="1" applyNumberFormat="0" applyAlignment="0" applyProtection="0"/>
    <xf numFmtId="0" fontId="16" fillId="0" borderId="0" applyNumberFormat="0" applyFill="0" applyBorder="0" applyAlignment="0" applyProtection="0"/>
    <xf numFmtId="0" fontId="2" fillId="18" borderId="0" applyNumberFormat="0" applyBorder="0" applyAlignment="0" applyProtection="0"/>
    <xf numFmtId="164" fontId="2" fillId="0" borderId="0" applyFont="0" applyFill="0" applyBorder="0" applyAlignment="0" applyProtection="0"/>
    <xf numFmtId="0" fontId="24" fillId="28" borderId="0" applyNumberFormat="0" applyBorder="0" applyAlignment="0" applyProtection="0"/>
    <xf numFmtId="0" fontId="2" fillId="30" borderId="0" applyNumberFormat="0" applyBorder="0" applyAlignment="0" applyProtection="0"/>
    <xf numFmtId="0" fontId="17" fillId="3" borderId="0" applyNumberFormat="0" applyBorder="0" applyAlignment="0" applyProtection="0"/>
    <xf numFmtId="0" fontId="11" fillId="0" borderId="7" applyNumberFormat="0" applyFill="0" applyAlignment="0" applyProtection="0"/>
    <xf numFmtId="0" fontId="16" fillId="0" borderId="0" applyNumberFormat="0" applyFill="0" applyBorder="0" applyAlignment="0" applyProtection="0"/>
    <xf numFmtId="0" fontId="18" fillId="4"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19" fillId="5" borderId="0" applyNumberFormat="0" applyBorder="0" applyAlignment="0" applyProtection="0"/>
    <xf numFmtId="0" fontId="2" fillId="11" borderId="0" applyNumberFormat="0" applyBorder="0" applyAlignment="0" applyProtection="0"/>
    <xf numFmtId="0" fontId="24" fillId="13" borderId="0" applyNumberFormat="0" applyBorder="0" applyAlignment="0" applyProtection="0"/>
    <xf numFmtId="0" fontId="2" fillId="18"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 fillId="22" borderId="0" applyNumberFormat="0" applyBorder="0" applyAlignment="0" applyProtection="0"/>
    <xf numFmtId="0" fontId="24" fillId="17" borderId="0" applyNumberFormat="0" applyBorder="0" applyAlignment="0" applyProtection="0"/>
    <xf numFmtId="0" fontId="21" fillId="0" borderId="4" applyNumberFormat="0" applyFill="0" applyAlignment="0" applyProtection="0"/>
    <xf numFmtId="0" fontId="2" fillId="18"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0" fontId="24" fillId="29" borderId="0" applyNumberFormat="0" applyBorder="0" applyAlignment="0" applyProtection="0"/>
    <xf numFmtId="0" fontId="17" fillId="3" borderId="0" applyNumberFormat="0" applyBorder="0" applyAlignment="0" applyProtection="0"/>
    <xf numFmtId="0" fontId="24" fillId="25" borderId="0" applyNumberFormat="0" applyBorder="0" applyAlignment="0" applyProtection="0"/>
    <xf numFmtId="0" fontId="23" fillId="0" borderId="0" applyNumberFormat="0" applyFill="0" applyBorder="0" applyAlignment="0" applyProtection="0"/>
    <xf numFmtId="0" fontId="24" fillId="25" borderId="0" applyNumberFormat="0" applyBorder="0" applyAlignment="0" applyProtection="0"/>
    <xf numFmtId="0" fontId="19" fillId="5" borderId="0" applyNumberFormat="0" applyBorder="0" applyAlignment="0" applyProtection="0"/>
    <xf numFmtId="0" fontId="21" fillId="0" borderId="4" applyNumberFormat="0" applyFill="0" applyAlignment="0" applyProtection="0"/>
    <xf numFmtId="0" fontId="19" fillId="5" borderId="0" applyNumberFormat="0" applyBorder="0" applyAlignment="0" applyProtection="0"/>
    <xf numFmtId="167" fontId="2" fillId="0" borderId="0" applyFont="0" applyFill="0" applyBorder="0" applyAlignment="0" applyProtection="0"/>
    <xf numFmtId="0" fontId="22" fillId="7" borderId="5" applyNumberFormat="0" applyAlignment="0" applyProtection="0"/>
    <xf numFmtId="0" fontId="19" fillId="5" borderId="0" applyNumberFormat="0" applyBorder="0" applyAlignment="0" applyProtection="0"/>
    <xf numFmtId="0" fontId="24" fillId="13" borderId="0" applyNumberFormat="0" applyBorder="0" applyAlignment="0" applyProtection="0"/>
    <xf numFmtId="0" fontId="20" fillId="6" borderId="1" applyNumberFormat="0" applyAlignment="0" applyProtection="0"/>
    <xf numFmtId="0" fontId="24" fillId="24" borderId="0" applyNumberFormat="0" applyBorder="0" applyAlignment="0" applyProtection="0"/>
    <xf numFmtId="0" fontId="24" fillId="32" borderId="0" applyNumberFormat="0" applyBorder="0" applyAlignment="0" applyProtection="0"/>
    <xf numFmtId="0" fontId="20" fillId="6" borderId="1" applyNumberFormat="0" applyAlignment="0" applyProtection="0"/>
    <xf numFmtId="0" fontId="24" fillId="28" borderId="0" applyNumberFormat="0" applyBorder="0" applyAlignment="0" applyProtection="0"/>
    <xf numFmtId="0" fontId="2" fillId="27" borderId="0" applyNumberFormat="0" applyBorder="0" applyAlignment="0" applyProtection="0"/>
    <xf numFmtId="0" fontId="24" fillId="12" borderId="0" applyNumberFormat="0" applyBorder="0" applyAlignment="0" applyProtection="0"/>
    <xf numFmtId="0" fontId="2" fillId="15" borderId="0" applyNumberFormat="0" applyBorder="0" applyAlignment="0" applyProtection="0"/>
    <xf numFmtId="0" fontId="24" fillId="12" borderId="0" applyNumberFormat="0" applyBorder="0" applyAlignment="0" applyProtection="0"/>
    <xf numFmtId="0" fontId="2" fillId="23" borderId="0" applyNumberFormat="0" applyBorder="0" applyAlignment="0" applyProtection="0"/>
    <xf numFmtId="0" fontId="19" fillId="5" borderId="0" applyNumberFormat="0" applyBorder="0" applyAlignment="0" applyProtection="0"/>
    <xf numFmtId="0" fontId="21" fillId="0" borderId="4" applyNumberFormat="0" applyFill="0" applyAlignment="0" applyProtection="0"/>
    <xf numFmtId="0" fontId="19" fillId="5" borderId="0" applyNumberFormat="0" applyBorder="0" applyAlignment="0" applyProtection="0"/>
    <xf numFmtId="0" fontId="2" fillId="30"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7" fillId="3" borderId="0" applyNumberFormat="0" applyBorder="0" applyAlignment="0" applyProtection="0"/>
    <xf numFmtId="0" fontId="2" fillId="30" borderId="0" applyNumberFormat="0" applyBorder="0" applyAlignment="0" applyProtection="0"/>
    <xf numFmtId="0" fontId="24" fillId="9" borderId="0" applyNumberFormat="0" applyBorder="0" applyAlignment="0" applyProtection="0"/>
    <xf numFmtId="0" fontId="2" fillId="19" borderId="0" applyNumberFormat="0" applyBorder="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9" fillId="5" borderId="0" applyNumberFormat="0" applyBorder="0" applyAlignment="0" applyProtection="0"/>
    <xf numFmtId="0" fontId="24" fillId="32"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3" fillId="0" borderId="0" applyNumberFormat="0" applyFill="0" applyBorder="0" applyAlignment="0" applyProtection="0"/>
    <xf numFmtId="0" fontId="19" fillId="5"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0" fillId="6" borderId="1" applyNumberFormat="0" applyAlignment="0" applyProtection="0"/>
    <xf numFmtId="0" fontId="2" fillId="30"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16" borderId="0" applyNumberFormat="0" applyBorder="0" applyAlignment="0" applyProtection="0"/>
    <xf numFmtId="0" fontId="2" fillId="31" borderId="0" applyNumberFormat="0" applyBorder="0" applyAlignment="0" applyProtection="0"/>
    <xf numFmtId="0" fontId="24" fillId="25" borderId="0" applyNumberFormat="0" applyBorder="0" applyAlignment="0" applyProtection="0"/>
    <xf numFmtId="0" fontId="21" fillId="0" borderId="4" applyNumberFormat="0" applyFill="0" applyAlignment="0" applyProtection="0"/>
    <xf numFmtId="0" fontId="24" fillId="13" borderId="0" applyNumberFormat="0" applyBorder="0" applyAlignment="0" applyProtection="0"/>
    <xf numFmtId="0" fontId="24" fillId="21" borderId="0" applyNumberFormat="0" applyBorder="0" applyAlignment="0" applyProtection="0"/>
    <xf numFmtId="0" fontId="24" fillId="13" borderId="0" applyNumberFormat="0" applyBorder="0" applyAlignment="0" applyProtection="0"/>
    <xf numFmtId="0" fontId="2" fillId="23" borderId="0" applyNumberFormat="0" applyBorder="0" applyAlignment="0" applyProtection="0"/>
    <xf numFmtId="0" fontId="24" fillId="28" borderId="0" applyNumberFormat="0" applyBorder="0" applyAlignment="0" applyProtection="0"/>
    <xf numFmtId="0" fontId="24" fillId="9" borderId="0" applyNumberFormat="0" applyBorder="0" applyAlignment="0" applyProtection="0"/>
    <xf numFmtId="0" fontId="24" fillId="28" borderId="0" applyNumberFormat="0" applyBorder="0" applyAlignment="0" applyProtection="0"/>
    <xf numFmtId="0" fontId="23" fillId="0" borderId="0" applyNumberFormat="0" applyFill="0" applyBorder="0" applyAlignment="0" applyProtection="0"/>
    <xf numFmtId="0" fontId="2" fillId="27" borderId="0" applyNumberFormat="0" applyBorder="0" applyAlignment="0" applyProtection="0"/>
    <xf numFmtId="0" fontId="21" fillId="0" borderId="4" applyNumberFormat="0" applyFill="0" applyAlignment="0" applyProtection="0"/>
    <xf numFmtId="0" fontId="24" fillId="29" borderId="0" applyNumberFormat="0" applyBorder="0" applyAlignment="0" applyProtection="0"/>
    <xf numFmtId="0" fontId="11" fillId="0" borderId="7" applyNumberFormat="0" applyFill="0" applyAlignment="0" applyProtection="0"/>
    <xf numFmtId="0" fontId="18" fillId="4" borderId="0" applyNumberFormat="0" applyBorder="0" applyAlignment="0" applyProtection="0"/>
    <xf numFmtId="0" fontId="24" fillId="16" borderId="0" applyNumberFormat="0" applyBorder="0" applyAlignment="0" applyProtection="0"/>
    <xf numFmtId="0" fontId="2" fillId="18" borderId="0" applyNumberFormat="0" applyBorder="0" applyAlignment="0" applyProtection="0"/>
    <xf numFmtId="0" fontId="23" fillId="0" borderId="0" applyNumberFormat="0" applyFill="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4" fillId="29" borderId="0" applyNumberFormat="0" applyBorder="0" applyAlignment="0" applyProtection="0"/>
    <xf numFmtId="0" fontId="16" fillId="0" borderId="0" applyNumberForma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12" borderId="0" applyNumberFormat="0" applyBorder="0" applyAlignment="0" applyProtection="0"/>
    <xf numFmtId="0" fontId="23" fillId="0" borderId="0" applyNumberFormat="0" applyFill="0" applyBorder="0" applyAlignment="0" applyProtection="0"/>
    <xf numFmtId="0" fontId="2" fillId="26" borderId="0" applyNumberFormat="0" applyBorder="0" applyAlignment="0" applyProtection="0"/>
    <xf numFmtId="0" fontId="24" fillId="12" borderId="0" applyNumberFormat="0" applyBorder="0" applyAlignment="0" applyProtection="0"/>
    <xf numFmtId="0" fontId="24" fillId="25" borderId="0" applyNumberFormat="0" applyBorder="0" applyAlignment="0" applyProtection="0"/>
    <xf numFmtId="0" fontId="2" fillId="30" borderId="0" applyNumberFormat="0" applyBorder="0" applyAlignment="0" applyProtection="0"/>
    <xf numFmtId="0" fontId="16" fillId="0" borderId="0" applyNumberFormat="0" applyFill="0" applyBorder="0" applyAlignment="0" applyProtection="0"/>
    <xf numFmtId="0" fontId="24" fillId="12"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1" fillId="0" borderId="4" applyNumberFormat="0" applyFill="0" applyAlignment="0" applyProtection="0"/>
    <xf numFmtId="0" fontId="19" fillId="5" borderId="0" applyNumberFormat="0" applyBorder="0" applyAlignment="0" applyProtection="0"/>
    <xf numFmtId="0" fontId="24" fillId="32" borderId="0" applyNumberFormat="0" applyBorder="0" applyAlignment="0" applyProtection="0"/>
    <xf numFmtId="0" fontId="21" fillId="0" borderId="4" applyNumberFormat="0" applyFill="0" applyAlignment="0" applyProtection="0"/>
    <xf numFmtId="164" fontId="2" fillId="0" borderId="0" applyFont="0" applyFill="0" applyBorder="0" applyAlignment="0" applyProtection="0"/>
    <xf numFmtId="0" fontId="24" fillId="13" borderId="0" applyNumberFormat="0" applyBorder="0" applyAlignment="0" applyProtection="0"/>
    <xf numFmtId="0" fontId="2" fillId="26" borderId="0" applyNumberFormat="0" applyBorder="0" applyAlignment="0" applyProtection="0"/>
    <xf numFmtId="0" fontId="2" fillId="8" borderId="6" applyNumberFormat="0" applyFont="0" applyAlignment="0" applyProtection="0"/>
    <xf numFmtId="0" fontId="24" fillId="17" borderId="0" applyNumberFormat="0" applyBorder="0" applyAlignment="0" applyProtection="0"/>
    <xf numFmtId="0" fontId="24" fillId="9" borderId="0" applyNumberFormat="0" applyBorder="0" applyAlignment="0" applyProtection="0"/>
    <xf numFmtId="0" fontId="24" fillId="28" borderId="0" applyNumberFormat="0" applyBorder="0" applyAlignment="0" applyProtection="0"/>
    <xf numFmtId="0" fontId="24" fillId="9" borderId="0" applyNumberFormat="0" applyBorder="0" applyAlignment="0" applyProtection="0"/>
    <xf numFmtId="0" fontId="2" fillId="18"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9" borderId="0" applyNumberFormat="0" applyBorder="0" applyAlignment="0" applyProtection="0"/>
    <xf numFmtId="0" fontId="17" fillId="3" borderId="0" applyNumberFormat="0" applyBorder="0" applyAlignment="0" applyProtection="0"/>
    <xf numFmtId="0" fontId="24" fillId="24" borderId="0" applyNumberFormat="0" applyBorder="0" applyAlignment="0" applyProtection="0"/>
    <xf numFmtId="0" fontId="20" fillId="6" borderId="1" applyNumberFormat="0" applyAlignment="0" applyProtection="0"/>
    <xf numFmtId="0" fontId="24" fillId="20" borderId="0" applyNumberFormat="0" applyBorder="0" applyAlignment="0" applyProtection="0"/>
    <xf numFmtId="0" fontId="24" fillId="12" borderId="0" applyNumberFormat="0" applyBorder="0" applyAlignment="0" applyProtection="0"/>
    <xf numFmtId="0" fontId="2" fillId="10" borderId="0" applyNumberFormat="0" applyBorder="0" applyAlignment="0" applyProtection="0"/>
    <xf numFmtId="0" fontId="23" fillId="0" borderId="0" applyNumberFormat="0" applyFill="0" applyBorder="0" applyAlignment="0" applyProtection="0"/>
    <xf numFmtId="0" fontId="24" fillId="20"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 fillId="8" borderId="6" applyNumberFormat="0" applyFont="0" applyAlignment="0" applyProtection="0"/>
    <xf numFmtId="0" fontId="2" fillId="18" borderId="0" applyNumberFormat="0" applyBorder="0" applyAlignment="0" applyProtection="0"/>
    <xf numFmtId="0" fontId="16" fillId="0" borderId="0" applyNumberFormat="0" applyFill="0" applyBorder="0" applyAlignment="0" applyProtection="0"/>
    <xf numFmtId="0" fontId="19" fillId="5"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 fillId="11" borderId="0" applyNumberFormat="0" applyBorder="0" applyAlignment="0" applyProtection="0"/>
    <xf numFmtId="0" fontId="24" fillId="32" borderId="0" applyNumberFormat="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5"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13" borderId="0" applyNumberFormat="0" applyBorder="0" applyAlignment="0" applyProtection="0"/>
    <xf numFmtId="0" fontId="2" fillId="27" borderId="0" applyNumberFormat="0" applyBorder="0" applyAlignment="0" applyProtection="0"/>
    <xf numFmtId="0" fontId="23" fillId="0" borderId="0" applyNumberFormat="0" applyFill="0" applyBorder="0" applyAlignment="0" applyProtection="0"/>
    <xf numFmtId="0" fontId="24" fillId="3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21" borderId="0" applyNumberFormat="0" applyBorder="0" applyAlignment="0" applyProtection="0"/>
    <xf numFmtId="0" fontId="2" fillId="10" borderId="0" applyNumberFormat="0" applyBorder="0" applyAlignment="0" applyProtection="0"/>
    <xf numFmtId="0" fontId="11" fillId="0" borderId="7" applyNumberFormat="0" applyFill="0" applyAlignment="0" applyProtection="0"/>
    <xf numFmtId="0" fontId="24" fillId="17" borderId="0" applyNumberFormat="0" applyBorder="0" applyAlignment="0" applyProtection="0"/>
    <xf numFmtId="0" fontId="24" fillId="12"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19" fillId="5" borderId="0" applyNumberFormat="0" applyBorder="0" applyAlignment="0" applyProtection="0"/>
    <xf numFmtId="0" fontId="21" fillId="0" borderId="4" applyNumberFormat="0" applyFill="0" applyAlignment="0" applyProtection="0"/>
    <xf numFmtId="0" fontId="2" fillId="31" borderId="0" applyNumberFormat="0" applyBorder="0" applyAlignment="0" applyProtection="0"/>
    <xf numFmtId="0" fontId="2" fillId="22" borderId="0" applyNumberFormat="0" applyBorder="0" applyAlignment="0" applyProtection="0"/>
    <xf numFmtId="0" fontId="23" fillId="0" borderId="0" applyNumberFormat="0" applyFill="0" applyBorder="0" applyAlignment="0" applyProtection="0"/>
    <xf numFmtId="167" fontId="2" fillId="0" borderId="0" applyFont="0" applyFill="0" applyBorder="0" applyAlignment="0" applyProtection="0"/>
    <xf numFmtId="0" fontId="19" fillId="5" borderId="0" applyNumberFormat="0" applyBorder="0" applyAlignment="0" applyProtection="0"/>
    <xf numFmtId="0" fontId="2" fillId="19" borderId="0" applyNumberFormat="0" applyBorder="0" applyAlignment="0" applyProtection="0"/>
    <xf numFmtId="0" fontId="16" fillId="0" borderId="0" applyNumberFormat="0" applyFill="0" applyBorder="0" applyAlignment="0" applyProtection="0"/>
    <xf numFmtId="0" fontId="20" fillId="6" borderId="1" applyNumberFormat="0" applyAlignment="0" applyProtection="0"/>
    <xf numFmtId="0" fontId="20" fillId="6" borderId="1" applyNumberFormat="0" applyAlignment="0" applyProtection="0"/>
    <xf numFmtId="0" fontId="2" fillId="30" borderId="0" applyNumberFormat="0" applyBorder="0" applyAlignment="0" applyProtection="0"/>
    <xf numFmtId="0" fontId="24" fillId="13"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24" fillId="21" borderId="0" applyNumberFormat="0" applyBorder="0" applyAlignment="0" applyProtection="0"/>
    <xf numFmtId="0" fontId="20" fillId="6" borderId="1" applyNumberFormat="0" applyAlignment="0" applyProtection="0"/>
    <xf numFmtId="0" fontId="24" fillId="13" borderId="0" applyNumberFormat="0" applyBorder="0" applyAlignment="0" applyProtection="0"/>
    <xf numFmtId="166" fontId="2" fillId="0" borderId="0" applyFont="0" applyFill="0" applyBorder="0" applyAlignment="0" applyProtection="0"/>
    <xf numFmtId="0" fontId="2" fillId="8" borderId="6" applyNumberFormat="0" applyFont="0" applyAlignment="0" applyProtection="0"/>
    <xf numFmtId="0" fontId="24" fillId="12" borderId="0" applyNumberFormat="0" applyBorder="0" applyAlignment="0" applyProtection="0"/>
    <xf numFmtId="0" fontId="24" fillId="25"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24" fillId="13"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6" borderId="0" applyNumberFormat="0" applyBorder="0" applyAlignment="0" applyProtection="0"/>
    <xf numFmtId="0" fontId="19" fillId="5" borderId="0" applyNumberFormat="0" applyBorder="0" applyAlignment="0" applyProtection="0"/>
    <xf numFmtId="0" fontId="11" fillId="0" borderId="7" applyNumberFormat="0" applyFill="0" applyAlignment="0" applyProtection="0"/>
    <xf numFmtId="0" fontId="23" fillId="0" borderId="0" applyNumberFormat="0" applyFill="0" applyBorder="0" applyAlignment="0" applyProtection="0"/>
    <xf numFmtId="0" fontId="24" fillId="21" borderId="0" applyNumberFormat="0" applyBorder="0" applyAlignment="0" applyProtection="0"/>
    <xf numFmtId="0" fontId="11" fillId="0" borderId="7" applyNumberFormat="0" applyFill="0" applyAlignment="0" applyProtection="0"/>
    <xf numFmtId="0" fontId="2" fillId="15" borderId="0" applyNumberFormat="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2" fillId="7" borderId="5" applyNumberFormat="0" applyAlignment="0" applyProtection="0"/>
    <xf numFmtId="0" fontId="20" fillId="6" borderId="1" applyNumberFormat="0" applyAlignment="0" applyProtection="0"/>
    <xf numFmtId="0" fontId="22" fillId="7" borderId="5" applyNumberFormat="0" applyAlignment="0" applyProtection="0"/>
    <xf numFmtId="0" fontId="24" fillId="13" borderId="0" applyNumberFormat="0" applyBorder="0" applyAlignment="0" applyProtection="0"/>
    <xf numFmtId="0" fontId="17" fillId="3" borderId="0" applyNumberFormat="0" applyBorder="0" applyAlignment="0" applyProtection="0"/>
    <xf numFmtId="0" fontId="24" fillId="21" borderId="0" applyNumberFormat="0" applyBorder="0" applyAlignment="0" applyProtection="0"/>
    <xf numFmtId="0" fontId="24" fillId="9" borderId="0" applyNumberFormat="0" applyBorder="0" applyAlignment="0" applyProtection="0"/>
    <xf numFmtId="0" fontId="11" fillId="0" borderId="7" applyNumberFormat="0" applyFill="0" applyAlignment="0" applyProtection="0"/>
    <xf numFmtId="0" fontId="2" fillId="14" borderId="0" applyNumberFormat="0" applyBorder="0" applyAlignment="0" applyProtection="0"/>
    <xf numFmtId="166" fontId="2" fillId="0" borderId="0" applyFont="0" applyFill="0" applyBorder="0" applyAlignment="0" applyProtection="0"/>
    <xf numFmtId="0" fontId="24" fillId="16" borderId="0" applyNumberFormat="0" applyBorder="0" applyAlignment="0" applyProtection="0"/>
    <xf numFmtId="0" fontId="19" fillId="5" borderId="0" applyNumberFormat="0" applyBorder="0" applyAlignment="0" applyProtection="0"/>
    <xf numFmtId="0" fontId="2" fillId="27" borderId="0" applyNumberFormat="0" applyBorder="0" applyAlignment="0" applyProtection="0"/>
    <xf numFmtId="0" fontId="22" fillId="7" borderId="5" applyNumberFormat="0" applyAlignment="0" applyProtection="0"/>
    <xf numFmtId="0" fontId="24" fillId="17" borderId="0" applyNumberFormat="0" applyBorder="0" applyAlignment="0" applyProtection="0"/>
    <xf numFmtId="0" fontId="24" fillId="12" borderId="0" applyNumberFormat="0" applyBorder="0" applyAlignment="0" applyProtection="0"/>
    <xf numFmtId="0" fontId="2" fillId="18" borderId="0" applyNumberFormat="0" applyBorder="0" applyAlignment="0" applyProtection="0"/>
    <xf numFmtId="0" fontId="24" fillId="21" borderId="0" applyNumberFormat="0" applyBorder="0" applyAlignment="0" applyProtection="0"/>
    <xf numFmtId="0" fontId="18" fillId="4" borderId="0" applyNumberFormat="0" applyBorder="0" applyAlignment="0" applyProtection="0"/>
    <xf numFmtId="0" fontId="2" fillId="18" borderId="0" applyNumberFormat="0" applyBorder="0" applyAlignment="0" applyProtection="0"/>
    <xf numFmtId="0" fontId="24" fillId="9" borderId="0" applyNumberFormat="0" applyBorder="0" applyAlignment="0" applyProtection="0"/>
    <xf numFmtId="0" fontId="24" fillId="16" borderId="0" applyNumberFormat="0" applyBorder="0" applyAlignment="0" applyProtection="0"/>
    <xf numFmtId="0" fontId="17" fillId="3"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11" fillId="0" borderId="7" applyNumberFormat="0" applyFill="0" applyAlignment="0" applyProtection="0"/>
    <xf numFmtId="0" fontId="24" fillId="20"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 fillId="26" borderId="0" applyNumberFormat="0" applyBorder="0" applyAlignment="0" applyProtection="0"/>
    <xf numFmtId="0" fontId="11" fillId="0" borderId="7" applyNumberFormat="0" applyFill="0" applyAlignment="0" applyProtection="0"/>
    <xf numFmtId="0" fontId="2" fillId="8" borderId="6" applyNumberFormat="0" applyFont="0" applyAlignment="0" applyProtection="0"/>
    <xf numFmtId="0" fontId="22" fillId="7" borderId="5" applyNumberFormat="0" applyAlignment="0" applyProtection="0"/>
    <xf numFmtId="0" fontId="22" fillId="7" borderId="5" applyNumberFormat="0" applyAlignment="0" applyProtection="0"/>
    <xf numFmtId="0" fontId="24" fillId="28" borderId="0" applyNumberFormat="0" applyBorder="0" applyAlignment="0" applyProtection="0"/>
    <xf numFmtId="0" fontId="2" fillId="26" borderId="0" applyNumberFormat="0" applyBorder="0" applyAlignment="0" applyProtection="0"/>
    <xf numFmtId="0" fontId="18" fillId="4" borderId="0" applyNumberFormat="0" applyBorder="0" applyAlignment="0" applyProtection="0"/>
    <xf numFmtId="0" fontId="21" fillId="0" borderId="4" applyNumberFormat="0" applyFill="0" applyAlignment="0" applyProtection="0"/>
    <xf numFmtId="0" fontId="2" fillId="14" borderId="0" applyNumberFormat="0" applyBorder="0" applyAlignment="0" applyProtection="0"/>
    <xf numFmtId="0" fontId="24" fillId="24" borderId="0" applyNumberFormat="0" applyBorder="0" applyAlignment="0" applyProtection="0"/>
    <xf numFmtId="0" fontId="19" fillId="5" borderId="0" applyNumberFormat="0" applyBorder="0" applyAlignment="0" applyProtection="0"/>
    <xf numFmtId="0" fontId="2" fillId="8" borderId="6" applyNumberFormat="0" applyFont="0" applyAlignment="0" applyProtection="0"/>
    <xf numFmtId="0" fontId="17" fillId="3" borderId="0" applyNumberFormat="0" applyBorder="0" applyAlignment="0" applyProtection="0"/>
    <xf numFmtId="0" fontId="2" fillId="19" borderId="0" applyNumberFormat="0" applyBorder="0" applyAlignment="0" applyProtection="0"/>
    <xf numFmtId="0" fontId="24" fillId="13" borderId="0" applyNumberFormat="0" applyBorder="0" applyAlignment="0" applyProtection="0"/>
    <xf numFmtId="0" fontId="24" fillId="28" borderId="0" applyNumberFormat="0" applyBorder="0" applyAlignment="0" applyProtection="0"/>
    <xf numFmtId="0" fontId="24" fillId="1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4" fillId="32" borderId="0" applyNumberFormat="0" applyBorder="0" applyAlignment="0" applyProtection="0"/>
    <xf numFmtId="0" fontId="2" fillId="23" borderId="0" applyNumberFormat="0" applyBorder="0" applyAlignment="0" applyProtection="0"/>
    <xf numFmtId="0" fontId="24" fillId="28" borderId="0" applyNumberFormat="0" applyBorder="0" applyAlignment="0" applyProtection="0"/>
    <xf numFmtId="0" fontId="24" fillId="16"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4" fillId="28" borderId="0" applyNumberFormat="0" applyBorder="0" applyAlignment="0" applyProtection="0"/>
    <xf numFmtId="0" fontId="24" fillId="13" borderId="0" applyNumberFormat="0" applyBorder="0" applyAlignment="0" applyProtection="0"/>
    <xf numFmtId="0" fontId="22" fillId="7" borderId="5" applyNumberFormat="0" applyAlignment="0" applyProtection="0"/>
    <xf numFmtId="0" fontId="17" fillId="3" borderId="0" applyNumberFormat="0" applyBorder="0" applyAlignment="0" applyProtection="0"/>
    <xf numFmtId="0" fontId="19" fillId="5" borderId="0" applyNumberFormat="0" applyBorder="0" applyAlignment="0" applyProtection="0"/>
    <xf numFmtId="0" fontId="17" fillId="3" borderId="0" applyNumberFormat="0" applyBorder="0" applyAlignment="0" applyProtection="0"/>
    <xf numFmtId="0" fontId="23" fillId="0" borderId="0" applyNumberFormat="0" applyFill="0" applyBorder="0" applyAlignment="0" applyProtection="0"/>
    <xf numFmtId="0" fontId="24" fillId="20"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4" fillId="32" borderId="0" applyNumberFormat="0" applyBorder="0" applyAlignment="0" applyProtection="0"/>
    <xf numFmtId="0" fontId="2" fillId="15"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16" borderId="0" applyNumberFormat="0" applyBorder="0" applyAlignment="0" applyProtection="0"/>
    <xf numFmtId="0" fontId="19" fillId="5" borderId="0" applyNumberFormat="0" applyBorder="0" applyAlignment="0" applyProtection="0"/>
    <xf numFmtId="0" fontId="24" fillId="29" borderId="0" applyNumberFormat="0" applyBorder="0" applyAlignment="0" applyProtection="0"/>
    <xf numFmtId="0" fontId="16" fillId="0" borderId="0" applyNumberFormat="0" applyFill="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11" fillId="0" borderId="7" applyNumberFormat="0" applyFill="0" applyAlignment="0" applyProtection="0"/>
    <xf numFmtId="0" fontId="24" fillId="21" borderId="0" applyNumberFormat="0" applyBorder="0" applyAlignment="0" applyProtection="0"/>
    <xf numFmtId="0" fontId="24" fillId="17" borderId="0" applyNumberFormat="0" applyBorder="0" applyAlignment="0" applyProtection="0"/>
    <xf numFmtId="0" fontId="24" fillId="25" borderId="0" applyNumberFormat="0" applyBorder="0" applyAlignment="0" applyProtection="0"/>
    <xf numFmtId="0" fontId="17" fillId="3" borderId="0" applyNumberFormat="0" applyBorder="0" applyAlignment="0" applyProtection="0"/>
    <xf numFmtId="0" fontId="24" fillId="21" borderId="0" applyNumberFormat="0" applyBorder="0" applyAlignment="0" applyProtection="0"/>
    <xf numFmtId="0" fontId="22" fillId="7" borderId="5" applyNumberFormat="0" applyAlignment="0" applyProtection="0"/>
    <xf numFmtId="0" fontId="24" fillId="17" borderId="0" applyNumberFormat="0" applyBorder="0" applyAlignment="0" applyProtection="0"/>
    <xf numFmtId="0" fontId="24" fillId="20" borderId="0" applyNumberFormat="0" applyBorder="0" applyAlignment="0" applyProtection="0"/>
    <xf numFmtId="0" fontId="2" fillId="23"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2" borderId="0" applyNumberFormat="0" applyBorder="0" applyAlignment="0" applyProtection="0"/>
    <xf numFmtId="0" fontId="19" fillId="5" borderId="0" applyNumberFormat="0" applyBorder="0" applyAlignment="0" applyProtection="0"/>
    <xf numFmtId="0" fontId="2" fillId="8" borderId="6" applyNumberFormat="0" applyFont="0" applyAlignment="0" applyProtection="0"/>
    <xf numFmtId="0" fontId="24" fillId="9" borderId="0" applyNumberFormat="0" applyBorder="0" applyAlignment="0" applyProtection="0"/>
    <xf numFmtId="0" fontId="24" fillId="20"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0" fillId="6" borderId="1" applyNumberFormat="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4" fillId="9" borderId="0" applyNumberFormat="0" applyBorder="0" applyAlignment="0" applyProtection="0"/>
    <xf numFmtId="0" fontId="2" fillId="11" borderId="0" applyNumberFormat="0" applyBorder="0" applyAlignment="0" applyProtection="0"/>
    <xf numFmtId="0" fontId="24" fillId="16" borderId="0" applyNumberFormat="0" applyBorder="0" applyAlignment="0" applyProtection="0"/>
    <xf numFmtId="0" fontId="22" fillId="7" borderId="5" applyNumberFormat="0" applyAlignment="0" applyProtection="0"/>
    <xf numFmtId="0" fontId="24" fillId="16" borderId="0" applyNumberFormat="0" applyBorder="0" applyAlignment="0" applyProtection="0"/>
    <xf numFmtId="0" fontId="24" fillId="32" borderId="0" applyNumberFormat="0" applyBorder="0" applyAlignment="0" applyProtection="0"/>
    <xf numFmtId="0" fontId="2" fillId="10" borderId="0" applyNumberFormat="0" applyBorder="0" applyAlignment="0" applyProtection="0"/>
    <xf numFmtId="0" fontId="2" fillId="8" borderId="6" applyNumberFormat="0" applyFont="0" applyAlignment="0" applyProtection="0"/>
    <xf numFmtId="0" fontId="24" fillId="9" borderId="0" applyNumberFormat="0" applyBorder="0" applyAlignment="0" applyProtection="0"/>
    <xf numFmtId="0" fontId="18" fillId="4" borderId="0" applyNumberFormat="0" applyBorder="0" applyAlignment="0" applyProtection="0"/>
    <xf numFmtId="0" fontId="24" fillId="9" borderId="0" applyNumberFormat="0" applyBorder="0" applyAlignment="0" applyProtection="0"/>
    <xf numFmtId="0" fontId="11" fillId="0" borderId="7" applyNumberFormat="0" applyFill="0" applyAlignment="0" applyProtection="0"/>
    <xf numFmtId="0" fontId="11" fillId="0" borderId="7" applyNumberFormat="0" applyFill="0" applyAlignment="0" applyProtection="0"/>
    <xf numFmtId="0" fontId="24" fillId="24" borderId="0" applyNumberFormat="0" applyBorder="0" applyAlignment="0" applyProtection="0"/>
    <xf numFmtId="0" fontId="2" fillId="22"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1" fillId="0" borderId="4" applyNumberFormat="0" applyFill="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20" borderId="0" applyNumberFormat="0" applyBorder="0" applyAlignment="0" applyProtection="0"/>
    <xf numFmtId="0" fontId="2" fillId="22" borderId="0" applyNumberFormat="0" applyBorder="0" applyAlignment="0" applyProtection="0"/>
    <xf numFmtId="0" fontId="22" fillId="7" borderId="5" applyNumberFormat="0" applyAlignment="0" applyProtection="0"/>
    <xf numFmtId="0" fontId="19" fillId="5" borderId="0" applyNumberFormat="0" applyBorder="0" applyAlignment="0" applyProtection="0"/>
    <xf numFmtId="0" fontId="20" fillId="6" borderId="1" applyNumberFormat="0" applyAlignment="0" applyProtection="0"/>
    <xf numFmtId="0" fontId="24" fillId="17" borderId="0" applyNumberFormat="0" applyBorder="0" applyAlignment="0" applyProtection="0"/>
    <xf numFmtId="166" fontId="2" fillId="0" borderId="0" applyFont="0" applyFill="0" applyBorder="0" applyAlignment="0" applyProtection="0"/>
    <xf numFmtId="0" fontId="22" fillId="7" borderId="5" applyNumberFormat="0" applyAlignment="0" applyProtection="0"/>
    <xf numFmtId="0" fontId="24" fillId="25" borderId="0" applyNumberFormat="0" applyBorder="0" applyAlignment="0" applyProtection="0"/>
    <xf numFmtId="0" fontId="2" fillId="23" borderId="0" applyNumberFormat="0" applyBorder="0" applyAlignment="0" applyProtection="0"/>
    <xf numFmtId="0" fontId="21" fillId="0" borderId="4" applyNumberFormat="0" applyFill="0" applyAlignment="0" applyProtection="0"/>
    <xf numFmtId="0" fontId="11" fillId="0" borderId="7" applyNumberFormat="0" applyFill="0" applyAlignment="0" applyProtection="0"/>
    <xf numFmtId="0" fontId="2" fillId="14" borderId="0" applyNumberFormat="0" applyBorder="0" applyAlignment="0" applyProtection="0"/>
    <xf numFmtId="0" fontId="2" fillId="22" borderId="0" applyNumberFormat="0" applyBorder="0" applyAlignment="0" applyProtection="0"/>
    <xf numFmtId="0" fontId="18" fillId="4" borderId="0" applyNumberFormat="0" applyBorder="0" applyAlignment="0" applyProtection="0"/>
    <xf numFmtId="0" fontId="2" fillId="26" borderId="0" applyNumberFormat="0" applyBorder="0" applyAlignment="0" applyProtection="0"/>
    <xf numFmtId="0" fontId="20" fillId="6" borderId="1" applyNumberFormat="0" applyAlignment="0" applyProtection="0"/>
    <xf numFmtId="0" fontId="24" fillId="21" borderId="0" applyNumberFormat="0" applyBorder="0" applyAlignment="0" applyProtection="0"/>
    <xf numFmtId="167" fontId="2" fillId="0" borderId="0" applyFont="0" applyFill="0" applyBorder="0" applyAlignment="0" applyProtection="0"/>
    <xf numFmtId="0" fontId="24" fillId="9" borderId="0" applyNumberFormat="0" applyBorder="0" applyAlignment="0" applyProtection="0"/>
    <xf numFmtId="0" fontId="24" fillId="29" borderId="0" applyNumberFormat="0" applyBorder="0" applyAlignment="0" applyProtection="0"/>
    <xf numFmtId="0" fontId="23" fillId="0" borderId="0" applyNumberFormat="0" applyFill="0" applyBorder="0" applyAlignment="0" applyProtection="0"/>
    <xf numFmtId="0" fontId="24" fillId="32" borderId="0" applyNumberFormat="0" applyBorder="0" applyAlignment="0" applyProtection="0"/>
    <xf numFmtId="166" fontId="2" fillId="0" borderId="0" applyFont="0" applyFill="0" applyBorder="0" applyAlignment="0" applyProtection="0"/>
    <xf numFmtId="0" fontId="24" fillId="24" borderId="0" applyNumberFormat="0" applyBorder="0" applyAlignment="0" applyProtection="0"/>
    <xf numFmtId="0" fontId="24" fillId="12"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0" fillId="6" borderId="1" applyNumberFormat="0" applyAlignment="0" applyProtection="0"/>
    <xf numFmtId="0" fontId="2" fillId="27" borderId="0" applyNumberFormat="0" applyBorder="0" applyAlignment="0" applyProtection="0"/>
    <xf numFmtId="0" fontId="2" fillId="23" borderId="0" applyNumberFormat="0" applyBorder="0" applyAlignment="0" applyProtection="0"/>
    <xf numFmtId="0" fontId="24" fillId="20" borderId="0" applyNumberFormat="0" applyBorder="0" applyAlignment="0" applyProtection="0"/>
    <xf numFmtId="0" fontId="16" fillId="0" borderId="0" applyNumberFormat="0" applyFill="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 fillId="11" borderId="0" applyNumberFormat="0" applyBorder="0" applyAlignment="0" applyProtection="0"/>
    <xf numFmtId="0" fontId="24" fillId="16" borderId="0" applyNumberFormat="0" applyBorder="0" applyAlignment="0" applyProtection="0"/>
    <xf numFmtId="0" fontId="22" fillId="7" borderId="5" applyNumberFormat="0" applyAlignment="0" applyProtection="0"/>
    <xf numFmtId="0" fontId="18" fillId="4" borderId="0" applyNumberFormat="0" applyBorder="0" applyAlignment="0" applyProtection="0"/>
    <xf numFmtId="166" fontId="2" fillId="0" borderId="0" applyFont="0" applyFill="0" applyBorder="0" applyAlignment="0" applyProtection="0"/>
    <xf numFmtId="0" fontId="24" fillId="20" borderId="0" applyNumberFormat="0" applyBorder="0" applyAlignment="0" applyProtection="0"/>
    <xf numFmtId="0" fontId="24" fillId="28"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 fillId="8" borderId="6" applyNumberFormat="0" applyFont="0" applyAlignment="0" applyProtection="0"/>
    <xf numFmtId="0" fontId="19" fillId="5" borderId="0" applyNumberFormat="0" applyBorder="0" applyAlignment="0" applyProtection="0"/>
    <xf numFmtId="0" fontId="24" fillId="20" borderId="0" applyNumberFormat="0" applyBorder="0" applyAlignment="0" applyProtection="0"/>
    <xf numFmtId="0" fontId="23" fillId="0" borderId="0" applyNumberFormat="0" applyFill="0" applyBorder="0" applyAlignment="0" applyProtection="0"/>
    <xf numFmtId="0" fontId="17" fillId="3" borderId="0" applyNumberFormat="0" applyBorder="0" applyAlignment="0" applyProtection="0"/>
    <xf numFmtId="0" fontId="24" fillId="20" borderId="0" applyNumberFormat="0" applyBorder="0" applyAlignment="0" applyProtection="0"/>
    <xf numFmtId="0" fontId="24" fillId="13" borderId="0" applyNumberFormat="0" applyBorder="0" applyAlignment="0" applyProtection="0"/>
    <xf numFmtId="0" fontId="23" fillId="0" borderId="0" applyNumberFormat="0" applyFill="0" applyBorder="0" applyAlignment="0" applyProtection="0"/>
    <xf numFmtId="164" fontId="2" fillId="0" borderId="0" applyFont="0" applyFill="0" applyBorder="0" applyAlignment="0" applyProtection="0"/>
    <xf numFmtId="0" fontId="17" fillId="3" borderId="0" applyNumberFormat="0" applyBorder="0" applyAlignment="0" applyProtection="0"/>
    <xf numFmtId="0" fontId="11" fillId="0" borderId="7" applyNumberFormat="0" applyFill="0" applyAlignment="0" applyProtection="0"/>
    <xf numFmtId="0" fontId="2" fillId="22" borderId="0" applyNumberFormat="0" applyBorder="0" applyAlignment="0" applyProtection="0"/>
    <xf numFmtId="0" fontId="18" fillId="4" borderId="0" applyNumberFormat="0" applyBorder="0" applyAlignment="0" applyProtection="0"/>
    <xf numFmtId="0" fontId="16" fillId="0" borderId="0" applyNumberFormat="0" applyFill="0" applyBorder="0" applyAlignment="0" applyProtection="0"/>
    <xf numFmtId="0" fontId="23" fillId="0" borderId="0" applyNumberFormat="0" applyFill="0" applyBorder="0" applyAlignment="0" applyProtection="0"/>
    <xf numFmtId="0" fontId="2" fillId="18" borderId="0" applyNumberFormat="0" applyBorder="0" applyAlignment="0" applyProtection="0"/>
    <xf numFmtId="0" fontId="2" fillId="14" borderId="0" applyNumberFormat="0" applyBorder="0" applyAlignment="0" applyProtection="0"/>
    <xf numFmtId="0" fontId="18" fillId="4" borderId="0" applyNumberFormat="0" applyBorder="0" applyAlignment="0" applyProtection="0"/>
    <xf numFmtId="0" fontId="22" fillId="7" borderId="5" applyNumberFormat="0" applyAlignment="0" applyProtection="0"/>
    <xf numFmtId="0" fontId="24" fillId="12" borderId="0" applyNumberFormat="0" applyBorder="0" applyAlignment="0" applyProtection="0"/>
    <xf numFmtId="0" fontId="24" fillId="25" borderId="0" applyNumberFormat="0" applyBorder="0" applyAlignment="0" applyProtection="0"/>
    <xf numFmtId="0" fontId="20" fillId="6" borderId="1" applyNumberFormat="0" applyAlignment="0" applyProtection="0"/>
    <xf numFmtId="0" fontId="11" fillId="0" borderId="7" applyNumberFormat="0" applyFill="0" applyAlignment="0" applyProtection="0"/>
    <xf numFmtId="0" fontId="24" fillId="25"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4" fillId="12" borderId="0" applyNumberFormat="0" applyBorder="0" applyAlignment="0" applyProtection="0"/>
    <xf numFmtId="0" fontId="23" fillId="0" borderId="0" applyNumberFormat="0" applyFill="0" applyBorder="0" applyAlignment="0" applyProtection="0"/>
    <xf numFmtId="0" fontId="21" fillId="0" borderId="4" applyNumberFormat="0" applyFill="0" applyAlignment="0" applyProtection="0"/>
    <xf numFmtId="0" fontId="2" fillId="8" borderId="6" applyNumberFormat="0" applyFont="0" applyAlignment="0" applyProtection="0"/>
    <xf numFmtId="0" fontId="2" fillId="26" borderId="0" applyNumberFormat="0" applyBorder="0" applyAlignment="0" applyProtection="0"/>
    <xf numFmtId="0" fontId="18" fillId="4" borderId="0" applyNumberFormat="0" applyBorder="0" applyAlignment="0" applyProtection="0"/>
    <xf numFmtId="0" fontId="24" fillId="25" borderId="0" applyNumberFormat="0" applyBorder="0" applyAlignment="0" applyProtection="0"/>
    <xf numFmtId="0" fontId="2" fillId="31" borderId="0" applyNumberFormat="0" applyBorder="0" applyAlignment="0" applyProtection="0"/>
    <xf numFmtId="0" fontId="11" fillId="0" borderId="7" applyNumberFormat="0" applyFill="0" applyAlignment="0" applyProtection="0"/>
    <xf numFmtId="0" fontId="2" fillId="11"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1" fillId="0" borderId="4" applyNumberFormat="0" applyFill="0" applyAlignment="0" applyProtection="0"/>
    <xf numFmtId="0" fontId="2" fillId="31" borderId="0" applyNumberFormat="0" applyBorder="0" applyAlignment="0" applyProtection="0"/>
    <xf numFmtId="0" fontId="16" fillId="0" borderId="0" applyNumberFormat="0" applyFill="0" applyBorder="0" applyAlignment="0" applyProtection="0"/>
    <xf numFmtId="0" fontId="24" fillId="24" borderId="0" applyNumberFormat="0" applyBorder="0" applyAlignment="0" applyProtection="0"/>
    <xf numFmtId="0" fontId="24" fillId="16" borderId="0" applyNumberFormat="0" applyBorder="0" applyAlignment="0" applyProtection="0"/>
    <xf numFmtId="0" fontId="21" fillId="0" borderId="4" applyNumberFormat="0" applyFill="0" applyAlignment="0" applyProtection="0"/>
    <xf numFmtId="0" fontId="16" fillId="0" borderId="0" applyNumberFormat="0" applyFill="0" applyBorder="0" applyAlignment="0" applyProtection="0"/>
    <xf numFmtId="0" fontId="20" fillId="6" borderId="1" applyNumberFormat="0" applyAlignment="0" applyProtection="0"/>
    <xf numFmtId="0" fontId="20" fillId="6" borderId="1" applyNumberFormat="0" applyAlignment="0" applyProtection="0"/>
    <xf numFmtId="0" fontId="2" fillId="14" borderId="0" applyNumberFormat="0" applyBorder="0" applyAlignment="0" applyProtection="0"/>
    <xf numFmtId="0" fontId="24" fillId="17" borderId="0" applyNumberFormat="0" applyBorder="0" applyAlignment="0" applyProtection="0"/>
    <xf numFmtId="0" fontId="17" fillId="3" borderId="0" applyNumberFormat="0" applyBorder="0" applyAlignment="0" applyProtection="0"/>
    <xf numFmtId="0" fontId="24" fillId="32" borderId="0" applyNumberFormat="0" applyBorder="0" applyAlignment="0" applyProtection="0"/>
    <xf numFmtId="9" fontId="2" fillId="0" borderId="0" applyFont="0" applyFill="0" applyBorder="0" applyAlignment="0" applyProtection="0"/>
    <xf numFmtId="0" fontId="24" fillId="13" borderId="0" applyNumberFormat="0" applyBorder="0" applyAlignment="0" applyProtection="0"/>
    <xf numFmtId="164" fontId="2" fillId="0" borderId="0" applyFont="0" applyFill="0" applyBorder="0" applyAlignment="0" applyProtection="0"/>
    <xf numFmtId="0" fontId="2" fillId="27"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17" fillId="3" borderId="0" applyNumberFormat="0" applyBorder="0" applyAlignment="0" applyProtection="0"/>
    <xf numFmtId="0" fontId="2" fillId="30" borderId="0" applyNumberFormat="0" applyBorder="0" applyAlignment="0" applyProtection="0"/>
    <xf numFmtId="0" fontId="24" fillId="16" borderId="0" applyNumberFormat="0" applyBorder="0" applyAlignment="0" applyProtection="0"/>
    <xf numFmtId="0" fontId="24" fillId="24" borderId="0" applyNumberFormat="0" applyBorder="0" applyAlignment="0" applyProtection="0"/>
    <xf numFmtId="0" fontId="2" fillId="10"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20" fillId="6" borderId="1" applyNumberFormat="0" applyAlignment="0" applyProtection="0"/>
    <xf numFmtId="0" fontId="17" fillId="3" borderId="0" applyNumberFormat="0" applyBorder="0" applyAlignment="0" applyProtection="0"/>
    <xf numFmtId="0" fontId="20" fillId="6" borderId="1" applyNumberFormat="0" applyAlignment="0" applyProtection="0"/>
    <xf numFmtId="0" fontId="24" fillId="9" borderId="0" applyNumberFormat="0" applyBorder="0" applyAlignment="0" applyProtection="0"/>
    <xf numFmtId="0" fontId="21" fillId="0" borderId="4" applyNumberFormat="0" applyFill="0" applyAlignment="0" applyProtection="0"/>
    <xf numFmtId="0" fontId="2" fillId="23" borderId="0" applyNumberFormat="0" applyBorder="0" applyAlignment="0" applyProtection="0"/>
    <xf numFmtId="0" fontId="22" fillId="7" borderId="5" applyNumberFormat="0" applyAlignment="0" applyProtection="0"/>
    <xf numFmtId="0" fontId="2" fillId="14" borderId="0" applyNumberFormat="0" applyBorder="0" applyAlignment="0" applyProtection="0"/>
    <xf numFmtId="0" fontId="17" fillId="3"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19" fillId="5" borderId="0" applyNumberFormat="0" applyBorder="0" applyAlignment="0" applyProtection="0"/>
    <xf numFmtId="0" fontId="2" fillId="18" borderId="0" applyNumberFormat="0" applyBorder="0" applyAlignment="0" applyProtection="0"/>
    <xf numFmtId="0" fontId="22" fillId="7" borderId="5" applyNumberFormat="0" applyAlignment="0" applyProtection="0"/>
    <xf numFmtId="0" fontId="24" fillId="29" borderId="0" applyNumberFormat="0" applyBorder="0" applyAlignment="0" applyProtection="0"/>
    <xf numFmtId="0" fontId="2" fillId="15" borderId="0" applyNumberFormat="0" applyBorder="0" applyAlignment="0" applyProtection="0"/>
    <xf numFmtId="0" fontId="17" fillId="3" borderId="0" applyNumberFormat="0" applyBorder="0" applyAlignment="0" applyProtection="0"/>
    <xf numFmtId="0" fontId="20" fillId="6" borderId="1" applyNumberFormat="0" applyAlignment="0" applyProtection="0"/>
    <xf numFmtId="0" fontId="22" fillId="7" borderId="5" applyNumberFormat="0" applyAlignment="0" applyProtection="0"/>
    <xf numFmtId="0" fontId="24" fillId="9" borderId="0" applyNumberFormat="0" applyBorder="0" applyAlignment="0" applyProtection="0"/>
    <xf numFmtId="0" fontId="24" fillId="17" borderId="0" applyNumberFormat="0" applyBorder="0" applyAlignment="0" applyProtection="0"/>
    <xf numFmtId="0" fontId="18" fillId="4" borderId="0" applyNumberFormat="0" applyBorder="0" applyAlignment="0" applyProtection="0"/>
    <xf numFmtId="0" fontId="22" fillId="7" borderId="5" applyNumberFormat="0" applyAlignment="0" applyProtection="0"/>
    <xf numFmtId="0" fontId="24" fillId="16" borderId="0" applyNumberFormat="0" applyBorder="0" applyAlignment="0" applyProtection="0"/>
    <xf numFmtId="0" fontId="24" fillId="17" borderId="0" applyNumberFormat="0" applyBorder="0" applyAlignment="0" applyProtection="0"/>
    <xf numFmtId="0" fontId="24" fillId="9" borderId="0" applyNumberFormat="0" applyBorder="0" applyAlignment="0" applyProtection="0"/>
    <xf numFmtId="0" fontId="20" fillId="6" borderId="1" applyNumberFormat="0" applyAlignment="0" applyProtection="0"/>
    <xf numFmtId="0" fontId="24" fillId="13" borderId="0" applyNumberFormat="0" applyBorder="0" applyAlignment="0" applyProtection="0"/>
    <xf numFmtId="0" fontId="17" fillId="3" borderId="0" applyNumberFormat="0" applyBorder="0" applyAlignment="0" applyProtection="0"/>
    <xf numFmtId="0" fontId="2" fillId="30" borderId="0" applyNumberFormat="0" applyBorder="0" applyAlignment="0" applyProtection="0"/>
    <xf numFmtId="0" fontId="18" fillId="4" borderId="0" applyNumberFormat="0" applyBorder="0" applyAlignment="0" applyProtection="0"/>
    <xf numFmtId="9" fontId="2" fillId="0" borderId="0" applyFont="0" applyFill="0" applyBorder="0" applyAlignment="0" applyProtection="0"/>
    <xf numFmtId="0" fontId="20" fillId="6" borderId="1" applyNumberFormat="0" applyAlignment="0" applyProtection="0"/>
    <xf numFmtId="0" fontId="2" fillId="15" borderId="0" applyNumberFormat="0" applyBorder="0" applyAlignment="0" applyProtection="0"/>
    <xf numFmtId="0" fontId="24" fillId="16" borderId="0" applyNumberFormat="0" applyBorder="0" applyAlignment="0" applyProtection="0"/>
    <xf numFmtId="164" fontId="2" fillId="0" borderId="0" applyFont="0" applyFill="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164" fontId="2" fillId="0" borderId="0" applyFont="0" applyFill="0" applyBorder="0" applyAlignment="0" applyProtection="0"/>
    <xf numFmtId="0" fontId="24" fillId="24" borderId="0" applyNumberFormat="0" applyBorder="0" applyAlignment="0" applyProtection="0"/>
    <xf numFmtId="0" fontId="24" fillId="16" borderId="0" applyNumberFormat="0" applyBorder="0" applyAlignment="0" applyProtection="0"/>
    <xf numFmtId="0" fontId="24" fillId="29" borderId="0" applyNumberFormat="0" applyBorder="0" applyAlignment="0" applyProtection="0"/>
    <xf numFmtId="0" fontId="2" fillId="14" borderId="0" applyNumberFormat="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2" fillId="7" borderId="5" applyNumberFormat="0" applyAlignment="0" applyProtection="0"/>
    <xf numFmtId="0" fontId="18" fillId="4" borderId="0" applyNumberFormat="0" applyBorder="0" applyAlignment="0" applyProtection="0"/>
    <xf numFmtId="0" fontId="20" fillId="6" borderId="1" applyNumberFormat="0" applyAlignment="0" applyProtection="0"/>
    <xf numFmtId="0" fontId="24" fillId="9"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3" fillId="0" borderId="0" applyNumberFormat="0" applyFill="0" applyBorder="0" applyAlignment="0" applyProtection="0"/>
    <xf numFmtId="0" fontId="24" fillId="28" borderId="0" applyNumberFormat="0" applyBorder="0" applyAlignment="0" applyProtection="0"/>
    <xf numFmtId="0" fontId="16" fillId="0" borderId="0" applyNumberFormat="0" applyFill="0" applyBorder="0" applyAlignment="0" applyProtection="0"/>
    <xf numFmtId="0" fontId="24" fillId="25" borderId="0" applyNumberFormat="0" applyBorder="0" applyAlignment="0" applyProtection="0"/>
    <xf numFmtId="0" fontId="2" fillId="18" borderId="0" applyNumberFormat="0" applyBorder="0" applyAlignment="0" applyProtection="0"/>
    <xf numFmtId="0" fontId="17" fillId="3"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9" borderId="0" applyNumberFormat="0" applyBorder="0" applyAlignment="0" applyProtection="0"/>
    <xf numFmtId="0" fontId="19" fillId="5"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21" borderId="0" applyNumberFormat="0" applyBorder="0" applyAlignment="0" applyProtection="0"/>
    <xf numFmtId="0" fontId="20" fillId="6" borderId="1" applyNumberFormat="0" applyAlignment="0" applyProtection="0"/>
    <xf numFmtId="0" fontId="2" fillId="26" borderId="0" applyNumberFormat="0" applyBorder="0" applyAlignment="0" applyProtection="0"/>
    <xf numFmtId="0" fontId="24" fillId="25" borderId="0" applyNumberFormat="0" applyBorder="0" applyAlignment="0" applyProtection="0"/>
    <xf numFmtId="9" fontId="2" fillId="0" borderId="0" applyFont="0" applyFill="0" applyBorder="0" applyAlignment="0" applyProtection="0"/>
    <xf numFmtId="0" fontId="24" fillId="20" borderId="0" applyNumberFormat="0" applyBorder="0" applyAlignment="0" applyProtection="0"/>
    <xf numFmtId="0" fontId="2" fillId="19" borderId="0" applyNumberFormat="0" applyBorder="0" applyAlignment="0" applyProtection="0"/>
    <xf numFmtId="0" fontId="19" fillId="5" borderId="0" applyNumberFormat="0" applyBorder="0" applyAlignment="0" applyProtection="0"/>
    <xf numFmtId="0" fontId="21" fillId="0" borderId="4" applyNumberFormat="0" applyFill="0" applyAlignment="0" applyProtection="0"/>
    <xf numFmtId="0" fontId="21" fillId="0" borderId="4" applyNumberFormat="0" applyFill="0" applyAlignment="0" applyProtection="0"/>
    <xf numFmtId="0" fontId="16" fillId="0" borderId="0" applyNumberFormat="0" applyFill="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4" fillId="32" borderId="0" applyNumberFormat="0" applyBorder="0" applyAlignment="0" applyProtection="0"/>
    <xf numFmtId="0" fontId="17" fillId="3" borderId="0" applyNumberFormat="0" applyBorder="0" applyAlignment="0" applyProtection="0"/>
    <xf numFmtId="0" fontId="19" fillId="5" borderId="0" applyNumberFormat="0" applyBorder="0" applyAlignment="0" applyProtection="0"/>
    <xf numFmtId="0" fontId="22" fillId="7" borderId="5" applyNumberFormat="0" applyAlignment="0" applyProtection="0"/>
    <xf numFmtId="0" fontId="17" fillId="3" borderId="0" applyNumberFormat="0" applyBorder="0" applyAlignment="0" applyProtection="0"/>
    <xf numFmtId="0" fontId="11" fillId="0" borderId="7" applyNumberFormat="0" applyFill="0" applyAlignment="0" applyProtection="0"/>
    <xf numFmtId="0" fontId="24" fillId="25" borderId="0" applyNumberFormat="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 fillId="23" borderId="0" applyNumberFormat="0" applyBorder="0" applyAlignment="0" applyProtection="0"/>
    <xf numFmtId="0" fontId="24" fillId="17" borderId="0" applyNumberFormat="0" applyBorder="0" applyAlignment="0" applyProtection="0"/>
    <xf numFmtId="0" fontId="24" fillId="24" borderId="0" applyNumberFormat="0" applyBorder="0" applyAlignment="0" applyProtection="0"/>
    <xf numFmtId="0" fontId="24" fillId="9"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 fillId="30" borderId="0" applyNumberFormat="0" applyBorder="0" applyAlignment="0" applyProtection="0"/>
    <xf numFmtId="0" fontId="22" fillId="7" borderId="5" applyNumberFormat="0" applyAlignment="0" applyProtection="0"/>
    <xf numFmtId="0" fontId="24" fillId="24" borderId="0" applyNumberFormat="0" applyBorder="0" applyAlignment="0" applyProtection="0"/>
    <xf numFmtId="0" fontId="21" fillId="0" borderId="4"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 fillId="14" borderId="0" applyNumberFormat="0" applyBorder="0" applyAlignment="0" applyProtection="0"/>
    <xf numFmtId="0" fontId="2" fillId="10"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21" borderId="0" applyNumberFormat="0" applyBorder="0" applyAlignment="0" applyProtection="0"/>
    <xf numFmtId="0" fontId="2" fillId="11"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18" fillId="4" borderId="0" applyNumberFormat="0" applyBorder="0" applyAlignment="0" applyProtection="0"/>
    <xf numFmtId="0" fontId="22" fillId="7" borderId="5" applyNumberFormat="0" applyAlignment="0" applyProtection="0"/>
    <xf numFmtId="0" fontId="2" fillId="23" borderId="0" applyNumberFormat="0" applyBorder="0" applyAlignment="0" applyProtection="0"/>
    <xf numFmtId="0" fontId="24" fillId="20" borderId="0" applyNumberFormat="0" applyBorder="0" applyAlignment="0" applyProtection="0"/>
    <xf numFmtId="0" fontId="24" fillId="28" borderId="0" applyNumberFormat="0" applyBorder="0" applyAlignment="0" applyProtection="0"/>
    <xf numFmtId="0" fontId="2" fillId="14" borderId="0" applyNumberFormat="0" applyBorder="0" applyAlignment="0" applyProtection="0"/>
    <xf numFmtId="0" fontId="16" fillId="0" borderId="0" applyNumberFormat="0" applyFill="0" applyBorder="0" applyAlignment="0" applyProtection="0"/>
    <xf numFmtId="0" fontId="24" fillId="28" borderId="0" applyNumberFormat="0" applyBorder="0" applyAlignment="0" applyProtection="0"/>
    <xf numFmtId="0" fontId="18" fillId="4" borderId="0" applyNumberFormat="0" applyBorder="0" applyAlignment="0" applyProtection="0"/>
    <xf numFmtId="0" fontId="21" fillId="0" borderId="4" applyNumberFormat="0" applyFill="0" applyAlignment="0" applyProtection="0"/>
    <xf numFmtId="0" fontId="24" fillId="28" borderId="0" applyNumberFormat="0" applyBorder="0" applyAlignment="0" applyProtection="0"/>
    <xf numFmtId="0" fontId="20" fillId="6" borderId="1" applyNumberFormat="0" applyAlignment="0" applyProtection="0"/>
    <xf numFmtId="0" fontId="17" fillId="3" borderId="0" applyNumberFormat="0" applyBorder="0" applyAlignment="0" applyProtection="0"/>
    <xf numFmtId="0" fontId="2" fillId="18" borderId="0" applyNumberFormat="0" applyBorder="0" applyAlignment="0" applyProtection="0"/>
    <xf numFmtId="0" fontId="24" fillId="17" borderId="0" applyNumberFormat="0" applyBorder="0" applyAlignment="0" applyProtection="0"/>
    <xf numFmtId="0" fontId="2" fillId="30" borderId="0" applyNumberFormat="0" applyBorder="0" applyAlignment="0" applyProtection="0"/>
    <xf numFmtId="0" fontId="16" fillId="0" borderId="0" applyNumberFormat="0" applyFill="0" applyBorder="0" applyAlignment="0" applyProtection="0"/>
    <xf numFmtId="0" fontId="2" fillId="26" borderId="0" applyNumberFormat="0" applyBorder="0" applyAlignment="0" applyProtection="0"/>
    <xf numFmtId="0" fontId="2" fillId="11" borderId="0" applyNumberFormat="0" applyBorder="0" applyAlignment="0" applyProtection="0"/>
    <xf numFmtId="0" fontId="24" fillId="17" borderId="0" applyNumberFormat="0" applyBorder="0" applyAlignment="0" applyProtection="0"/>
    <xf numFmtId="0" fontId="11" fillId="0" borderId="7" applyNumberFormat="0" applyFill="0" applyAlignment="0" applyProtection="0"/>
    <xf numFmtId="0" fontId="20" fillId="6" borderId="1" applyNumberFormat="0" applyAlignment="0" applyProtection="0"/>
    <xf numFmtId="0" fontId="24" fillId="17" borderId="0" applyNumberFormat="0" applyBorder="0" applyAlignment="0" applyProtection="0"/>
    <xf numFmtId="0" fontId="2" fillId="18"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4" fillId="25" borderId="0" applyNumberFormat="0" applyBorder="0" applyAlignment="0" applyProtection="0"/>
    <xf numFmtId="0" fontId="21" fillId="0" borderId="4" applyNumberFormat="0" applyFill="0" applyAlignment="0" applyProtection="0"/>
    <xf numFmtId="0" fontId="21" fillId="0" borderId="4" applyNumberFormat="0" applyFill="0" applyAlignment="0" applyProtection="0"/>
    <xf numFmtId="0" fontId="24" fillId="21" borderId="0" applyNumberFormat="0" applyBorder="0" applyAlignment="0" applyProtection="0"/>
    <xf numFmtId="0" fontId="24" fillId="17" borderId="0" applyNumberFormat="0" applyBorder="0" applyAlignment="0" applyProtection="0"/>
    <xf numFmtId="0" fontId="2" fillId="8" borderId="6" applyNumberFormat="0" applyFont="0" applyAlignment="0" applyProtection="0"/>
    <xf numFmtId="0" fontId="24" fillId="9"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25" borderId="0" applyNumberFormat="0" applyBorder="0" applyAlignment="0" applyProtection="0"/>
    <xf numFmtId="0" fontId="18" fillId="4" borderId="0" applyNumberFormat="0" applyBorder="0" applyAlignment="0" applyProtection="0"/>
    <xf numFmtId="0" fontId="24" fillId="9" borderId="0" applyNumberFormat="0" applyBorder="0" applyAlignment="0" applyProtection="0"/>
    <xf numFmtId="0" fontId="11" fillId="0" borderId="7" applyNumberFormat="0" applyFill="0" applyAlignment="0" applyProtection="0"/>
    <xf numFmtId="0" fontId="24" fillId="16" borderId="0" applyNumberFormat="0" applyBorder="0" applyAlignment="0" applyProtection="0"/>
    <xf numFmtId="0" fontId="24" fillId="16"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18" fillId="4"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9" borderId="0" applyNumberFormat="0" applyBorder="0" applyAlignment="0" applyProtection="0"/>
    <xf numFmtId="166" fontId="2" fillId="0" borderId="0" applyFont="0" applyFill="0" applyBorder="0" applyAlignment="0" applyProtection="0"/>
    <xf numFmtId="0" fontId="24" fillId="32" borderId="0" applyNumberFormat="0" applyBorder="0" applyAlignment="0" applyProtection="0"/>
    <xf numFmtId="0" fontId="24" fillId="24" borderId="0" applyNumberFormat="0" applyBorder="0" applyAlignment="0" applyProtection="0"/>
    <xf numFmtId="0" fontId="24" fillId="16" borderId="0" applyNumberFormat="0" applyBorder="0" applyAlignment="0" applyProtection="0"/>
    <xf numFmtId="0" fontId="24" fillId="32"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16" fillId="0" borderId="0" applyNumberFormat="0" applyFill="0" applyBorder="0" applyAlignment="0" applyProtection="0"/>
    <xf numFmtId="0" fontId="24" fillId="25" borderId="0" applyNumberFormat="0" applyBorder="0" applyAlignment="0" applyProtection="0"/>
    <xf numFmtId="0" fontId="20" fillId="6" borderId="1" applyNumberFormat="0" applyAlignment="0" applyProtection="0"/>
    <xf numFmtId="0" fontId="24" fillId="13" borderId="0" applyNumberFormat="0" applyBorder="0" applyAlignment="0" applyProtection="0"/>
    <xf numFmtId="0" fontId="18" fillId="4" borderId="0" applyNumberFormat="0" applyBorder="0" applyAlignment="0" applyProtection="0"/>
    <xf numFmtId="0" fontId="24" fillId="13" borderId="0" applyNumberFormat="0" applyBorder="0" applyAlignment="0" applyProtection="0"/>
    <xf numFmtId="0" fontId="20" fillId="6" borderId="1" applyNumberFormat="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0" fontId="24" fillId="28" borderId="0" applyNumberFormat="0" applyBorder="0" applyAlignment="0" applyProtection="0"/>
    <xf numFmtId="0" fontId="16" fillId="0" borderId="0" applyNumberFormat="0" applyFill="0" applyBorder="0" applyAlignment="0" applyProtection="0"/>
    <xf numFmtId="0" fontId="24" fillId="32" borderId="0" applyNumberFormat="0" applyBorder="0" applyAlignment="0" applyProtection="0"/>
    <xf numFmtId="0" fontId="18" fillId="4" borderId="0" applyNumberFormat="0" applyBorder="0" applyAlignment="0" applyProtection="0"/>
    <xf numFmtId="0" fontId="21" fillId="0" borderId="4" applyNumberFormat="0" applyFill="0" applyAlignment="0" applyProtection="0"/>
    <xf numFmtId="0" fontId="24" fillId="28" borderId="0" applyNumberFormat="0" applyBorder="0" applyAlignment="0" applyProtection="0"/>
    <xf numFmtId="0" fontId="24" fillId="32" borderId="0" applyNumberFormat="0" applyBorder="0" applyAlignment="0" applyProtection="0"/>
    <xf numFmtId="0" fontId="24" fillId="20" borderId="0" applyNumberFormat="0" applyBorder="0" applyAlignment="0" applyProtection="0"/>
    <xf numFmtId="0" fontId="24" fillId="16" borderId="0" applyNumberFormat="0" applyBorder="0" applyAlignment="0" applyProtection="0"/>
    <xf numFmtId="0" fontId="23" fillId="0" borderId="0" applyNumberFormat="0" applyFill="0" applyBorder="0" applyAlignment="0" applyProtection="0"/>
    <xf numFmtId="0" fontId="24" fillId="25" borderId="0" applyNumberFormat="0" applyBorder="0" applyAlignment="0" applyProtection="0"/>
    <xf numFmtId="0" fontId="11" fillId="0" borderId="7" applyNumberFormat="0" applyFill="0" applyAlignment="0" applyProtection="0"/>
    <xf numFmtId="0" fontId="24" fillId="20"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11" fillId="0" borderId="7" applyNumberFormat="0" applyFill="0" applyAlignment="0" applyProtection="0"/>
    <xf numFmtId="0" fontId="24" fillId="29" borderId="0" applyNumberFormat="0" applyBorder="0" applyAlignment="0" applyProtection="0"/>
    <xf numFmtId="0" fontId="24" fillId="28" borderId="0" applyNumberFormat="0" applyBorder="0" applyAlignment="0" applyProtection="0"/>
    <xf numFmtId="0" fontId="2" fillId="27" borderId="0" applyNumberFormat="0" applyBorder="0" applyAlignment="0" applyProtection="0"/>
    <xf numFmtId="0" fontId="20" fillId="6" borderId="1" applyNumberFormat="0" applyAlignment="0" applyProtection="0"/>
    <xf numFmtId="0" fontId="17" fillId="3"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0" fillId="6" borderId="1" applyNumberFormat="0" applyAlignment="0" applyProtection="0"/>
    <xf numFmtId="0" fontId="2" fillId="31" borderId="0" applyNumberFormat="0" applyBorder="0" applyAlignment="0" applyProtection="0"/>
    <xf numFmtId="0" fontId="18" fillId="4" borderId="0" applyNumberFormat="0" applyBorder="0" applyAlignment="0" applyProtection="0"/>
    <xf numFmtId="0" fontId="24" fillId="9" borderId="0" applyNumberFormat="0" applyBorder="0" applyAlignment="0" applyProtection="0"/>
    <xf numFmtId="0" fontId="24" fillId="20" borderId="0" applyNumberFormat="0" applyBorder="0" applyAlignment="0" applyProtection="0"/>
    <xf numFmtId="0" fontId="17" fillId="3" borderId="0" applyNumberFormat="0" applyBorder="0" applyAlignment="0" applyProtection="0"/>
    <xf numFmtId="0" fontId="24" fillId="28" borderId="0" applyNumberFormat="0" applyBorder="0" applyAlignment="0" applyProtection="0"/>
    <xf numFmtId="0" fontId="24" fillId="16" borderId="0" applyNumberFormat="0" applyBorder="0" applyAlignment="0" applyProtection="0"/>
    <xf numFmtId="0" fontId="24" fillId="12" borderId="0" applyNumberFormat="0" applyBorder="0" applyAlignment="0" applyProtection="0"/>
    <xf numFmtId="0" fontId="19" fillId="5" borderId="0" applyNumberFormat="0" applyBorder="0" applyAlignment="0" applyProtection="0"/>
    <xf numFmtId="0" fontId="24" fillId="29" borderId="0" applyNumberFormat="0" applyBorder="0" applyAlignment="0" applyProtection="0"/>
    <xf numFmtId="0" fontId="21" fillId="0" borderId="4" applyNumberFormat="0" applyFill="0" applyAlignment="0" applyProtection="0"/>
    <xf numFmtId="0" fontId="23" fillId="0" borderId="0" applyNumberFormat="0" applyFill="0" applyBorder="0" applyAlignment="0" applyProtection="0"/>
    <xf numFmtId="0" fontId="11" fillId="0" borderId="7" applyNumberFormat="0" applyFill="0" applyAlignment="0" applyProtection="0"/>
    <xf numFmtId="0" fontId="2" fillId="26" borderId="0" applyNumberFormat="0" applyBorder="0" applyAlignment="0" applyProtection="0"/>
    <xf numFmtId="0" fontId="2" fillId="26" borderId="0" applyNumberFormat="0" applyBorder="0" applyAlignment="0" applyProtection="0"/>
    <xf numFmtId="0" fontId="2" fillId="8" borderId="6" applyNumberFormat="0" applyFont="0" applyAlignment="0" applyProtection="0"/>
    <xf numFmtId="0" fontId="24" fillId="9" borderId="0" applyNumberFormat="0" applyBorder="0" applyAlignment="0" applyProtection="0"/>
    <xf numFmtId="0" fontId="24" fillId="9" borderId="0" applyNumberFormat="0" applyBorder="0" applyAlignment="0" applyProtection="0"/>
    <xf numFmtId="0" fontId="24" fillId="16" borderId="0" applyNumberFormat="0" applyBorder="0" applyAlignment="0" applyProtection="0"/>
    <xf numFmtId="0" fontId="16" fillId="0" borderId="0" applyNumberFormat="0" applyFill="0" applyBorder="0" applyAlignment="0" applyProtection="0"/>
    <xf numFmtId="0" fontId="2" fillId="31" borderId="0" applyNumberFormat="0" applyBorder="0" applyAlignment="0" applyProtection="0"/>
    <xf numFmtId="0" fontId="23" fillId="0" borderId="0" applyNumberFormat="0" applyFill="0" applyBorder="0" applyAlignment="0" applyProtection="0"/>
    <xf numFmtId="0" fontId="2" fillId="14" borderId="0" applyNumberFormat="0" applyBorder="0" applyAlignment="0" applyProtection="0"/>
    <xf numFmtId="0" fontId="2" fillId="8" borderId="6" applyNumberFormat="0" applyFont="0" applyAlignment="0" applyProtection="0"/>
    <xf numFmtId="0" fontId="24" fillId="28" borderId="0" applyNumberFormat="0" applyBorder="0" applyAlignment="0" applyProtection="0"/>
    <xf numFmtId="0" fontId="24" fillId="29" borderId="0" applyNumberFormat="0" applyBorder="0" applyAlignment="0" applyProtection="0"/>
    <xf numFmtId="0" fontId="22" fillId="7" borderId="5" applyNumberFormat="0" applyAlignment="0" applyProtection="0"/>
    <xf numFmtId="0" fontId="24" fillId="32" borderId="0" applyNumberFormat="0" applyBorder="0" applyAlignment="0" applyProtection="0"/>
    <xf numFmtId="0" fontId="24" fillId="32"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1" fillId="0" borderId="4" applyNumberFormat="0" applyFill="0" applyAlignment="0" applyProtection="0"/>
    <xf numFmtId="0" fontId="17" fillId="3" borderId="0" applyNumberFormat="0" applyBorder="0" applyAlignment="0" applyProtection="0"/>
    <xf numFmtId="0" fontId="11" fillId="0" borderId="7" applyNumberFormat="0" applyFill="0" applyAlignment="0" applyProtection="0"/>
    <xf numFmtId="0" fontId="24" fillId="16" borderId="0" applyNumberFormat="0" applyBorder="0" applyAlignment="0" applyProtection="0"/>
    <xf numFmtId="0" fontId="11" fillId="0" borderId="7" applyNumberFormat="0" applyFill="0" applyAlignment="0" applyProtection="0"/>
    <xf numFmtId="0" fontId="21" fillId="0" borderId="4" applyNumberFormat="0" applyFill="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9"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1"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16" borderId="0" applyNumberFormat="0" applyBorder="0" applyAlignment="0" applyProtection="0"/>
    <xf numFmtId="164" fontId="2" fillId="0" borderId="0" applyFont="0" applyFill="0" applyBorder="0" applyAlignment="0" applyProtection="0"/>
    <xf numFmtId="0" fontId="24" fillId="25"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20" fillId="6" borderId="1" applyNumberFormat="0" applyAlignment="0" applyProtection="0"/>
    <xf numFmtId="0" fontId="18" fillId="4" borderId="0" applyNumberFormat="0" applyBorder="0" applyAlignment="0" applyProtection="0"/>
    <xf numFmtId="164" fontId="2" fillId="0" borderId="0" applyFont="0" applyFill="0" applyBorder="0" applyAlignment="0" applyProtection="0"/>
    <xf numFmtId="0" fontId="22" fillId="7" borderId="5" applyNumberFormat="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6"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0"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2"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0" fillId="6" borderId="1" applyNumberFormat="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0" fillId="6" borderId="1" applyNumberFormat="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3"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7" fillId="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17" fillId="3"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9" borderId="0" applyNumberFormat="0" applyBorder="0" applyAlignment="0" applyProtection="0"/>
    <xf numFmtId="0" fontId="24" fillId="20" borderId="0" applyNumberFormat="0" applyBorder="0" applyAlignment="0" applyProtection="0"/>
    <xf numFmtId="0" fontId="20" fillId="6" borderId="1" applyNumberFormat="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2" fillId="31"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3" fillId="0" borderId="0" applyNumberForma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22" fillId="7" borderId="5" applyNumberFormat="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28"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29"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3"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31"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1" fillId="0" borderId="7" applyNumberFormat="0" applyFill="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28"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2"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8" fillId="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3"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3"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9"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25"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8" fillId="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7" fillId="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0"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9" fillId="5" borderId="0" applyNumberFormat="0" applyBorder="0" applyAlignment="0" applyProtection="0"/>
    <xf numFmtId="0" fontId="17" fillId="3" borderId="0" applyNumberFormat="0" applyBorder="0" applyAlignment="0" applyProtection="0"/>
    <xf numFmtId="0" fontId="24" fillId="9" borderId="0" applyNumberFormat="0" applyBorder="0" applyAlignment="0" applyProtection="0"/>
    <xf numFmtId="0" fontId="24" fillId="17"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17" fillId="3" borderId="0" applyNumberFormat="0" applyBorder="0" applyAlignment="0" applyProtection="0"/>
    <xf numFmtId="0" fontId="11" fillId="0" borderId="7" applyNumberFormat="0" applyFill="0" applyAlignment="0" applyProtection="0"/>
    <xf numFmtId="0" fontId="24" fillId="16" borderId="0" applyNumberFormat="0" applyBorder="0" applyAlignment="0" applyProtection="0"/>
    <xf numFmtId="0" fontId="11" fillId="0" borderId="7" applyNumberFormat="0" applyFill="0" applyAlignment="0" applyProtection="0"/>
    <xf numFmtId="0" fontId="21" fillId="0" borderId="4" applyNumberFormat="0" applyFill="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9"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25"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20" fillId="6" borderId="1" applyNumberFormat="0" applyAlignment="0" applyProtection="0"/>
    <xf numFmtId="0" fontId="18" fillId="4" borderId="0" applyNumberFormat="0" applyBorder="0" applyAlignment="0" applyProtection="0"/>
    <xf numFmtId="0" fontId="22" fillId="7" borderId="5" applyNumberFormat="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9" borderId="0" applyNumberFormat="0" applyBorder="0" applyAlignment="0" applyProtection="0"/>
    <xf numFmtId="0" fontId="24" fillId="20" borderId="0" applyNumberFormat="0" applyBorder="0" applyAlignment="0" applyProtection="0"/>
    <xf numFmtId="0" fontId="20" fillId="6" borderId="1" applyNumberFormat="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 fillId="31"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1"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164" fontId="2" fillId="0" borderId="0" applyFont="0" applyFill="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1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8"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1" fillId="0" borderId="7" applyNumberFormat="0" applyFill="0" applyAlignment="0" applyProtection="0"/>
    <xf numFmtId="0" fontId="24" fillId="20" borderId="0" applyNumberFormat="0" applyBorder="0" applyAlignment="0" applyProtection="0"/>
    <xf numFmtId="0" fontId="24" fillId="21" borderId="0" applyNumberFormat="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24" fillId="28"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9"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2" fillId="7" borderId="5" applyNumberFormat="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3" fillId="0" borderId="0" applyNumberFormat="0" applyFill="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21"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6"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7"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11" fillId="0" borderId="7" applyNumberFormat="0" applyFill="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0" fontId="11" fillId="0" borderId="7" applyNumberFormat="0" applyFill="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 fillId="30"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18" fillId="4"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32" borderId="0" applyNumberFormat="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2" fillId="7" borderId="5" applyNumberFormat="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20"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4" fillId="2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3" fillId="0" borderId="0" applyNumberForma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167" fontId="2" fillId="0" borderId="0" applyFont="0" applyFill="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8"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3" fillId="0" borderId="0" applyNumberFormat="0" applyFill="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1"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3" fillId="0" borderId="0" applyNumberFormat="0" applyFill="0" applyBorder="0" applyAlignment="0" applyProtection="0"/>
    <xf numFmtId="0" fontId="24" fillId="13"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0" fontId="18" fillId="4" borderId="0" applyNumberFormat="0" applyBorder="0" applyAlignment="0" applyProtection="0"/>
    <xf numFmtId="0" fontId="21" fillId="0" borderId="4" applyNumberFormat="0" applyFill="0" applyAlignment="0" applyProtection="0"/>
    <xf numFmtId="0" fontId="24" fillId="20" borderId="0" applyNumberFormat="0" applyBorder="0" applyAlignment="0" applyProtection="0"/>
    <xf numFmtId="0" fontId="24" fillId="16" borderId="0" applyNumberFormat="0" applyBorder="0" applyAlignment="0" applyProtection="0"/>
    <xf numFmtId="9"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 fillId="26" borderId="0" applyNumberFormat="0" applyBorder="0" applyAlignment="0" applyProtection="0"/>
    <xf numFmtId="0" fontId="22" fillId="7" borderId="5" applyNumberFormat="0" applyAlignment="0" applyProtection="0"/>
    <xf numFmtId="0" fontId="11" fillId="0" borderId="7" applyNumberFormat="0" applyFill="0" applyAlignment="0" applyProtection="0"/>
    <xf numFmtId="0" fontId="19" fillId="5" borderId="0" applyNumberFormat="0" applyBorder="0" applyAlignment="0" applyProtection="0"/>
    <xf numFmtId="0" fontId="24" fillId="28" borderId="0" applyNumberFormat="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29" borderId="0" applyNumberFormat="0" applyBorder="0" applyAlignment="0" applyProtection="0"/>
    <xf numFmtId="0" fontId="19" fillId="5"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16" fillId="0" borderId="0" applyNumberFormat="0" applyFill="0" applyBorder="0" applyAlignment="0" applyProtection="0"/>
    <xf numFmtId="0" fontId="21" fillId="0" borderId="4" applyNumberFormat="0" applyFill="0" applyAlignment="0" applyProtection="0"/>
    <xf numFmtId="0" fontId="2" fillId="10" borderId="0" applyNumberFormat="0" applyBorder="0" applyAlignment="0" applyProtection="0"/>
    <xf numFmtId="0" fontId="21" fillId="0" borderId="4" applyNumberFormat="0" applyFill="0" applyAlignment="0" applyProtection="0"/>
    <xf numFmtId="0" fontId="24" fillId="32"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27"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9" borderId="0" applyNumberFormat="0" applyBorder="0" applyAlignment="0" applyProtection="0"/>
    <xf numFmtId="0" fontId="24" fillId="17"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7" fillId="3" borderId="0" applyNumberFormat="0" applyBorder="0" applyAlignment="0" applyProtection="0"/>
    <xf numFmtId="0" fontId="24" fillId="24" borderId="0" applyNumberFormat="0" applyBorder="0" applyAlignment="0" applyProtection="0"/>
    <xf numFmtId="0" fontId="22" fillId="7" borderId="5" applyNumberFormat="0" applyAlignment="0" applyProtection="0"/>
    <xf numFmtId="0" fontId="24" fillId="24"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6" fillId="0" borderId="0" applyNumberFormat="0" applyFill="0" applyBorder="0" applyAlignment="0" applyProtection="0"/>
    <xf numFmtId="0" fontId="21" fillId="0" borderId="4" applyNumberFormat="0" applyFill="0" applyAlignment="0" applyProtection="0"/>
    <xf numFmtId="0" fontId="24" fillId="12" borderId="0" applyNumberFormat="0" applyBorder="0" applyAlignment="0" applyProtection="0"/>
    <xf numFmtId="0" fontId="24" fillId="12" borderId="0" applyNumberFormat="0" applyBorder="0" applyAlignment="0" applyProtection="0"/>
    <xf numFmtId="0" fontId="19" fillId="5"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4" fillId="32" borderId="0" applyNumberFormat="0" applyBorder="0" applyAlignment="0" applyProtection="0"/>
    <xf numFmtId="0" fontId="2" fillId="27" borderId="0" applyNumberFormat="0" applyBorder="0" applyAlignment="0" applyProtection="0"/>
    <xf numFmtId="0" fontId="24" fillId="13" borderId="0" applyNumberFormat="0" applyBorder="0" applyAlignment="0" applyProtection="0"/>
    <xf numFmtId="0" fontId="2" fillId="11" borderId="0" applyNumberFormat="0" applyBorder="0" applyAlignment="0" applyProtection="0"/>
    <xf numFmtId="167" fontId="2" fillId="0" borderId="0" applyFont="0" applyFill="0" applyBorder="0" applyAlignment="0" applyProtection="0"/>
    <xf numFmtId="0" fontId="24" fillId="25" borderId="0" applyNumberFormat="0" applyBorder="0" applyAlignment="0" applyProtection="0"/>
    <xf numFmtId="0" fontId="2" fillId="11" borderId="0" applyNumberFormat="0" applyBorder="0" applyAlignment="0" applyProtection="0"/>
    <xf numFmtId="164" fontId="2" fillId="0" borderId="0" applyFont="0" applyFill="0" applyBorder="0" applyAlignment="0" applyProtection="0"/>
    <xf numFmtId="0" fontId="2" fillId="22"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0" fontId="24" fillId="17" borderId="0" applyNumberFormat="0" applyBorder="0" applyAlignment="0" applyProtection="0"/>
    <xf numFmtId="0" fontId="24" fillId="32" borderId="0" applyNumberFormat="0" applyBorder="0" applyAlignment="0" applyProtection="0"/>
    <xf numFmtId="0" fontId="2" fillId="30" borderId="0" applyNumberFormat="0" applyBorder="0" applyAlignment="0" applyProtection="0"/>
    <xf numFmtId="0" fontId="17" fillId="3" borderId="0" applyNumberFormat="0" applyBorder="0" applyAlignment="0" applyProtection="0"/>
    <xf numFmtId="0" fontId="11" fillId="0" borderId="7" applyNumberFormat="0" applyFill="0" applyAlignment="0" applyProtection="0"/>
    <xf numFmtId="0" fontId="16" fillId="0" borderId="0" applyNumberFormat="0" applyFill="0" applyBorder="0" applyAlignment="0" applyProtection="0"/>
    <xf numFmtId="0" fontId="24" fillId="29" borderId="0" applyNumberFormat="0" applyBorder="0" applyAlignment="0" applyProtection="0"/>
    <xf numFmtId="0" fontId="11" fillId="0" borderId="7"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4" fillId="24" borderId="0" applyNumberFormat="0" applyBorder="0" applyAlignment="0" applyProtection="0"/>
    <xf numFmtId="0" fontId="2" fillId="11"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2" fillId="7" borderId="5" applyNumberFormat="0" applyAlignment="0" applyProtection="0"/>
    <xf numFmtId="0" fontId="18" fillId="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7" borderId="0" applyNumberFormat="0" applyBorder="0" applyAlignment="0" applyProtection="0"/>
    <xf numFmtId="0" fontId="19" fillId="5" borderId="0" applyNumberFormat="0" applyBorder="0" applyAlignment="0" applyProtection="0"/>
    <xf numFmtId="0" fontId="24" fillId="13" borderId="0" applyNumberFormat="0" applyBorder="0" applyAlignment="0" applyProtection="0"/>
    <xf numFmtId="0" fontId="24" fillId="21" borderId="0" applyNumberFormat="0" applyBorder="0" applyAlignment="0" applyProtection="0"/>
    <xf numFmtId="0" fontId="2" fillId="18" borderId="0" applyNumberFormat="0" applyBorder="0" applyAlignment="0" applyProtection="0"/>
    <xf numFmtId="0" fontId="2" fillId="8" borderId="6"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4" fillId="24" borderId="0" applyNumberFormat="0" applyBorder="0" applyAlignment="0" applyProtection="0"/>
    <xf numFmtId="0" fontId="24" fillId="16" borderId="0" applyNumberFormat="0" applyBorder="0" applyAlignment="0" applyProtection="0"/>
    <xf numFmtId="0" fontId="24" fillId="12" borderId="0" applyNumberFormat="0" applyBorder="0" applyAlignment="0" applyProtection="0"/>
    <xf numFmtId="0" fontId="24" fillId="20" borderId="0" applyNumberFormat="0" applyBorder="0" applyAlignment="0" applyProtection="0"/>
    <xf numFmtId="0" fontId="24" fillId="12" borderId="0" applyNumberFormat="0" applyBorder="0" applyAlignment="0" applyProtection="0"/>
    <xf numFmtId="0" fontId="24" fillId="21" borderId="0" applyNumberFormat="0" applyBorder="0" applyAlignment="0" applyProtection="0"/>
    <xf numFmtId="0" fontId="2" fillId="27" borderId="0" applyNumberFormat="0" applyBorder="0" applyAlignment="0" applyProtection="0"/>
    <xf numFmtId="0" fontId="24" fillId="13" borderId="0" applyNumberFormat="0" applyBorder="0" applyAlignment="0" applyProtection="0"/>
    <xf numFmtId="0" fontId="11" fillId="0" borderId="7" applyNumberFormat="0" applyFill="0" applyAlignment="0" applyProtection="0"/>
    <xf numFmtId="0" fontId="2" fillId="27" borderId="0" applyNumberFormat="0" applyBorder="0" applyAlignment="0" applyProtection="0"/>
    <xf numFmtId="0" fontId="24" fillId="17" borderId="0" applyNumberFormat="0" applyBorder="0" applyAlignment="0" applyProtection="0"/>
    <xf numFmtId="9" fontId="2" fillId="0" borderId="0" applyFont="0" applyFill="0" applyBorder="0" applyAlignment="0" applyProtection="0"/>
    <xf numFmtId="0" fontId="24" fillId="17" borderId="0" applyNumberFormat="0" applyBorder="0" applyAlignment="0" applyProtection="0"/>
    <xf numFmtId="0" fontId="20" fillId="6" borderId="1" applyNumberFormat="0" applyAlignment="0" applyProtection="0"/>
    <xf numFmtId="0" fontId="22" fillId="7" borderId="5" applyNumberFormat="0" applyAlignment="0" applyProtection="0"/>
    <xf numFmtId="0" fontId="21" fillId="0" borderId="4" applyNumberFormat="0" applyFill="0" applyAlignment="0" applyProtection="0"/>
    <xf numFmtId="0" fontId="2" fillId="15" borderId="0" applyNumberFormat="0" applyBorder="0" applyAlignment="0" applyProtection="0"/>
    <xf numFmtId="0" fontId="22" fillId="7" borderId="5" applyNumberFormat="0" applyAlignment="0" applyProtection="0"/>
    <xf numFmtId="0" fontId="2" fillId="26" borderId="0" applyNumberFormat="0" applyBorder="0" applyAlignment="0" applyProtection="0"/>
    <xf numFmtId="0" fontId="24" fillId="20" borderId="0" applyNumberFormat="0" applyBorder="0" applyAlignment="0" applyProtection="0"/>
    <xf numFmtId="0" fontId="2" fillId="30"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17" borderId="0" applyNumberFormat="0" applyBorder="0" applyAlignment="0" applyProtection="0"/>
    <xf numFmtId="0" fontId="24" fillId="25" borderId="0" applyNumberFormat="0" applyBorder="0" applyAlignment="0" applyProtection="0"/>
    <xf numFmtId="0" fontId="2" fillId="31" borderId="0" applyNumberFormat="0" applyBorder="0" applyAlignment="0" applyProtection="0"/>
    <xf numFmtId="0" fontId="22" fillId="7" borderId="5" applyNumberFormat="0" applyAlignment="0" applyProtection="0"/>
    <xf numFmtId="0" fontId="24" fillId="12" borderId="0" applyNumberFormat="0" applyBorder="0" applyAlignment="0" applyProtection="0"/>
    <xf numFmtId="0" fontId="17" fillId="3" borderId="0" applyNumberFormat="0" applyBorder="0" applyAlignment="0" applyProtection="0"/>
    <xf numFmtId="0" fontId="18" fillId="4" borderId="0" applyNumberFormat="0" applyBorder="0" applyAlignment="0" applyProtection="0"/>
    <xf numFmtId="0" fontId="2" fillId="26" borderId="0" applyNumberFormat="0" applyBorder="0" applyAlignment="0" applyProtection="0"/>
    <xf numFmtId="0" fontId="18" fillId="4" borderId="0" applyNumberFormat="0" applyBorder="0" applyAlignment="0" applyProtection="0"/>
    <xf numFmtId="0" fontId="2" fillId="26" borderId="0" applyNumberFormat="0" applyBorder="0" applyAlignment="0" applyProtection="0"/>
    <xf numFmtId="0" fontId="20" fillId="6" borderId="1" applyNumberFormat="0" applyAlignment="0" applyProtection="0"/>
    <xf numFmtId="166" fontId="2" fillId="0" borderId="0" applyFont="0" applyFill="0" applyBorder="0" applyAlignment="0" applyProtection="0"/>
    <xf numFmtId="0" fontId="24" fillId="12" borderId="0" applyNumberFormat="0" applyBorder="0" applyAlignment="0" applyProtection="0"/>
    <xf numFmtId="0" fontId="20" fillId="6" borderId="1" applyNumberFormat="0" applyAlignment="0" applyProtection="0"/>
    <xf numFmtId="0" fontId="2" fillId="26" borderId="0" applyNumberFormat="0" applyBorder="0" applyAlignment="0" applyProtection="0"/>
    <xf numFmtId="0" fontId="11" fillId="0" borderId="7" applyNumberFormat="0" applyFill="0" applyAlignment="0" applyProtection="0"/>
    <xf numFmtId="0" fontId="11" fillId="0" borderId="7" applyNumberFormat="0" applyFill="0" applyAlignment="0" applyProtection="0"/>
    <xf numFmtId="0" fontId="24" fillId="17" borderId="0" applyNumberFormat="0" applyBorder="0" applyAlignment="0" applyProtection="0"/>
    <xf numFmtId="0" fontId="2" fillId="8" borderId="6" applyNumberFormat="0" applyFont="0" applyAlignment="0" applyProtection="0"/>
    <xf numFmtId="0" fontId="2" fillId="31"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18" fillId="4" borderId="0" applyNumberFormat="0" applyBorder="0" applyAlignment="0" applyProtection="0"/>
    <xf numFmtId="0" fontId="24" fillId="17" borderId="0" applyNumberFormat="0" applyBorder="0" applyAlignment="0" applyProtection="0"/>
    <xf numFmtId="0" fontId="24" fillId="9" borderId="0" applyNumberFormat="0" applyBorder="0" applyAlignment="0" applyProtection="0"/>
    <xf numFmtId="0" fontId="22" fillId="7" borderId="5" applyNumberFormat="0" applyAlignment="0" applyProtection="0"/>
    <xf numFmtId="0" fontId="24" fillId="24" borderId="0" applyNumberFormat="0" applyBorder="0" applyAlignment="0" applyProtection="0"/>
    <xf numFmtId="0" fontId="2" fillId="19" borderId="0" applyNumberFormat="0" applyBorder="0" applyAlignment="0" applyProtection="0"/>
    <xf numFmtId="0" fontId="23" fillId="0" borderId="0" applyNumberFormat="0" applyFill="0" applyBorder="0" applyAlignment="0" applyProtection="0"/>
    <xf numFmtId="0" fontId="2" fillId="19" borderId="0" applyNumberFormat="0" applyBorder="0" applyAlignment="0" applyProtection="0"/>
    <xf numFmtId="0" fontId="24" fillId="17" borderId="0" applyNumberFormat="0" applyBorder="0" applyAlignment="0" applyProtection="0"/>
    <xf numFmtId="0" fontId="2" fillId="22" borderId="0" applyNumberFormat="0" applyBorder="0" applyAlignment="0" applyProtection="0"/>
    <xf numFmtId="0" fontId="24" fillId="12"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28" borderId="0" applyNumberFormat="0" applyBorder="0" applyAlignment="0" applyProtection="0"/>
    <xf numFmtId="0" fontId="16" fillId="0" borderId="0" applyNumberFormat="0" applyFill="0" applyBorder="0" applyAlignment="0" applyProtection="0"/>
    <xf numFmtId="0" fontId="2" fillId="27" borderId="0" applyNumberFormat="0" applyBorder="0" applyAlignment="0" applyProtection="0"/>
    <xf numFmtId="0" fontId="24" fillId="2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2" fillId="31" borderId="0" applyNumberFormat="0" applyBorder="0" applyAlignment="0" applyProtection="0"/>
    <xf numFmtId="0" fontId="24" fillId="12" borderId="0" applyNumberFormat="0" applyBorder="0" applyAlignment="0" applyProtection="0"/>
    <xf numFmtId="0" fontId="2" fillId="31" borderId="0" applyNumberFormat="0" applyBorder="0" applyAlignment="0" applyProtection="0"/>
    <xf numFmtId="0" fontId="24" fillId="16" borderId="0" applyNumberFormat="0" applyBorder="0" applyAlignment="0" applyProtection="0"/>
    <xf numFmtId="0" fontId="24" fillId="21" borderId="0" applyNumberFormat="0" applyBorder="0" applyAlignment="0" applyProtection="0"/>
    <xf numFmtId="0" fontId="2" fillId="10" borderId="0" applyNumberFormat="0" applyBorder="0" applyAlignment="0" applyProtection="0"/>
    <xf numFmtId="0" fontId="2" fillId="8" borderId="6" applyNumberFormat="0" applyFont="0" applyAlignment="0" applyProtection="0"/>
    <xf numFmtId="0" fontId="21" fillId="0" borderId="4" applyNumberFormat="0" applyFill="0" applyAlignment="0" applyProtection="0"/>
    <xf numFmtId="0" fontId="16" fillId="0" borderId="0" applyNumberFormat="0" applyFill="0" applyBorder="0" applyAlignment="0" applyProtection="0"/>
    <xf numFmtId="0" fontId="2" fillId="19" borderId="0" applyNumberFormat="0" applyBorder="0" applyAlignment="0" applyProtection="0"/>
    <xf numFmtId="0" fontId="24" fillId="9"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18" fillId="4" borderId="0" applyNumberFormat="0" applyBorder="0" applyAlignment="0" applyProtection="0"/>
    <xf numFmtId="0" fontId="2" fillId="18" borderId="0" applyNumberFormat="0" applyBorder="0" applyAlignment="0" applyProtection="0"/>
    <xf numFmtId="0" fontId="24" fillId="32" borderId="0" applyNumberFormat="0" applyBorder="0" applyAlignment="0" applyProtection="0"/>
    <xf numFmtId="0" fontId="19" fillId="5" borderId="0" applyNumberFormat="0" applyBorder="0" applyAlignment="0" applyProtection="0"/>
    <xf numFmtId="0" fontId="16" fillId="0" borderId="0" applyNumberFormat="0" applyFill="0" applyBorder="0" applyAlignment="0" applyProtection="0"/>
    <xf numFmtId="0" fontId="24" fillId="29" borderId="0" applyNumberFormat="0" applyBorder="0" applyAlignment="0" applyProtection="0"/>
    <xf numFmtId="0" fontId="2" fillId="8" borderId="6" applyNumberFormat="0" applyFont="0" applyAlignment="0" applyProtection="0"/>
    <xf numFmtId="0" fontId="24" fillId="20" borderId="0" applyNumberFormat="0" applyBorder="0" applyAlignment="0" applyProtection="0"/>
    <xf numFmtId="0" fontId="11" fillId="0" borderId="7" applyNumberFormat="0" applyFill="0" applyAlignment="0" applyProtection="0"/>
    <xf numFmtId="0" fontId="22" fillId="7" borderId="5" applyNumberFormat="0" applyAlignment="0" applyProtection="0"/>
    <xf numFmtId="0" fontId="24" fillId="20" borderId="0" applyNumberFormat="0" applyBorder="0" applyAlignment="0" applyProtection="0"/>
    <xf numFmtId="0" fontId="24" fillId="13" borderId="0" applyNumberFormat="0" applyBorder="0" applyAlignment="0" applyProtection="0"/>
    <xf numFmtId="0" fontId="11" fillId="0" borderId="7" applyNumberFormat="0" applyFill="0" applyAlignment="0" applyProtection="0"/>
    <xf numFmtId="0" fontId="21" fillId="0" borderId="4" applyNumberFormat="0" applyFill="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21" borderId="0" applyNumberFormat="0" applyBorder="0" applyAlignment="0" applyProtection="0"/>
    <xf numFmtId="0" fontId="24" fillId="2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2" fillId="27" borderId="0" applyNumberFormat="0" applyBorder="0" applyAlignment="0" applyProtection="0"/>
    <xf numFmtId="0" fontId="24" fillId="24" borderId="0" applyNumberFormat="0" applyBorder="0" applyAlignment="0" applyProtection="0"/>
    <xf numFmtId="0" fontId="24" fillId="9"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1" fillId="0" borderId="4" applyNumberFormat="0" applyFill="0" applyAlignment="0" applyProtection="0"/>
    <xf numFmtId="0" fontId="21" fillId="0" borderId="4" applyNumberFormat="0" applyFill="0" applyAlignment="0" applyProtection="0"/>
    <xf numFmtId="0" fontId="24" fillId="17" borderId="0" applyNumberFormat="0" applyBorder="0" applyAlignment="0" applyProtection="0"/>
    <xf numFmtId="0" fontId="17" fillId="3"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24" fillId="17" borderId="0" applyNumberFormat="0" applyBorder="0" applyAlignment="0" applyProtection="0"/>
    <xf numFmtId="0" fontId="2" fillId="18" borderId="0" applyNumberFormat="0" applyBorder="0" applyAlignment="0" applyProtection="0"/>
    <xf numFmtId="0" fontId="24" fillId="12" borderId="0" applyNumberFormat="0" applyBorder="0" applyAlignment="0" applyProtection="0"/>
    <xf numFmtId="0" fontId="2" fillId="27" borderId="0" applyNumberFormat="0" applyBorder="0" applyAlignment="0" applyProtection="0"/>
    <xf numFmtId="0" fontId="22" fillId="7" borderId="5" applyNumberFormat="0" applyAlignment="0" applyProtection="0"/>
    <xf numFmtId="0" fontId="19" fillId="5" borderId="0" applyNumberFormat="0" applyBorder="0" applyAlignment="0" applyProtection="0"/>
    <xf numFmtId="0" fontId="2" fillId="31" borderId="0" applyNumberFormat="0" applyBorder="0" applyAlignment="0" applyProtection="0"/>
    <xf numFmtId="0" fontId="24" fillId="2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4" fillId="21" borderId="0" applyNumberFormat="0" applyBorder="0" applyAlignment="0" applyProtection="0"/>
    <xf numFmtId="0" fontId="18" fillId="4" borderId="0" applyNumberFormat="0" applyBorder="0" applyAlignment="0" applyProtection="0"/>
    <xf numFmtId="0" fontId="24" fillId="24" borderId="0" applyNumberFormat="0" applyBorder="0" applyAlignment="0" applyProtection="0"/>
    <xf numFmtId="0" fontId="24" fillId="12" borderId="0" applyNumberFormat="0" applyBorder="0" applyAlignment="0" applyProtection="0"/>
    <xf numFmtId="0" fontId="18" fillId="4" borderId="0" applyNumberFormat="0" applyBorder="0" applyAlignment="0" applyProtection="0"/>
    <xf numFmtId="0" fontId="23" fillId="0" borderId="0" applyNumberFormat="0" applyFill="0" applyBorder="0" applyAlignment="0" applyProtection="0"/>
    <xf numFmtId="0" fontId="2" fillId="10"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 fillId="26" borderId="0" applyNumberFormat="0" applyBorder="0" applyAlignment="0" applyProtection="0"/>
    <xf numFmtId="0" fontId="18" fillId="4" borderId="0" applyNumberFormat="0" applyBorder="0" applyAlignment="0" applyProtection="0"/>
    <xf numFmtId="0" fontId="21" fillId="0" borderId="4" applyNumberFormat="0" applyFill="0" applyAlignment="0" applyProtection="0"/>
    <xf numFmtId="167" fontId="2" fillId="0" borderId="0" applyFont="0" applyFill="0" applyBorder="0" applyAlignment="0" applyProtection="0"/>
    <xf numFmtId="0" fontId="19" fillId="5" borderId="0" applyNumberFormat="0" applyBorder="0" applyAlignment="0" applyProtection="0"/>
    <xf numFmtId="0" fontId="2" fillId="19" borderId="0" applyNumberFormat="0" applyBorder="0" applyAlignment="0" applyProtection="0"/>
    <xf numFmtId="0" fontId="21" fillId="0" borderId="4" applyNumberFormat="0" applyFill="0" applyAlignment="0" applyProtection="0"/>
    <xf numFmtId="0" fontId="16" fillId="0" borderId="0" applyNumberFormat="0" applyFill="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7" fillId="3" borderId="0" applyNumberFormat="0" applyBorder="0" applyAlignment="0" applyProtection="0"/>
    <xf numFmtId="0" fontId="19" fillId="5" borderId="0" applyNumberFormat="0" applyBorder="0" applyAlignment="0" applyProtection="0"/>
    <xf numFmtId="0" fontId="22" fillId="7" borderId="5" applyNumberFormat="0" applyAlignment="0" applyProtection="0"/>
    <xf numFmtId="167" fontId="2" fillId="0" borderId="0" applyFont="0" applyFill="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4" fillId="17" borderId="0" applyNumberFormat="0" applyBorder="0" applyAlignment="0" applyProtection="0"/>
    <xf numFmtId="0" fontId="24" fillId="24" borderId="0" applyNumberFormat="0" applyBorder="0" applyAlignment="0" applyProtection="0"/>
    <xf numFmtId="0" fontId="24" fillId="9" borderId="0" applyNumberFormat="0" applyBorder="0" applyAlignment="0" applyProtection="0"/>
    <xf numFmtId="0" fontId="24" fillId="21" borderId="0" applyNumberFormat="0" applyBorder="0" applyAlignment="0" applyProtection="0"/>
    <xf numFmtId="0" fontId="22" fillId="7" borderId="5" applyNumberFormat="0" applyAlignment="0" applyProtection="0"/>
    <xf numFmtId="0" fontId="16" fillId="0" borderId="0" applyNumberFormat="0" applyFill="0" applyBorder="0" applyAlignment="0" applyProtection="0"/>
    <xf numFmtId="0" fontId="24" fillId="24" borderId="0" applyNumberFormat="0" applyBorder="0" applyAlignment="0" applyProtection="0"/>
    <xf numFmtId="0" fontId="22" fillId="7" borderId="5" applyNumberFormat="0" applyAlignment="0" applyProtection="0"/>
    <xf numFmtId="0" fontId="24" fillId="9" borderId="0" applyNumberFormat="0" applyBorder="0" applyAlignment="0" applyProtection="0"/>
    <xf numFmtId="0" fontId="24" fillId="17" borderId="0" applyNumberFormat="0" applyBorder="0" applyAlignment="0" applyProtection="0"/>
    <xf numFmtId="0" fontId="2" fillId="10"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0" fillId="6" borderId="1" applyNumberFormat="0" applyAlignment="0" applyProtection="0"/>
    <xf numFmtId="0" fontId="24" fillId="25" borderId="0" applyNumberFormat="0" applyBorder="0" applyAlignment="0" applyProtection="0"/>
    <xf numFmtId="0" fontId="21" fillId="0" borderId="4" applyNumberFormat="0" applyFill="0" applyAlignment="0" applyProtection="0"/>
    <xf numFmtId="0" fontId="21" fillId="0" borderId="4" applyNumberFormat="0" applyFill="0" applyAlignment="0" applyProtection="0"/>
    <xf numFmtId="0" fontId="24" fillId="21" borderId="0" applyNumberFormat="0" applyBorder="0" applyAlignment="0" applyProtection="0"/>
    <xf numFmtId="0" fontId="24" fillId="17"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24" fillId="25" borderId="0" applyNumberFormat="0" applyBorder="0" applyAlignment="0" applyProtection="0"/>
    <xf numFmtId="0" fontId="24" fillId="9" borderId="0" applyNumberFormat="0" applyBorder="0" applyAlignment="0" applyProtection="0"/>
    <xf numFmtId="0" fontId="22" fillId="7" borderId="5" applyNumberFormat="0" applyAlignment="0" applyProtection="0"/>
    <xf numFmtId="0" fontId="18" fillId="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24" borderId="0" applyNumberFormat="0" applyBorder="0" applyAlignment="0" applyProtection="0"/>
    <xf numFmtId="0" fontId="24" fillId="16"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0" fillId="6" borderId="1" applyNumberFormat="0" applyAlignment="0" applyProtection="0"/>
    <xf numFmtId="0" fontId="24" fillId="13" borderId="0" applyNumberFormat="0" applyBorder="0" applyAlignment="0" applyProtection="0"/>
    <xf numFmtId="0" fontId="18" fillId="4" borderId="0" applyNumberFormat="0" applyBorder="0" applyAlignment="0" applyProtection="0"/>
    <xf numFmtId="0" fontId="24" fillId="13" borderId="0" applyNumberFormat="0" applyBorder="0" applyAlignment="0" applyProtection="0"/>
    <xf numFmtId="0" fontId="20" fillId="6" borderId="1" applyNumberFormat="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0" fontId="24" fillId="28" borderId="0" applyNumberFormat="0" applyBorder="0" applyAlignment="0" applyProtection="0"/>
    <xf numFmtId="0" fontId="16" fillId="0" borderId="0" applyNumberFormat="0" applyFill="0" applyBorder="0" applyAlignment="0" applyProtection="0"/>
    <xf numFmtId="0" fontId="24" fillId="32" borderId="0" applyNumberFormat="0" applyBorder="0" applyAlignment="0" applyProtection="0"/>
    <xf numFmtId="0" fontId="18" fillId="4" borderId="0" applyNumberFormat="0" applyBorder="0" applyAlignment="0" applyProtection="0"/>
    <xf numFmtId="0" fontId="21" fillId="0" borderId="4" applyNumberFormat="0" applyFill="0" applyAlignment="0" applyProtection="0"/>
    <xf numFmtId="0" fontId="24" fillId="28" borderId="0" applyNumberFormat="0" applyBorder="0" applyAlignment="0" applyProtection="0"/>
    <xf numFmtId="0" fontId="24" fillId="32" borderId="0" applyNumberFormat="0" applyBorder="0" applyAlignment="0" applyProtection="0"/>
    <xf numFmtId="0" fontId="24" fillId="20" borderId="0" applyNumberFormat="0" applyBorder="0" applyAlignment="0" applyProtection="0"/>
    <xf numFmtId="0" fontId="24" fillId="16" borderId="0" applyNumberFormat="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20" borderId="0" applyNumberFormat="0" applyBorder="0" applyAlignment="0" applyProtection="0"/>
    <xf numFmtId="0" fontId="24" fillId="20"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17" fillId="3" borderId="0" applyNumberFormat="0" applyBorder="0" applyAlignment="0" applyProtection="0"/>
    <xf numFmtId="0" fontId="24" fillId="20" borderId="0" applyNumberFormat="0" applyBorder="0" applyAlignment="0" applyProtection="0"/>
    <xf numFmtId="0" fontId="24" fillId="28" borderId="0" applyNumberFormat="0" applyBorder="0" applyAlignment="0" applyProtection="0"/>
    <xf numFmtId="0" fontId="24" fillId="16" borderId="0" applyNumberFormat="0" applyBorder="0" applyAlignment="0" applyProtection="0"/>
    <xf numFmtId="0" fontId="24" fillId="12" borderId="0" applyNumberFormat="0" applyBorder="0" applyAlignment="0" applyProtection="0"/>
    <xf numFmtId="0" fontId="19" fillId="5" borderId="0" applyNumberFormat="0" applyBorder="0" applyAlignment="0" applyProtection="0"/>
    <xf numFmtId="0" fontId="24" fillId="29" borderId="0" applyNumberFormat="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2" fillId="7" borderId="5" applyNumberFormat="0" applyAlignment="0" applyProtection="0"/>
    <xf numFmtId="0" fontId="24" fillId="32" borderId="0" applyNumberFormat="0" applyBorder="0" applyAlignment="0" applyProtection="0"/>
    <xf numFmtId="0" fontId="2" fillId="26" borderId="0" applyNumberFormat="0" applyBorder="0" applyAlignment="0" applyProtection="0"/>
    <xf numFmtId="0" fontId="17" fillId="3" borderId="0" applyNumberFormat="0" applyBorder="0" applyAlignment="0" applyProtection="0"/>
    <xf numFmtId="0" fontId="11" fillId="0" borderId="7" applyNumberFormat="0" applyFill="0" applyAlignment="0" applyProtection="0"/>
    <xf numFmtId="0" fontId="24" fillId="16" borderId="0" applyNumberFormat="0" applyBorder="0" applyAlignment="0" applyProtection="0"/>
    <xf numFmtId="0" fontId="11" fillId="0" borderId="7" applyNumberFormat="0" applyFill="0" applyAlignment="0" applyProtection="0"/>
    <xf numFmtId="0" fontId="21" fillId="0" borderId="4" applyNumberFormat="0" applyFill="0" applyAlignment="0" applyProtection="0"/>
    <xf numFmtId="0" fontId="24" fillId="20" borderId="0" applyNumberFormat="0" applyBorder="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9" borderId="0" applyNumberFormat="0" applyBorder="0" applyAlignment="0" applyProtection="0"/>
    <xf numFmtId="0" fontId="18" fillId="4"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2" fillId="7" borderId="5" applyNumberFormat="0" applyAlignment="0" applyProtection="0"/>
    <xf numFmtId="0" fontId="24" fillId="13" borderId="0" applyNumberFormat="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19" fillId="5" borderId="0" applyNumberFormat="0" applyBorder="0" applyAlignment="0" applyProtection="0"/>
    <xf numFmtId="0" fontId="24" fillId="28"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164" fontId="2" fillId="0" borderId="0" applyFont="0" applyFill="0" applyBorder="0" applyAlignment="0" applyProtection="0"/>
    <xf numFmtId="0" fontId="24" fillId="25" borderId="0" applyNumberFormat="0" applyBorder="0" applyAlignment="0" applyProtection="0"/>
    <xf numFmtId="0" fontId="2" fillId="11"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20" fillId="6" borderId="1" applyNumberFormat="0" applyAlignment="0" applyProtection="0"/>
    <xf numFmtId="0" fontId="18" fillId="4" borderId="0" applyNumberFormat="0" applyBorder="0" applyAlignment="0" applyProtection="0"/>
    <xf numFmtId="164" fontId="2" fillId="0" borderId="0" applyFont="0" applyFill="0" applyBorder="0" applyAlignment="0" applyProtection="0"/>
    <xf numFmtId="0" fontId="22" fillId="7" borderId="5" applyNumberFormat="0" applyAlignment="0" applyProtection="0"/>
    <xf numFmtId="0" fontId="2" fillId="18"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3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0" fillId="6" borderId="1" applyNumberFormat="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4" fillId="2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0" fontId="16" fillId="0" borderId="0" applyNumberFormat="0" applyFill="0" applyBorder="0" applyAlignment="0" applyProtection="0"/>
    <xf numFmtId="0" fontId="2" fillId="15"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 fillId="8" borderId="6" applyNumberFormat="0" applyFont="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9" borderId="0" applyNumberFormat="0" applyBorder="0" applyAlignment="0" applyProtection="0"/>
    <xf numFmtId="0" fontId="24" fillId="20" borderId="0" applyNumberFormat="0" applyBorder="0" applyAlignment="0" applyProtection="0"/>
    <xf numFmtId="0" fontId="24" fillId="17" borderId="0" applyNumberFormat="0" applyBorder="0" applyAlignment="0" applyProtection="0"/>
    <xf numFmtId="0" fontId="20" fillId="6" borderId="1" applyNumberFormat="0" applyAlignment="0" applyProtection="0"/>
    <xf numFmtId="0" fontId="17" fillId="3" borderId="0" applyNumberFormat="0" applyBorder="0" applyAlignment="0" applyProtection="0"/>
    <xf numFmtId="0" fontId="21" fillId="0" borderId="4" applyNumberFormat="0" applyFill="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1" fillId="0" borderId="4" applyNumberFormat="0" applyFill="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21" fillId="0" borderId="4" applyNumberFormat="0" applyFill="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 fillId="2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26"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7"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3" fillId="0" borderId="0" applyNumberFormat="0" applyFill="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1" fillId="0" borderId="4"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7"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0"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21"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17" fillId="3" borderId="0" applyNumberFormat="0" applyBorder="0" applyAlignment="0" applyProtection="0"/>
    <xf numFmtId="0" fontId="20" fillId="6" borderId="1" applyNumberFormat="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28"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1" fillId="0" borderId="7" applyNumberFormat="0" applyFill="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3"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9" borderId="0" applyNumberFormat="0" applyBorder="0" applyAlignment="0" applyProtection="0"/>
    <xf numFmtId="0" fontId="24" fillId="2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2" fillId="7" borderId="5" applyNumberFormat="0" applyAlignment="0" applyProtection="0"/>
    <xf numFmtId="0" fontId="24" fillId="16" borderId="0" applyNumberFormat="0" applyBorder="0" applyAlignment="0" applyProtection="0"/>
    <xf numFmtId="0" fontId="24" fillId="17" borderId="0" applyNumberFormat="0" applyBorder="0" applyAlignment="0" applyProtection="0"/>
    <xf numFmtId="0" fontId="2" fillId="23"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9" fontId="2" fillId="0" borderId="0" applyFont="0" applyFill="0" applyBorder="0" applyAlignment="0" applyProtection="0"/>
    <xf numFmtId="0" fontId="24" fillId="32"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18" fillId="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2" fillId="7" borderId="5" applyNumberFormat="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8"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8"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7" fillId="3"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20" borderId="0" applyNumberFormat="0" applyBorder="0" applyAlignment="0" applyProtection="0"/>
    <xf numFmtId="0" fontId="24" fillId="13"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19" fillId="5"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7" fillId="3"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2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2"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9"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17" fillId="3"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8" borderId="6" applyNumberFormat="0" applyFont="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7" fillId="3" borderId="0" applyNumberFormat="0" applyBorder="0" applyAlignment="0" applyProtection="0"/>
    <xf numFmtId="0" fontId="11" fillId="0" borderId="7" applyNumberFormat="0" applyFill="0" applyAlignment="0" applyProtection="0"/>
    <xf numFmtId="0" fontId="24" fillId="16" borderId="0" applyNumberFormat="0" applyBorder="0" applyAlignment="0" applyProtection="0"/>
    <xf numFmtId="0" fontId="11" fillId="0" borderId="7" applyNumberFormat="0" applyFill="0" applyAlignment="0" applyProtection="0"/>
    <xf numFmtId="0" fontId="21" fillId="0" borderId="4" applyNumberFormat="0" applyFill="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9" borderId="0" applyNumberFormat="0" applyBorder="0" applyAlignment="0" applyProtection="0"/>
    <xf numFmtId="0" fontId="18" fillId="4"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11" fillId="0" borderId="7" applyNumberFormat="0" applyFill="0" applyAlignment="0" applyProtection="0"/>
    <xf numFmtId="0" fontId="2" fillId="30"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25"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20" fillId="6" borderId="1" applyNumberFormat="0" applyAlignment="0" applyProtection="0"/>
    <xf numFmtId="0" fontId="18" fillId="4" borderId="0" applyNumberFormat="0" applyBorder="0" applyAlignment="0" applyProtection="0"/>
    <xf numFmtId="0" fontId="22" fillId="7" borderId="5" applyNumberFormat="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9" borderId="0" applyNumberFormat="0" applyBorder="0" applyAlignment="0" applyProtection="0"/>
    <xf numFmtId="0" fontId="24" fillId="20" borderId="0" applyNumberFormat="0" applyBorder="0" applyAlignment="0" applyProtection="0"/>
    <xf numFmtId="0" fontId="2" fillId="31" borderId="0" applyNumberFormat="0" applyBorder="0" applyAlignment="0" applyProtection="0"/>
    <xf numFmtId="0" fontId="20" fillId="6" borderId="1" applyNumberFormat="0" applyAlignment="0" applyProtection="0"/>
    <xf numFmtId="0" fontId="17" fillId="3"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9" fontId="2" fillId="0" borderId="0" applyFont="0" applyFill="0" applyBorder="0" applyAlignment="0" applyProtection="0"/>
    <xf numFmtId="167"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0"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0" fillId="6" borderId="1" applyNumberFormat="0" applyAlignment="0" applyProtection="0"/>
    <xf numFmtId="0" fontId="24" fillId="16" borderId="0" applyNumberFormat="0" applyBorder="0" applyAlignment="0" applyProtection="0"/>
    <xf numFmtId="0" fontId="24" fillId="17"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16" fillId="0" borderId="0" applyNumberFormat="0" applyFill="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0" fillId="6" borderId="1" applyNumberFormat="0" applyAlignment="0" applyProtection="0"/>
    <xf numFmtId="0" fontId="24" fillId="16" borderId="0" applyNumberFormat="0" applyBorder="0" applyAlignment="0" applyProtection="0"/>
    <xf numFmtId="0" fontId="24" fillId="17" borderId="0" applyNumberFormat="0" applyBorder="0" applyAlignment="0" applyProtection="0"/>
    <xf numFmtId="0" fontId="24" fillId="25" borderId="0" applyNumberFormat="0" applyBorder="0" applyAlignment="0" applyProtection="0"/>
    <xf numFmtId="0" fontId="24" fillId="13"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 fillId="1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164" fontId="2"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167" fontId="2" fillId="0" borderId="0" applyFont="0" applyFill="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9"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4"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2"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9" borderId="0" applyNumberFormat="0" applyBorder="0" applyAlignment="0" applyProtection="0"/>
    <xf numFmtId="166" fontId="2" fillId="0" borderId="0" applyFon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11"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8" borderId="6" applyNumberFormat="0" applyFont="0" applyAlignment="0" applyProtection="0"/>
    <xf numFmtId="0" fontId="24" fillId="16" borderId="0" applyNumberFormat="0" applyBorder="0" applyAlignment="0" applyProtection="0"/>
    <xf numFmtId="0" fontId="24" fillId="17" borderId="0" applyNumberFormat="0" applyBorder="0" applyAlignment="0" applyProtection="0"/>
    <xf numFmtId="0" fontId="24" fillId="32"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1" fillId="0" borderId="4"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166" fontId="2"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17" borderId="0" applyNumberFormat="0" applyBorder="0" applyAlignment="0" applyProtection="0"/>
    <xf numFmtId="0" fontId="24" fillId="13"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3" fillId="0" borderId="0" applyNumberFormat="0" applyFill="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18" fillId="4"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17" fillId="3"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1" fillId="0" borderId="4" applyNumberFormat="0" applyFill="0" applyAlignment="0" applyProtection="0"/>
    <xf numFmtId="0" fontId="24" fillId="28" borderId="0" applyNumberFormat="0" applyBorder="0" applyAlignment="0" applyProtection="0"/>
    <xf numFmtId="0" fontId="24" fillId="29" borderId="0" applyNumberFormat="0" applyBorder="0" applyAlignment="0" applyProtection="0"/>
    <xf numFmtId="0" fontId="2" fillId="18"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24" fillId="1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9"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9" borderId="0" applyNumberFormat="0" applyBorder="0" applyAlignment="0" applyProtection="0"/>
    <xf numFmtId="0" fontId="2" fillId="30"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9" fontId="2" fillId="0" borderId="0" applyFont="0" applyFill="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3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0" fillId="6" borderId="1" applyNumberFormat="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21"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 fillId="1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 fillId="22"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 fillId="11"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 fillId="1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 fillId="27"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7"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8" borderId="6" applyNumberFormat="0" applyFont="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8"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 fillId="26"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1"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 fillId="30"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0"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 fillId="2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6"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 fillId="22"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4" fillId="13" borderId="0" applyNumberFormat="0" applyBorder="0" applyAlignment="0" applyProtection="0"/>
    <xf numFmtId="0" fontId="2" fillId="11"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 fillId="8" borderId="6"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 fillId="27"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7"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8" borderId="6" applyNumberFormat="0" applyFont="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8"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 fillId="26"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1"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 fillId="30"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0"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 fillId="2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6"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 fillId="22"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16" fillId="0" borderId="0" applyNumberFormat="0" applyFill="0" applyBorder="0" applyAlignment="0" applyProtection="0"/>
    <xf numFmtId="0" fontId="11" fillId="0" borderId="7" applyNumberFormat="0" applyFill="0" applyAlignment="0" applyProtection="0"/>
    <xf numFmtId="0" fontId="24" fillId="28"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1" fillId="0" borderId="7" applyNumberFormat="0" applyFill="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1" fillId="0" borderId="7" applyNumberFormat="0" applyFill="0" applyAlignment="0" applyProtection="0"/>
    <xf numFmtId="0" fontId="24" fillId="28" borderId="0" applyNumberFormat="0" applyBorder="0" applyAlignment="0" applyProtection="0"/>
    <xf numFmtId="0" fontId="22" fillId="7" borderId="5" applyNumberFormat="0" applyAlignment="0" applyProtection="0"/>
    <xf numFmtId="0" fontId="24" fillId="17" borderId="0" applyNumberFormat="0" applyBorder="0" applyAlignment="0" applyProtection="0"/>
    <xf numFmtId="0" fontId="24" fillId="25" borderId="0" applyNumberFormat="0" applyBorder="0" applyAlignment="0" applyProtection="0"/>
    <xf numFmtId="0" fontId="24" fillId="9" borderId="0" applyNumberFormat="0" applyBorder="0" applyAlignment="0" applyProtection="0"/>
    <xf numFmtId="0" fontId="2" fillId="15" borderId="0" applyNumberFormat="0" applyBorder="0" applyAlignment="0" applyProtection="0"/>
    <xf numFmtId="0" fontId="23" fillId="0" borderId="0" applyNumberFormat="0" applyFill="0" applyBorder="0" applyAlignment="0" applyProtection="0"/>
    <xf numFmtId="0" fontId="24" fillId="25" borderId="0" applyNumberFormat="0" applyBorder="0" applyAlignment="0" applyProtection="0"/>
    <xf numFmtId="0" fontId="22" fillId="7" borderId="5" applyNumberFormat="0" applyAlignment="0" applyProtection="0"/>
    <xf numFmtId="0" fontId="16" fillId="0" borderId="0" applyNumberFormat="0" applyFill="0" applyBorder="0" applyAlignment="0" applyProtection="0"/>
    <xf numFmtId="0" fontId="2" fillId="30" borderId="0" applyNumberFormat="0" applyBorder="0" applyAlignment="0" applyProtection="0"/>
    <xf numFmtId="0" fontId="24" fillId="13" borderId="0" applyNumberFormat="0" applyBorder="0" applyAlignment="0" applyProtection="0"/>
    <xf numFmtId="0" fontId="24" fillId="29" borderId="0" applyNumberFormat="0" applyBorder="0" applyAlignment="0" applyProtection="0"/>
    <xf numFmtId="164" fontId="2" fillId="0" borderId="0" applyFont="0" applyFill="0" applyBorder="0" applyAlignment="0" applyProtection="0"/>
    <xf numFmtId="0" fontId="22" fillId="7" borderId="5" applyNumberFormat="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28" borderId="0" applyNumberFormat="0" applyBorder="0" applyAlignment="0" applyProtection="0"/>
    <xf numFmtId="0" fontId="24" fillId="24"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0" fontId="24" fillId="13"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25"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18" fillId="4" borderId="0" applyNumberFormat="0" applyBorder="0" applyAlignment="0" applyProtection="0"/>
    <xf numFmtId="0" fontId="11" fillId="0" borderId="7" applyNumberFormat="0" applyFill="0" applyAlignment="0" applyProtection="0"/>
    <xf numFmtId="0" fontId="22" fillId="7" borderId="5" applyNumberFormat="0" applyAlignment="0" applyProtection="0"/>
    <xf numFmtId="0" fontId="24" fillId="29"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18" fillId="4" borderId="0" applyNumberFormat="0" applyBorder="0" applyAlignment="0" applyProtection="0"/>
    <xf numFmtId="0" fontId="21" fillId="0" borderId="4" applyNumberFormat="0" applyFill="0" applyAlignment="0" applyProtection="0"/>
    <xf numFmtId="0" fontId="24" fillId="32" borderId="0" applyNumberFormat="0" applyBorder="0" applyAlignment="0" applyProtection="0"/>
    <xf numFmtId="0" fontId="17" fillId="3" borderId="0" applyNumberFormat="0" applyBorder="0" applyAlignment="0" applyProtection="0"/>
    <xf numFmtId="0" fontId="2" fillId="19" borderId="0" applyNumberFormat="0" applyBorder="0" applyAlignment="0" applyProtection="0"/>
    <xf numFmtId="0" fontId="24" fillId="12"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11" fillId="0" borderId="7" applyNumberFormat="0" applyFill="0" applyAlignment="0" applyProtection="0"/>
    <xf numFmtId="0" fontId="22" fillId="7" borderId="5" applyNumberFormat="0" applyAlignment="0" applyProtection="0"/>
    <xf numFmtId="0" fontId="24" fillId="9"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2" fillId="7" borderId="5" applyNumberFormat="0" applyAlignment="0" applyProtection="0"/>
    <xf numFmtId="0" fontId="24" fillId="16" borderId="0" applyNumberFormat="0" applyBorder="0" applyAlignment="0" applyProtection="0"/>
    <xf numFmtId="0" fontId="24" fillId="25" borderId="0" applyNumberFormat="0" applyBorder="0" applyAlignment="0" applyProtection="0"/>
    <xf numFmtId="0" fontId="16" fillId="0" borderId="0" applyNumberFormat="0" applyFill="0" applyBorder="0" applyAlignment="0" applyProtection="0"/>
    <xf numFmtId="0" fontId="2" fillId="23" borderId="0" applyNumberFormat="0" applyBorder="0" applyAlignment="0" applyProtection="0"/>
    <xf numFmtId="0" fontId="20" fillId="6" borderId="1" applyNumberFormat="0" applyAlignment="0" applyProtection="0"/>
    <xf numFmtId="0" fontId="24" fillId="12" borderId="0" applyNumberFormat="0" applyBorder="0" applyAlignment="0" applyProtection="0"/>
    <xf numFmtId="0" fontId="24" fillId="21" borderId="0" applyNumberFormat="0" applyBorder="0" applyAlignment="0" applyProtection="0"/>
    <xf numFmtId="0" fontId="23" fillId="0" borderId="0" applyNumberFormat="0" applyFill="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0" fillId="6" borderId="1" applyNumberFormat="0" applyAlignment="0" applyProtection="0"/>
    <xf numFmtId="0" fontId="24" fillId="25" borderId="0" applyNumberFormat="0" applyBorder="0" applyAlignment="0" applyProtection="0"/>
    <xf numFmtId="0" fontId="24" fillId="9"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167" fontId="2" fillId="0" borderId="0" applyFont="0" applyFill="0" applyBorder="0" applyAlignment="0" applyProtection="0"/>
    <xf numFmtId="0" fontId="24" fillId="21"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4" fillId="28" borderId="0" applyNumberFormat="0" applyBorder="0" applyAlignment="0" applyProtection="0"/>
    <xf numFmtId="0" fontId="24" fillId="21" borderId="0" applyNumberFormat="0" applyBorder="0" applyAlignment="0" applyProtection="0"/>
    <xf numFmtId="0" fontId="24" fillId="17" borderId="0" applyNumberFormat="0" applyBorder="0" applyAlignment="0" applyProtection="0"/>
    <xf numFmtId="0" fontId="24" fillId="13" borderId="0" applyNumberFormat="0" applyBorder="0" applyAlignment="0" applyProtection="0"/>
    <xf numFmtId="0" fontId="24" fillId="20"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8" borderId="6" applyNumberFormat="0" applyFont="0" applyAlignment="0" applyProtection="0"/>
    <xf numFmtId="164" fontId="2" fillId="0" borderId="0" applyFont="0" applyFill="0" applyBorder="0" applyAlignment="0" applyProtection="0"/>
    <xf numFmtId="0" fontId="19" fillId="5"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 fillId="8" borderId="6" applyNumberFormat="0" applyFont="0" applyAlignment="0" applyProtection="0"/>
    <xf numFmtId="0" fontId="24" fillId="29" borderId="0" applyNumberFormat="0" applyBorder="0" applyAlignment="0" applyProtection="0"/>
    <xf numFmtId="0" fontId="24" fillId="17" borderId="0" applyNumberFormat="0" applyBorder="0" applyAlignment="0" applyProtection="0"/>
    <xf numFmtId="0" fontId="11" fillId="0" borderId="7" applyNumberFormat="0" applyFill="0" applyAlignment="0" applyProtection="0"/>
    <xf numFmtId="0" fontId="21" fillId="0" borderId="4" applyNumberFormat="0" applyFill="0" applyAlignment="0" applyProtection="0"/>
    <xf numFmtId="0" fontId="24" fillId="2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4" fillId="9" borderId="0" applyNumberFormat="0" applyBorder="0" applyAlignment="0" applyProtection="0"/>
    <xf numFmtId="0" fontId="11" fillId="0" borderId="7" applyNumberFormat="0" applyFill="0" applyAlignment="0" applyProtection="0"/>
    <xf numFmtId="0" fontId="11" fillId="0" borderId="7" applyNumberFormat="0" applyFill="0" applyAlignment="0" applyProtection="0"/>
    <xf numFmtId="0" fontId="24" fillId="24"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9" fillId="5" borderId="0" applyNumberFormat="0" applyBorder="0" applyAlignment="0" applyProtection="0"/>
    <xf numFmtId="0" fontId="24" fillId="21" borderId="0" applyNumberFormat="0" applyBorder="0" applyAlignment="0" applyProtection="0"/>
    <xf numFmtId="167" fontId="2" fillId="0" borderId="0" applyFont="0" applyFill="0" applyBorder="0" applyAlignment="0" applyProtection="0"/>
    <xf numFmtId="0" fontId="24" fillId="29" borderId="0" applyNumberFormat="0" applyBorder="0" applyAlignment="0" applyProtection="0"/>
    <xf numFmtId="0" fontId="23" fillId="0" borderId="0" applyNumberFormat="0" applyFill="0" applyBorder="0" applyAlignment="0" applyProtection="0"/>
    <xf numFmtId="0" fontId="24" fillId="32" borderId="0" applyNumberFormat="0" applyBorder="0" applyAlignment="0" applyProtection="0"/>
    <xf numFmtId="0" fontId="24" fillId="24"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16" fillId="0" borderId="0" applyNumberFormat="0" applyFill="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0" fillId="6" borderId="1" applyNumberFormat="0" applyAlignment="0" applyProtection="0"/>
    <xf numFmtId="0" fontId="18" fillId="4" borderId="0" applyNumberFormat="0" applyBorder="0" applyAlignment="0" applyProtection="0"/>
    <xf numFmtId="0" fontId="24" fillId="28"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1" fillId="0" borderId="7" applyNumberFormat="0" applyFill="0" applyAlignment="0" applyProtection="0"/>
    <xf numFmtId="0" fontId="24" fillId="25" borderId="0" applyNumberFormat="0" applyBorder="0" applyAlignment="0" applyProtection="0"/>
    <xf numFmtId="0" fontId="18" fillId="4" borderId="0" applyNumberFormat="0" applyBorder="0" applyAlignment="0" applyProtection="0"/>
    <xf numFmtId="0" fontId="16" fillId="0" borderId="0" applyNumberFormat="0" applyFill="0" applyBorder="0" applyAlignment="0" applyProtection="0"/>
    <xf numFmtId="0" fontId="23" fillId="0" borderId="0" applyNumberFormat="0" applyFill="0" applyBorder="0" applyAlignment="0" applyProtection="0"/>
    <xf numFmtId="0" fontId="18" fillId="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1" fillId="0" borderId="7" applyNumberFormat="0" applyFill="0" applyAlignment="0" applyProtection="0"/>
    <xf numFmtId="0" fontId="24" fillId="25"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3" fillId="0" borderId="0" applyNumberFormat="0" applyFill="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17" fillId="3" borderId="0" applyNumberFormat="0" applyBorder="0" applyAlignment="0" applyProtection="0"/>
    <xf numFmtId="0" fontId="24" fillId="12" borderId="0" applyNumberFormat="0" applyBorder="0" applyAlignment="0" applyProtection="0"/>
    <xf numFmtId="0" fontId="19" fillId="5" borderId="0" applyNumberFormat="0" applyBorder="0" applyAlignment="0" applyProtection="0"/>
    <xf numFmtId="0" fontId="22" fillId="7" borderId="5" applyNumberFormat="0" applyAlignment="0" applyProtection="0"/>
    <xf numFmtId="0" fontId="17" fillId="3" borderId="0" applyNumberFormat="0" applyBorder="0" applyAlignment="0" applyProtection="0"/>
    <xf numFmtId="0" fontId="20" fillId="6" borderId="1" applyNumberFormat="0" applyAlignment="0" applyProtection="0"/>
    <xf numFmtId="0" fontId="24" fillId="9" borderId="0" applyNumberFormat="0" applyBorder="0" applyAlignment="0" applyProtection="0"/>
    <xf numFmtId="0" fontId="22" fillId="7" borderId="5" applyNumberFormat="0" applyAlignment="0" applyProtection="0"/>
    <xf numFmtId="0" fontId="24" fillId="9" borderId="0" applyNumberFormat="0" applyBorder="0" applyAlignment="0" applyProtection="0"/>
    <xf numFmtId="0" fontId="20" fillId="6" borderId="1" applyNumberFormat="0" applyAlignment="0" applyProtection="0"/>
    <xf numFmtId="0" fontId="24" fillId="25" borderId="0" applyNumberFormat="0" applyBorder="0" applyAlignment="0" applyProtection="0"/>
    <xf numFmtId="0" fontId="24" fillId="17" borderId="0" applyNumberFormat="0" applyBorder="0" applyAlignment="0" applyProtection="0"/>
    <xf numFmtId="0" fontId="24" fillId="16"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1" fillId="0" borderId="4" applyNumberFormat="0" applyFill="0" applyAlignment="0" applyProtection="0"/>
    <xf numFmtId="167" fontId="2" fillId="0" borderId="0" applyFont="0" applyFill="0" applyBorder="0" applyAlignment="0" applyProtection="0"/>
    <xf numFmtId="0" fontId="19" fillId="5" borderId="0" applyNumberFormat="0" applyBorder="0" applyAlignment="0" applyProtection="0"/>
    <xf numFmtId="0" fontId="2" fillId="19" borderId="0" applyNumberFormat="0" applyBorder="0" applyAlignment="0" applyProtection="0"/>
    <xf numFmtId="0" fontId="21" fillId="0" borderId="4" applyNumberFormat="0" applyFill="0" applyAlignment="0" applyProtection="0"/>
    <xf numFmtId="0" fontId="16" fillId="0" borderId="0" applyNumberFormat="0" applyFill="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7" fillId="3" borderId="0" applyNumberFormat="0" applyBorder="0" applyAlignment="0" applyProtection="0"/>
    <xf numFmtId="0" fontId="19" fillId="5" borderId="0" applyNumberFormat="0" applyBorder="0" applyAlignment="0" applyProtection="0"/>
    <xf numFmtId="0" fontId="22" fillId="7" borderId="5" applyNumberFormat="0" applyAlignment="0" applyProtection="0"/>
    <xf numFmtId="167" fontId="2" fillId="0" borderId="0" applyFont="0" applyFill="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4" fillId="17" borderId="0" applyNumberFormat="0" applyBorder="0" applyAlignment="0" applyProtection="0"/>
    <xf numFmtId="0" fontId="24" fillId="24" borderId="0" applyNumberFormat="0" applyBorder="0" applyAlignment="0" applyProtection="0"/>
    <xf numFmtId="0" fontId="24" fillId="9" borderId="0" applyNumberFormat="0" applyBorder="0" applyAlignment="0" applyProtection="0"/>
    <xf numFmtId="0" fontId="24" fillId="21" borderId="0" applyNumberFormat="0" applyBorder="0" applyAlignment="0" applyProtection="0"/>
    <xf numFmtId="0" fontId="22" fillId="7" borderId="5" applyNumberFormat="0" applyAlignment="0" applyProtection="0"/>
    <xf numFmtId="0" fontId="16" fillId="0" borderId="0" applyNumberFormat="0" applyFill="0" applyBorder="0" applyAlignment="0" applyProtection="0"/>
    <xf numFmtId="0" fontId="22" fillId="7" borderId="5" applyNumberFormat="0" applyAlignment="0" applyProtection="0"/>
    <xf numFmtId="0" fontId="24" fillId="9" borderId="0" applyNumberFormat="0" applyBorder="0" applyAlignment="0" applyProtection="0"/>
    <xf numFmtId="0" fontId="24" fillId="17" borderId="0" applyNumberFormat="0" applyBorder="0" applyAlignment="0" applyProtection="0"/>
    <xf numFmtId="0" fontId="2" fillId="10"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0" fillId="6" borderId="1" applyNumberFormat="0" applyAlignment="0" applyProtection="0"/>
    <xf numFmtId="0" fontId="24" fillId="25" borderId="0" applyNumberFormat="0" applyBorder="0" applyAlignment="0" applyProtection="0"/>
    <xf numFmtId="0" fontId="21" fillId="0" borderId="4" applyNumberFormat="0" applyFill="0" applyAlignment="0" applyProtection="0"/>
    <xf numFmtId="0" fontId="21" fillId="0" borderId="4" applyNumberFormat="0" applyFill="0" applyAlignment="0" applyProtection="0"/>
    <xf numFmtId="0" fontId="24" fillId="21" borderId="0" applyNumberFormat="0" applyBorder="0" applyAlignment="0" applyProtection="0"/>
    <xf numFmtId="0" fontId="24" fillId="17"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24" fillId="25" borderId="0" applyNumberFormat="0" applyBorder="0" applyAlignment="0" applyProtection="0"/>
    <xf numFmtId="0" fontId="24" fillId="9" borderId="0" applyNumberFormat="0" applyBorder="0" applyAlignment="0" applyProtection="0"/>
    <xf numFmtId="0" fontId="22" fillId="7" borderId="5" applyNumberFormat="0" applyAlignment="0" applyProtection="0"/>
    <xf numFmtId="0" fontId="18" fillId="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24" borderId="0" applyNumberFormat="0" applyBorder="0" applyAlignment="0" applyProtection="0"/>
    <xf numFmtId="0" fontId="24" fillId="16"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0" fillId="6" borderId="1" applyNumberFormat="0" applyAlignment="0" applyProtection="0"/>
    <xf numFmtId="0" fontId="24" fillId="13" borderId="0" applyNumberFormat="0" applyBorder="0" applyAlignment="0" applyProtection="0"/>
    <xf numFmtId="0" fontId="18" fillId="4" borderId="0" applyNumberFormat="0" applyBorder="0" applyAlignment="0" applyProtection="0"/>
    <xf numFmtId="0" fontId="24" fillId="13" borderId="0" applyNumberFormat="0" applyBorder="0" applyAlignment="0" applyProtection="0"/>
    <xf numFmtId="0" fontId="20" fillId="6" borderId="1" applyNumberFormat="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0" fontId="24" fillId="28" borderId="0" applyNumberFormat="0" applyBorder="0" applyAlignment="0" applyProtection="0"/>
    <xf numFmtId="0" fontId="16" fillId="0" borderId="0" applyNumberFormat="0" applyFill="0" applyBorder="0" applyAlignment="0" applyProtection="0"/>
    <xf numFmtId="0" fontId="24" fillId="32" borderId="0" applyNumberFormat="0" applyBorder="0" applyAlignment="0" applyProtection="0"/>
    <xf numFmtId="0" fontId="18" fillId="4" borderId="0" applyNumberFormat="0" applyBorder="0" applyAlignment="0" applyProtection="0"/>
    <xf numFmtId="0" fontId="21" fillId="0" borderId="4" applyNumberFormat="0" applyFill="0" applyAlignment="0" applyProtection="0"/>
    <xf numFmtId="0" fontId="24" fillId="28" borderId="0" applyNumberFormat="0" applyBorder="0" applyAlignment="0" applyProtection="0"/>
    <xf numFmtId="0" fontId="24" fillId="32" borderId="0" applyNumberFormat="0" applyBorder="0" applyAlignment="0" applyProtection="0"/>
    <xf numFmtId="0" fontId="24" fillId="20" borderId="0" applyNumberFormat="0" applyBorder="0" applyAlignment="0" applyProtection="0"/>
    <xf numFmtId="0" fontId="24" fillId="16" borderId="0" applyNumberFormat="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20" borderId="0" applyNumberFormat="0" applyBorder="0" applyAlignment="0" applyProtection="0"/>
    <xf numFmtId="0" fontId="24" fillId="20"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17" fillId="3" borderId="0" applyNumberFormat="0" applyBorder="0" applyAlignment="0" applyProtection="0"/>
    <xf numFmtId="0" fontId="24" fillId="20" borderId="0" applyNumberFormat="0" applyBorder="0" applyAlignment="0" applyProtection="0"/>
    <xf numFmtId="0" fontId="24" fillId="28" borderId="0" applyNumberFormat="0" applyBorder="0" applyAlignment="0" applyProtection="0"/>
    <xf numFmtId="0" fontId="24" fillId="16" borderId="0" applyNumberFormat="0" applyBorder="0" applyAlignment="0" applyProtection="0"/>
    <xf numFmtId="0" fontId="24" fillId="12" borderId="0" applyNumberFormat="0" applyBorder="0" applyAlignment="0" applyProtection="0"/>
    <xf numFmtId="0" fontId="19" fillId="5" borderId="0" applyNumberFormat="0" applyBorder="0" applyAlignment="0" applyProtection="0"/>
    <xf numFmtId="0" fontId="24" fillId="29" borderId="0" applyNumberFormat="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2" fillId="7" borderId="5" applyNumberFormat="0" applyAlignment="0" applyProtection="0"/>
    <xf numFmtId="0" fontId="24" fillId="32" borderId="0" applyNumberFormat="0" applyBorder="0" applyAlignment="0" applyProtection="0"/>
    <xf numFmtId="0" fontId="2" fillId="26" borderId="0" applyNumberFormat="0" applyBorder="0" applyAlignment="0" applyProtection="0"/>
    <xf numFmtId="0" fontId="17" fillId="3" borderId="0" applyNumberFormat="0" applyBorder="0" applyAlignment="0" applyProtection="0"/>
    <xf numFmtId="0" fontId="11" fillId="0" borderId="7" applyNumberFormat="0" applyFill="0" applyAlignment="0" applyProtection="0"/>
    <xf numFmtId="0" fontId="24" fillId="16" borderId="0" applyNumberFormat="0" applyBorder="0" applyAlignment="0" applyProtection="0"/>
    <xf numFmtId="0" fontId="11" fillId="0" borderId="7" applyNumberFormat="0" applyFill="0" applyAlignment="0" applyProtection="0"/>
    <xf numFmtId="0" fontId="21" fillId="0" borderId="4" applyNumberFormat="0" applyFill="0" applyAlignment="0" applyProtection="0"/>
    <xf numFmtId="0" fontId="24" fillId="20" borderId="0" applyNumberFormat="0" applyBorder="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9" borderId="0" applyNumberFormat="0" applyBorder="0" applyAlignment="0" applyProtection="0"/>
    <xf numFmtId="0" fontId="18" fillId="4"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2" fillId="7" borderId="5" applyNumberFormat="0" applyAlignment="0" applyProtection="0"/>
    <xf numFmtId="0" fontId="24" fillId="13" borderId="0" applyNumberFormat="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19" fillId="5" borderId="0" applyNumberFormat="0" applyBorder="0" applyAlignment="0" applyProtection="0"/>
    <xf numFmtId="0" fontId="24" fillId="28"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164" fontId="2" fillId="0" borderId="0" applyFont="0" applyFill="0" applyBorder="0" applyAlignment="0" applyProtection="0"/>
    <xf numFmtId="0" fontId="24" fillId="25" borderId="0" applyNumberFormat="0" applyBorder="0" applyAlignment="0" applyProtection="0"/>
    <xf numFmtId="0" fontId="2" fillId="11"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20" fillId="6" borderId="1" applyNumberFormat="0" applyAlignment="0" applyProtection="0"/>
    <xf numFmtId="0" fontId="18" fillId="4" borderId="0" applyNumberFormat="0" applyBorder="0" applyAlignment="0" applyProtection="0"/>
    <xf numFmtId="164" fontId="2" fillId="0" borderId="0" applyFont="0" applyFill="0" applyBorder="0" applyAlignment="0" applyProtection="0"/>
    <xf numFmtId="0" fontId="22" fillId="7" borderId="5" applyNumberFormat="0" applyAlignment="0" applyProtection="0"/>
    <xf numFmtId="0" fontId="2" fillId="18"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3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0" fillId="6" borderId="1" applyNumberFormat="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0" fontId="16" fillId="0" borderId="0" applyNumberFormat="0" applyFill="0" applyBorder="0" applyAlignment="0" applyProtection="0"/>
    <xf numFmtId="0" fontId="2" fillId="15"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 fillId="8" borderId="6" applyNumberFormat="0" applyFont="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9" borderId="0" applyNumberFormat="0" applyBorder="0" applyAlignment="0" applyProtection="0"/>
    <xf numFmtId="0" fontId="24" fillId="20" borderId="0" applyNumberFormat="0" applyBorder="0" applyAlignment="0" applyProtection="0"/>
    <xf numFmtId="0" fontId="24" fillId="17" borderId="0" applyNumberFormat="0" applyBorder="0" applyAlignment="0" applyProtection="0"/>
    <xf numFmtId="0" fontId="20" fillId="6" borderId="1" applyNumberFormat="0" applyAlignment="0" applyProtection="0"/>
    <xf numFmtId="0" fontId="17" fillId="3" borderId="0" applyNumberFormat="0" applyBorder="0" applyAlignment="0" applyProtection="0"/>
    <xf numFmtId="0" fontId="21" fillId="0" borderId="4" applyNumberFormat="0" applyFill="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1" fillId="0" borderId="4" applyNumberFormat="0" applyFill="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21" fillId="0" borderId="4" applyNumberFormat="0" applyFill="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26"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7"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1" fillId="0" borderId="4"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0"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21"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17" fillId="3" borderId="0" applyNumberFormat="0" applyBorder="0" applyAlignment="0" applyProtection="0"/>
    <xf numFmtId="0" fontId="20" fillId="6" borderId="1" applyNumberFormat="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28"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1" fillId="0" borderId="7" applyNumberFormat="0" applyFill="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3"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9" borderId="0" applyNumberFormat="0" applyBorder="0" applyAlignment="0" applyProtection="0"/>
    <xf numFmtId="0" fontId="24" fillId="2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2" fillId="7" borderId="5" applyNumberFormat="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18" fillId="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2" fillId="7" borderId="5" applyNumberFormat="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8"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20" borderId="0" applyNumberFormat="0" applyBorder="0" applyAlignment="0" applyProtection="0"/>
    <xf numFmtId="0" fontId="24" fillId="13"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19" fillId="5"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7" fillId="3"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2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2"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9"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17" fillId="3"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7" fillId="3" borderId="0" applyNumberFormat="0" applyBorder="0" applyAlignment="0" applyProtection="0"/>
    <xf numFmtId="0" fontId="11" fillId="0" borderId="7" applyNumberFormat="0" applyFill="0" applyAlignment="0" applyProtection="0"/>
    <xf numFmtId="0" fontId="24" fillId="16" borderId="0" applyNumberFormat="0" applyBorder="0" applyAlignment="0" applyProtection="0"/>
    <xf numFmtId="0" fontId="11" fillId="0" borderId="7" applyNumberFormat="0" applyFill="0" applyAlignment="0" applyProtection="0"/>
    <xf numFmtId="0" fontId="21" fillId="0" borderId="4" applyNumberFormat="0" applyFill="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9" borderId="0" applyNumberFormat="0" applyBorder="0" applyAlignment="0" applyProtection="0"/>
    <xf numFmtId="0" fontId="18" fillId="4"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11" fillId="0" borderId="7" applyNumberFormat="0" applyFill="0" applyAlignment="0" applyProtection="0"/>
    <xf numFmtId="0" fontId="2" fillId="30"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25"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20" fillId="6" borderId="1" applyNumberFormat="0" applyAlignment="0" applyProtection="0"/>
    <xf numFmtId="0" fontId="18" fillId="4" borderId="0" applyNumberFormat="0" applyBorder="0" applyAlignment="0" applyProtection="0"/>
    <xf numFmtId="0" fontId="22" fillId="7" borderId="5" applyNumberFormat="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9" borderId="0" applyNumberFormat="0" applyBorder="0" applyAlignment="0" applyProtection="0"/>
    <xf numFmtId="0" fontId="24" fillId="20" borderId="0" applyNumberFormat="0" applyBorder="0" applyAlignment="0" applyProtection="0"/>
    <xf numFmtId="0" fontId="2" fillId="31" borderId="0" applyNumberFormat="0" applyBorder="0" applyAlignment="0" applyProtection="0"/>
    <xf numFmtId="0" fontId="20" fillId="6" borderId="1" applyNumberFormat="0" applyAlignment="0" applyProtection="0"/>
    <xf numFmtId="0" fontId="17" fillId="3"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0"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0" fillId="6" borderId="1" applyNumberFormat="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16"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0" fillId="6" borderId="1" applyNumberFormat="0" applyAlignment="0" applyProtection="0"/>
    <xf numFmtId="0" fontId="24" fillId="16" borderId="0" applyNumberFormat="0" applyBorder="0" applyAlignment="0" applyProtection="0"/>
    <xf numFmtId="0" fontId="24" fillId="17"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 fillId="1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164" fontId="2"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167" fontId="2" fillId="0" borderId="0" applyFont="0" applyFill="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9"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4"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2"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9" borderId="0" applyNumberFormat="0" applyBorder="0" applyAlignment="0" applyProtection="0"/>
    <xf numFmtId="166" fontId="2" fillId="0" borderId="0" applyFon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8" borderId="6" applyNumberFormat="0" applyFont="0" applyAlignment="0" applyProtection="0"/>
    <xf numFmtId="0" fontId="24" fillId="16" borderId="0" applyNumberFormat="0" applyBorder="0" applyAlignment="0" applyProtection="0"/>
    <xf numFmtId="0" fontId="24" fillId="17" borderId="0" applyNumberFormat="0" applyBorder="0" applyAlignment="0" applyProtection="0"/>
    <xf numFmtId="0" fontId="24" fillId="32"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166" fontId="2"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17" borderId="0" applyNumberFormat="0" applyBorder="0" applyAlignment="0" applyProtection="0"/>
    <xf numFmtId="0" fontId="24" fillId="13"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3" fillId="0" borderId="0" applyNumberFormat="0" applyFill="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18" fillId="4"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17" fillId="3"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1" fillId="0" borderId="4" applyNumberFormat="0" applyFill="0" applyAlignment="0" applyProtection="0"/>
    <xf numFmtId="0" fontId="24" fillId="28" borderId="0" applyNumberFormat="0" applyBorder="0" applyAlignment="0" applyProtection="0"/>
    <xf numFmtId="0" fontId="24" fillId="29" borderId="0" applyNumberFormat="0" applyBorder="0" applyAlignment="0" applyProtection="0"/>
    <xf numFmtId="0" fontId="2" fillId="18"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24" fillId="1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9"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9" borderId="0" applyNumberFormat="0" applyBorder="0" applyAlignment="0" applyProtection="0"/>
    <xf numFmtId="0" fontId="2" fillId="30"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9" fontId="2" fillId="0" borderId="0" applyFont="0" applyFill="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3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21"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 fillId="1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 fillId="22"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 fillId="11"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 fillId="1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 fillId="27"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7"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8" borderId="6" applyNumberFormat="0" applyFont="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8"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 fillId="26"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1"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 fillId="30"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0"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 fillId="2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6"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 fillId="22"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4" fillId="13" borderId="0" applyNumberFormat="0" applyBorder="0" applyAlignment="0" applyProtection="0"/>
    <xf numFmtId="0" fontId="2" fillId="11"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 fillId="8" borderId="6"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 fillId="27"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7"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8" borderId="6" applyNumberFormat="0" applyFont="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8"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 fillId="26"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1"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 fillId="30"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0"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 fillId="2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6"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 fillId="22"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28" borderId="0" applyNumberFormat="0" applyBorder="0" applyAlignment="0" applyProtection="0"/>
    <xf numFmtId="0" fontId="22" fillId="7" borderId="5" applyNumberFormat="0" applyAlignment="0" applyProtection="0"/>
    <xf numFmtId="0" fontId="24" fillId="25" borderId="0" applyNumberFormat="0" applyBorder="0" applyAlignment="0" applyProtection="0"/>
    <xf numFmtId="0" fontId="24" fillId="9" borderId="0" applyNumberFormat="0" applyBorder="0" applyAlignment="0" applyProtection="0"/>
    <xf numFmtId="0" fontId="2" fillId="15" borderId="0" applyNumberFormat="0" applyBorder="0" applyAlignment="0" applyProtection="0"/>
    <xf numFmtId="0" fontId="23" fillId="0" borderId="0" applyNumberFormat="0" applyFill="0" applyBorder="0" applyAlignment="0" applyProtection="0"/>
    <xf numFmtId="0" fontId="24" fillId="25" borderId="0" applyNumberFormat="0" applyBorder="0" applyAlignment="0" applyProtection="0"/>
    <xf numFmtId="0" fontId="22" fillId="7" borderId="5" applyNumberFormat="0" applyAlignment="0" applyProtection="0"/>
    <xf numFmtId="0" fontId="16" fillId="0" borderId="0" applyNumberFormat="0" applyFill="0" applyBorder="0" applyAlignment="0" applyProtection="0"/>
    <xf numFmtId="0" fontId="24" fillId="13" borderId="0" applyNumberFormat="0" applyBorder="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28" borderId="0" applyNumberFormat="0" applyBorder="0" applyAlignment="0" applyProtection="0"/>
    <xf numFmtId="0" fontId="24" fillId="24"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0" fontId="24" fillId="13"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18" fillId="4" borderId="0" applyNumberFormat="0" applyBorder="0" applyAlignment="0" applyProtection="0"/>
    <xf numFmtId="0" fontId="24" fillId="32" borderId="0" applyNumberFormat="0" applyBorder="0" applyAlignment="0" applyProtection="0"/>
    <xf numFmtId="0" fontId="17" fillId="3" borderId="0" applyNumberFormat="0" applyBorder="0" applyAlignment="0" applyProtection="0"/>
    <xf numFmtId="0" fontId="2" fillId="19" borderId="0" applyNumberFormat="0" applyBorder="0" applyAlignment="0" applyProtection="0"/>
    <xf numFmtId="0" fontId="17" fillId="3" borderId="0" applyNumberFormat="0" applyBorder="0" applyAlignment="0" applyProtection="0"/>
    <xf numFmtId="0" fontId="24" fillId="28" borderId="0" applyNumberFormat="0" applyBorder="0" applyAlignment="0" applyProtection="0"/>
    <xf numFmtId="0" fontId="24" fillId="25" borderId="0" applyNumberFormat="0" applyBorder="0" applyAlignment="0" applyProtection="0"/>
    <xf numFmtId="0" fontId="16" fillId="0" borderId="0" applyNumberFormat="0" applyFill="0" applyBorder="0" applyAlignment="0" applyProtection="0"/>
    <xf numFmtId="0" fontId="2" fillId="23" borderId="0" applyNumberFormat="0" applyBorder="0" applyAlignment="0" applyProtection="0"/>
    <xf numFmtId="0" fontId="20" fillId="6" borderId="1" applyNumberFormat="0" applyAlignment="0" applyProtection="0"/>
    <xf numFmtId="0" fontId="24" fillId="12" borderId="0" applyNumberFormat="0" applyBorder="0" applyAlignment="0" applyProtection="0"/>
    <xf numFmtId="0" fontId="24" fillId="21" borderId="0" applyNumberFormat="0" applyBorder="0" applyAlignment="0" applyProtection="0"/>
    <xf numFmtId="0" fontId="24" fillId="16" borderId="0" applyNumberFormat="0" applyBorder="0" applyAlignment="0" applyProtection="0"/>
    <xf numFmtId="167" fontId="2" fillId="0" borderId="0" applyFont="0" applyFill="0" applyBorder="0" applyAlignment="0" applyProtection="0"/>
    <xf numFmtId="0" fontId="24" fillId="21"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4" fillId="28" borderId="0" applyNumberFormat="0" applyBorder="0" applyAlignment="0" applyProtection="0"/>
    <xf numFmtId="0" fontId="24" fillId="16" borderId="0" applyNumberFormat="0" applyBorder="0" applyAlignment="0" applyProtection="0"/>
    <xf numFmtId="0" fontId="2" fillId="2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 fillId="8" borderId="6" applyNumberFormat="0" applyFont="0" applyAlignment="0" applyProtection="0"/>
    <xf numFmtId="0" fontId="21" fillId="0" borderId="4" applyNumberFormat="0" applyFill="0" applyAlignment="0" applyProtection="0"/>
    <xf numFmtId="0" fontId="24" fillId="2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4" fillId="9" borderId="0" applyNumberFormat="0" applyBorder="0" applyAlignment="0" applyProtection="0"/>
    <xf numFmtId="0" fontId="11" fillId="0" borderId="7" applyNumberFormat="0" applyFill="0" applyAlignment="0" applyProtection="0"/>
    <xf numFmtId="0" fontId="11" fillId="0" borderId="7" applyNumberFormat="0" applyFill="0" applyAlignment="0" applyProtection="0"/>
    <xf numFmtId="0" fontId="24" fillId="24"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9" fillId="5" borderId="0" applyNumberFormat="0" applyBorder="0" applyAlignment="0" applyProtection="0"/>
    <xf numFmtId="0" fontId="24" fillId="21" borderId="0" applyNumberFormat="0" applyBorder="0" applyAlignment="0" applyProtection="0"/>
    <xf numFmtId="167" fontId="2" fillId="0" borderId="0" applyFont="0" applyFill="0" applyBorder="0" applyAlignment="0" applyProtection="0"/>
    <xf numFmtId="0" fontId="24" fillId="29" borderId="0" applyNumberFormat="0" applyBorder="0" applyAlignment="0" applyProtection="0"/>
    <xf numFmtId="0" fontId="23" fillId="0" borderId="0" applyNumberFormat="0" applyFill="0" applyBorder="0" applyAlignment="0" applyProtection="0"/>
    <xf numFmtId="0" fontId="24" fillId="32" borderId="0" applyNumberFormat="0" applyBorder="0" applyAlignment="0" applyProtection="0"/>
    <xf numFmtId="0" fontId="24" fillId="24"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16" fillId="0" borderId="0" applyNumberFormat="0" applyFill="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0" fillId="6" borderId="1" applyNumberFormat="0" applyAlignment="0" applyProtection="0"/>
    <xf numFmtId="0" fontId="18" fillId="4" borderId="0" applyNumberFormat="0" applyBorder="0" applyAlignment="0" applyProtection="0"/>
    <xf numFmtId="0" fontId="24" fillId="28"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1" fillId="0" borderId="7" applyNumberFormat="0" applyFill="0" applyAlignment="0" applyProtection="0"/>
    <xf numFmtId="0" fontId="18" fillId="4" borderId="0" applyNumberFormat="0" applyBorder="0" applyAlignment="0" applyProtection="0"/>
    <xf numFmtId="0" fontId="16" fillId="0" borderId="0" applyNumberFormat="0" applyFill="0" applyBorder="0" applyAlignment="0" applyProtection="0"/>
    <xf numFmtId="0" fontId="23" fillId="0" borderId="0" applyNumberFormat="0" applyFill="0" applyBorder="0" applyAlignment="0" applyProtection="0"/>
    <xf numFmtId="0" fontId="18" fillId="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1" fillId="0" borderId="7" applyNumberFormat="0" applyFill="0" applyAlignment="0" applyProtection="0"/>
    <xf numFmtId="0" fontId="24" fillId="25"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3" fillId="0" borderId="0" applyNumberFormat="0" applyFill="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17" fillId="3" borderId="0" applyNumberFormat="0" applyBorder="0" applyAlignment="0" applyProtection="0"/>
    <xf numFmtId="0" fontId="24" fillId="12" borderId="0" applyNumberFormat="0" applyBorder="0" applyAlignment="0" applyProtection="0"/>
    <xf numFmtId="0" fontId="19" fillId="5" borderId="0" applyNumberFormat="0" applyBorder="0" applyAlignment="0" applyProtection="0"/>
    <xf numFmtId="0" fontId="22" fillId="7" borderId="5" applyNumberFormat="0" applyAlignment="0" applyProtection="0"/>
    <xf numFmtId="0" fontId="17" fillId="3" borderId="0" applyNumberFormat="0" applyBorder="0" applyAlignment="0" applyProtection="0"/>
    <xf numFmtId="0" fontId="20" fillId="6" borderId="1" applyNumberFormat="0" applyAlignment="0" applyProtection="0"/>
    <xf numFmtId="0" fontId="24" fillId="9" borderId="0" applyNumberFormat="0" applyBorder="0" applyAlignment="0" applyProtection="0"/>
    <xf numFmtId="0" fontId="22" fillId="7" borderId="5" applyNumberFormat="0" applyAlignment="0" applyProtection="0"/>
    <xf numFmtId="0" fontId="24" fillId="9" borderId="0" applyNumberFormat="0" applyBorder="0" applyAlignment="0" applyProtection="0"/>
    <xf numFmtId="0" fontId="20" fillId="6" borderId="1" applyNumberFormat="0" applyAlignment="0" applyProtection="0"/>
    <xf numFmtId="0" fontId="24" fillId="25" borderId="0" applyNumberFormat="0" applyBorder="0" applyAlignment="0" applyProtection="0"/>
    <xf numFmtId="0" fontId="24" fillId="17" borderId="0" applyNumberFormat="0" applyBorder="0" applyAlignment="0" applyProtection="0"/>
    <xf numFmtId="0" fontId="24" fillId="16"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1" fillId="0" borderId="4" applyNumberFormat="0" applyFill="0" applyAlignment="0" applyProtection="0"/>
    <xf numFmtId="167" fontId="2" fillId="0" borderId="0" applyFont="0" applyFill="0" applyBorder="0" applyAlignment="0" applyProtection="0"/>
    <xf numFmtId="0" fontId="19" fillId="5" borderId="0" applyNumberFormat="0" applyBorder="0" applyAlignment="0" applyProtection="0"/>
    <xf numFmtId="0" fontId="2" fillId="19" borderId="0" applyNumberFormat="0" applyBorder="0" applyAlignment="0" applyProtection="0"/>
    <xf numFmtId="0" fontId="21" fillId="0" borderId="4" applyNumberFormat="0" applyFill="0" applyAlignment="0" applyProtection="0"/>
    <xf numFmtId="0" fontId="16" fillId="0" borderId="0" applyNumberFormat="0" applyFill="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7" fillId="3" borderId="0" applyNumberFormat="0" applyBorder="0" applyAlignment="0" applyProtection="0"/>
    <xf numFmtId="0" fontId="19" fillId="5" borderId="0" applyNumberFormat="0" applyBorder="0" applyAlignment="0" applyProtection="0"/>
    <xf numFmtId="0" fontId="22" fillId="7" borderId="5" applyNumberFormat="0" applyAlignment="0" applyProtection="0"/>
    <xf numFmtId="167" fontId="2" fillId="0" borderId="0" applyFont="0" applyFill="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4" fillId="17" borderId="0" applyNumberFormat="0" applyBorder="0" applyAlignment="0" applyProtection="0"/>
    <xf numFmtId="0" fontId="24" fillId="24" borderId="0" applyNumberFormat="0" applyBorder="0" applyAlignment="0" applyProtection="0"/>
    <xf numFmtId="0" fontId="24" fillId="9" borderId="0" applyNumberFormat="0" applyBorder="0" applyAlignment="0" applyProtection="0"/>
    <xf numFmtId="0" fontId="24" fillId="21" borderId="0" applyNumberFormat="0" applyBorder="0" applyAlignment="0" applyProtection="0"/>
    <xf numFmtId="0" fontId="22" fillId="7" borderId="5" applyNumberFormat="0" applyAlignment="0" applyProtection="0"/>
    <xf numFmtId="0" fontId="16" fillId="0" borderId="0" applyNumberFormat="0" applyFill="0" applyBorder="0" applyAlignment="0" applyProtection="0"/>
    <xf numFmtId="0" fontId="22" fillId="7" borderId="5" applyNumberFormat="0" applyAlignment="0" applyProtection="0"/>
    <xf numFmtId="0" fontId="24" fillId="9" borderId="0" applyNumberFormat="0" applyBorder="0" applyAlignment="0" applyProtection="0"/>
    <xf numFmtId="0" fontId="24" fillId="17" borderId="0" applyNumberFormat="0" applyBorder="0" applyAlignment="0" applyProtection="0"/>
    <xf numFmtId="0" fontId="2" fillId="10"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0" fillId="6" borderId="1" applyNumberFormat="0" applyAlignment="0" applyProtection="0"/>
    <xf numFmtId="0" fontId="24" fillId="25" borderId="0" applyNumberFormat="0" applyBorder="0" applyAlignment="0" applyProtection="0"/>
    <xf numFmtId="0" fontId="21" fillId="0" borderId="4" applyNumberFormat="0" applyFill="0" applyAlignment="0" applyProtection="0"/>
    <xf numFmtId="0" fontId="21" fillId="0" borderId="4" applyNumberFormat="0" applyFill="0" applyAlignment="0" applyProtection="0"/>
    <xf numFmtId="0" fontId="24" fillId="21" borderId="0" applyNumberFormat="0" applyBorder="0" applyAlignment="0" applyProtection="0"/>
    <xf numFmtId="0" fontId="24" fillId="17"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24" fillId="25" borderId="0" applyNumberFormat="0" applyBorder="0" applyAlignment="0" applyProtection="0"/>
    <xf numFmtId="0" fontId="24" fillId="9" borderId="0" applyNumberFormat="0" applyBorder="0" applyAlignment="0" applyProtection="0"/>
    <xf numFmtId="0" fontId="18" fillId="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24" borderId="0" applyNumberFormat="0" applyBorder="0" applyAlignment="0" applyProtection="0"/>
    <xf numFmtId="0" fontId="24" fillId="16"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0" fillId="6" borderId="1" applyNumberFormat="0" applyAlignment="0" applyProtection="0"/>
    <xf numFmtId="0" fontId="24" fillId="13" borderId="0" applyNumberFormat="0" applyBorder="0" applyAlignment="0" applyProtection="0"/>
    <xf numFmtId="0" fontId="18" fillId="4" borderId="0" applyNumberFormat="0" applyBorder="0" applyAlignment="0" applyProtection="0"/>
    <xf numFmtId="0" fontId="24" fillId="13" borderId="0" applyNumberFormat="0" applyBorder="0" applyAlignment="0" applyProtection="0"/>
    <xf numFmtId="0" fontId="20" fillId="6" borderId="1" applyNumberFormat="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0" fontId="24" fillId="28" borderId="0" applyNumberFormat="0" applyBorder="0" applyAlignment="0" applyProtection="0"/>
    <xf numFmtId="0" fontId="16" fillId="0" borderId="0" applyNumberFormat="0" applyFill="0" applyBorder="0" applyAlignment="0" applyProtection="0"/>
    <xf numFmtId="0" fontId="24" fillId="32" borderId="0" applyNumberFormat="0" applyBorder="0" applyAlignment="0" applyProtection="0"/>
    <xf numFmtId="0" fontId="18" fillId="4" borderId="0" applyNumberFormat="0" applyBorder="0" applyAlignment="0" applyProtection="0"/>
    <xf numFmtId="0" fontId="21" fillId="0" borderId="4" applyNumberFormat="0" applyFill="0" applyAlignment="0" applyProtection="0"/>
    <xf numFmtId="0" fontId="24" fillId="28" borderId="0" applyNumberFormat="0" applyBorder="0" applyAlignment="0" applyProtection="0"/>
    <xf numFmtId="0" fontId="24" fillId="32" borderId="0" applyNumberFormat="0" applyBorder="0" applyAlignment="0" applyProtection="0"/>
    <xf numFmtId="0" fontId="24" fillId="20" borderId="0" applyNumberFormat="0" applyBorder="0" applyAlignment="0" applyProtection="0"/>
    <xf numFmtId="0" fontId="24" fillId="16" borderId="0" applyNumberFormat="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20" borderId="0" applyNumberFormat="0" applyBorder="0" applyAlignment="0" applyProtection="0"/>
    <xf numFmtId="0" fontId="24" fillId="20"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17" fillId="3" borderId="0" applyNumberFormat="0" applyBorder="0" applyAlignment="0" applyProtection="0"/>
    <xf numFmtId="0" fontId="24" fillId="20" borderId="0" applyNumberFormat="0" applyBorder="0" applyAlignment="0" applyProtection="0"/>
    <xf numFmtId="0" fontId="24" fillId="28" borderId="0" applyNumberFormat="0" applyBorder="0" applyAlignment="0" applyProtection="0"/>
    <xf numFmtId="0" fontId="24" fillId="16" borderId="0" applyNumberFormat="0" applyBorder="0" applyAlignment="0" applyProtection="0"/>
    <xf numFmtId="0" fontId="24" fillId="12" borderId="0" applyNumberFormat="0" applyBorder="0" applyAlignment="0" applyProtection="0"/>
    <xf numFmtId="0" fontId="19" fillId="5" borderId="0" applyNumberFormat="0" applyBorder="0" applyAlignment="0" applyProtection="0"/>
    <xf numFmtId="0" fontId="24" fillId="29" borderId="0" applyNumberFormat="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2" fillId="7" borderId="5" applyNumberFormat="0" applyAlignment="0" applyProtection="0"/>
    <xf numFmtId="0" fontId="24" fillId="32" borderId="0" applyNumberFormat="0" applyBorder="0" applyAlignment="0" applyProtection="0"/>
    <xf numFmtId="0" fontId="17" fillId="3" borderId="0" applyNumberFormat="0" applyBorder="0" applyAlignment="0" applyProtection="0"/>
    <xf numFmtId="0" fontId="11" fillId="0" borderId="7" applyNumberFormat="0" applyFill="0" applyAlignment="0" applyProtection="0"/>
    <xf numFmtId="0" fontId="24" fillId="16" borderId="0" applyNumberFormat="0" applyBorder="0" applyAlignment="0" applyProtection="0"/>
    <xf numFmtId="0" fontId="11" fillId="0" borderId="7" applyNumberFormat="0" applyFill="0" applyAlignment="0" applyProtection="0"/>
    <xf numFmtId="0" fontId="21" fillId="0" borderId="4" applyNumberFormat="0" applyFill="0" applyAlignment="0" applyProtection="0"/>
    <xf numFmtId="0" fontId="24" fillId="20" borderId="0" applyNumberFormat="0" applyBorder="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9" borderId="0" applyNumberFormat="0" applyBorder="0" applyAlignment="0" applyProtection="0"/>
    <xf numFmtId="0" fontId="18" fillId="4"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2" fillId="7" borderId="5" applyNumberFormat="0" applyAlignment="0" applyProtection="0"/>
    <xf numFmtId="0" fontId="24" fillId="13" borderId="0" applyNumberFormat="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19" fillId="5" borderId="0" applyNumberFormat="0" applyBorder="0" applyAlignment="0" applyProtection="0"/>
    <xf numFmtId="0" fontId="24" fillId="28"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164" fontId="2" fillId="0" borderId="0" applyFont="0" applyFill="0" applyBorder="0" applyAlignment="0" applyProtection="0"/>
    <xf numFmtId="0" fontId="24" fillId="25" borderId="0" applyNumberFormat="0" applyBorder="0" applyAlignment="0" applyProtection="0"/>
    <xf numFmtId="0" fontId="2" fillId="11"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20" fillId="6" borderId="1" applyNumberFormat="0" applyAlignment="0" applyProtection="0"/>
    <xf numFmtId="0" fontId="18" fillId="4" borderId="0" applyNumberFormat="0" applyBorder="0" applyAlignment="0" applyProtection="0"/>
    <xf numFmtId="164" fontId="2" fillId="0" borderId="0" applyFont="0" applyFill="0" applyBorder="0" applyAlignment="0" applyProtection="0"/>
    <xf numFmtId="0" fontId="22" fillId="7" borderId="5" applyNumberFormat="0" applyAlignment="0" applyProtection="0"/>
    <xf numFmtId="0" fontId="2" fillId="18"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3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0" fontId="16" fillId="0" borderId="0" applyNumberFormat="0" applyFill="0" applyBorder="0" applyAlignment="0" applyProtection="0"/>
    <xf numFmtId="0" fontId="2" fillId="15"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 fillId="8" borderId="6" applyNumberFormat="0" applyFont="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9" borderId="0" applyNumberFormat="0" applyBorder="0" applyAlignment="0" applyProtection="0"/>
    <xf numFmtId="0" fontId="24" fillId="20" borderId="0" applyNumberFormat="0" applyBorder="0" applyAlignment="0" applyProtection="0"/>
    <xf numFmtId="0" fontId="24" fillId="17" borderId="0" applyNumberFormat="0" applyBorder="0" applyAlignment="0" applyProtection="0"/>
    <xf numFmtId="0" fontId="20" fillId="6" borderId="1" applyNumberFormat="0" applyAlignment="0" applyProtection="0"/>
    <xf numFmtId="0" fontId="17" fillId="3" borderId="0" applyNumberFormat="0" applyBorder="0" applyAlignment="0" applyProtection="0"/>
    <xf numFmtId="0" fontId="21" fillId="0" borderId="4" applyNumberFormat="0" applyFill="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1" fillId="0" borderId="4" applyNumberFormat="0" applyFill="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21" fillId="0" borderId="4" applyNumberFormat="0" applyFill="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26"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21"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17" fillId="3" borderId="0" applyNumberFormat="0" applyBorder="0" applyAlignment="0" applyProtection="0"/>
    <xf numFmtId="0" fontId="20" fillId="6" borderId="1" applyNumberFormat="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3"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9" borderId="0" applyNumberFormat="0" applyBorder="0" applyAlignment="0" applyProtection="0"/>
    <xf numFmtId="0" fontId="24" fillId="2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2" fillId="7" borderId="5" applyNumberFormat="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18" fillId="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2" fillId="7" borderId="5" applyNumberFormat="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8"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20" borderId="0" applyNumberFormat="0" applyBorder="0" applyAlignment="0" applyProtection="0"/>
    <xf numFmtId="0" fontId="24" fillId="13"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19" fillId="5"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2"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9"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17" fillId="3"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7" fillId="3" borderId="0" applyNumberFormat="0" applyBorder="0" applyAlignment="0" applyProtection="0"/>
    <xf numFmtId="0" fontId="11" fillId="0" borderId="7" applyNumberFormat="0" applyFill="0" applyAlignment="0" applyProtection="0"/>
    <xf numFmtId="0" fontId="24" fillId="16" borderId="0" applyNumberFormat="0" applyBorder="0" applyAlignment="0" applyProtection="0"/>
    <xf numFmtId="0" fontId="11" fillId="0" borderId="7" applyNumberFormat="0" applyFill="0" applyAlignment="0" applyProtection="0"/>
    <xf numFmtId="0" fontId="21" fillId="0" borderId="4" applyNumberFormat="0" applyFill="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9" borderId="0" applyNumberFormat="0" applyBorder="0" applyAlignment="0" applyProtection="0"/>
    <xf numFmtId="0" fontId="18" fillId="4"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25"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20" fillId="6" borderId="1" applyNumberFormat="0" applyAlignment="0" applyProtection="0"/>
    <xf numFmtId="0" fontId="18" fillId="4" borderId="0" applyNumberFormat="0" applyBorder="0" applyAlignment="0" applyProtection="0"/>
    <xf numFmtId="0" fontId="22" fillId="7" borderId="5" applyNumberFormat="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9" borderId="0" applyNumberFormat="0" applyBorder="0" applyAlignment="0" applyProtection="0"/>
    <xf numFmtId="0" fontId="24" fillId="20" borderId="0" applyNumberFormat="0" applyBorder="0" applyAlignment="0" applyProtection="0"/>
    <xf numFmtId="0" fontId="2" fillId="31" borderId="0" applyNumberFormat="0" applyBorder="0" applyAlignment="0" applyProtection="0"/>
    <xf numFmtId="0" fontId="20" fillId="6" borderId="1" applyNumberFormat="0" applyAlignment="0" applyProtection="0"/>
    <xf numFmtId="0" fontId="17" fillId="3"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0"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0" fillId="6" borderId="1" applyNumberFormat="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16"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0" fillId="6" borderId="1" applyNumberFormat="0" applyAlignment="0" applyProtection="0"/>
    <xf numFmtId="0" fontId="24" fillId="16" borderId="0" applyNumberFormat="0" applyBorder="0" applyAlignment="0" applyProtection="0"/>
    <xf numFmtId="0" fontId="24" fillId="17"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 fillId="1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164" fontId="2"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9"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4"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9" borderId="0" applyNumberFormat="0" applyBorder="0" applyAlignment="0" applyProtection="0"/>
    <xf numFmtId="166" fontId="2" fillId="0" borderId="0" applyFon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8" borderId="6" applyNumberFormat="0" applyFont="0" applyAlignment="0" applyProtection="0"/>
    <xf numFmtId="0" fontId="24" fillId="16" borderId="0" applyNumberFormat="0" applyBorder="0" applyAlignment="0" applyProtection="0"/>
    <xf numFmtId="0" fontId="24" fillId="17" borderId="0" applyNumberFormat="0" applyBorder="0" applyAlignment="0" applyProtection="0"/>
    <xf numFmtId="0" fontId="24" fillId="32"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166" fontId="2"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17" borderId="0" applyNumberFormat="0" applyBorder="0" applyAlignment="0" applyProtection="0"/>
    <xf numFmtId="0" fontId="24" fillId="13"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3" fillId="0" borderId="0" applyNumberFormat="0" applyFill="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17" fillId="3"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8"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9"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9" borderId="0" applyNumberFormat="0" applyBorder="0" applyAlignment="0" applyProtection="0"/>
    <xf numFmtId="0" fontId="2" fillId="30"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3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2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21"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 fillId="1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 fillId="22"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 fillId="11"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 fillId="1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 fillId="27"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7"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8" borderId="6" applyNumberFormat="0" applyFont="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8"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 fillId="26"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 fillId="31"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1"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 fillId="30"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10"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 fillId="2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26"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1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 fillId="22"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 fillId="8" borderId="6" applyNumberFormat="0" applyFont="0" applyAlignment="0" applyProtection="0"/>
    <xf numFmtId="0" fontId="11" fillId="0" borderId="7"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6"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11" fillId="0" borderId="7" applyNumberFormat="0" applyFill="0" applyAlignment="0" applyProtection="0"/>
    <xf numFmtId="0" fontId="11" fillId="0" borderId="7" applyNumberFormat="0" applyFill="0" applyAlignment="0" applyProtection="0"/>
    <xf numFmtId="0" fontId="24" fillId="24"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9" fillId="5" borderId="0" applyNumberFormat="0" applyBorder="0" applyAlignment="0" applyProtection="0"/>
    <xf numFmtId="0" fontId="24" fillId="21" borderId="0" applyNumberFormat="0" applyBorder="0" applyAlignment="0" applyProtection="0"/>
    <xf numFmtId="167" fontId="2" fillId="0" borderId="0" applyFont="0" applyFill="0" applyBorder="0" applyAlignment="0" applyProtection="0"/>
    <xf numFmtId="0" fontId="24" fillId="29" borderId="0" applyNumberFormat="0" applyBorder="0" applyAlignment="0" applyProtection="0"/>
    <xf numFmtId="0" fontId="23" fillId="0" borderId="0" applyNumberFormat="0" applyFill="0" applyBorder="0" applyAlignment="0" applyProtection="0"/>
    <xf numFmtId="0" fontId="24" fillId="32" borderId="0" applyNumberFormat="0" applyBorder="0" applyAlignment="0" applyProtection="0"/>
    <xf numFmtId="0" fontId="24" fillId="24"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16" fillId="0" borderId="0" applyNumberFormat="0" applyFill="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0" fontId="24" fillId="28"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1" fillId="0" borderId="7" applyNumberFormat="0" applyFill="0" applyAlignment="0" applyProtection="0"/>
    <xf numFmtId="0" fontId="18" fillId="4" borderId="0" applyNumberFormat="0" applyBorder="0" applyAlignment="0" applyProtection="0"/>
    <xf numFmtId="0" fontId="16" fillId="0" borderId="0" applyNumberFormat="0" applyFill="0" applyBorder="0" applyAlignment="0" applyProtection="0"/>
    <xf numFmtId="0" fontId="23" fillId="0" borderId="0" applyNumberFormat="0" applyFill="0" applyBorder="0" applyAlignment="0" applyProtection="0"/>
    <xf numFmtId="0" fontId="18" fillId="4"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25" borderId="0" applyNumberFormat="0" applyBorder="0" applyAlignment="0" applyProtection="0"/>
    <xf numFmtId="0" fontId="24" fillId="12" borderId="0" applyNumberFormat="0" applyBorder="0" applyAlignment="0" applyProtection="0"/>
    <xf numFmtId="0" fontId="23" fillId="0" borderId="0" applyNumberFormat="0" applyFill="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17" fillId="3" borderId="0" applyNumberFormat="0" applyBorder="0" applyAlignment="0" applyProtection="0"/>
    <xf numFmtId="0" fontId="24" fillId="12" borderId="0" applyNumberFormat="0" applyBorder="0" applyAlignment="0" applyProtection="0"/>
    <xf numFmtId="0" fontId="19" fillId="5" borderId="0" applyNumberFormat="0" applyBorder="0" applyAlignment="0" applyProtection="0"/>
    <xf numFmtId="0" fontId="22" fillId="7" borderId="5" applyNumberFormat="0" applyAlignment="0" applyProtection="0"/>
    <xf numFmtId="0" fontId="17" fillId="3" borderId="0" applyNumberFormat="0" applyBorder="0" applyAlignment="0" applyProtection="0"/>
    <xf numFmtId="0" fontId="20" fillId="6" borderId="1" applyNumberFormat="0" applyAlignment="0" applyProtection="0"/>
    <xf numFmtId="0" fontId="24" fillId="9" borderId="0" applyNumberFormat="0" applyBorder="0" applyAlignment="0" applyProtection="0"/>
    <xf numFmtId="0" fontId="22" fillId="7" borderId="5" applyNumberFormat="0" applyAlignment="0" applyProtection="0"/>
    <xf numFmtId="0" fontId="24" fillId="9" borderId="0" applyNumberFormat="0" applyBorder="0" applyAlignment="0" applyProtection="0"/>
    <xf numFmtId="0" fontId="20" fillId="6" borderId="1" applyNumberFormat="0" applyAlignment="0" applyProtection="0"/>
    <xf numFmtId="0" fontId="24" fillId="25" borderId="0" applyNumberFormat="0" applyBorder="0" applyAlignment="0" applyProtection="0"/>
    <xf numFmtId="0" fontId="24" fillId="17" borderId="0" applyNumberFormat="0" applyBorder="0" applyAlignment="0" applyProtection="0"/>
    <xf numFmtId="0" fontId="24" fillId="16"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1" fillId="0" borderId="4" applyNumberFormat="0" applyFill="0" applyAlignment="0" applyProtection="0"/>
    <xf numFmtId="0" fontId="19" fillId="5" borderId="0" applyNumberFormat="0" applyBorder="0" applyAlignment="0" applyProtection="0"/>
    <xf numFmtId="0" fontId="21" fillId="0" borderId="4" applyNumberFormat="0" applyFill="0" applyAlignment="0" applyProtection="0"/>
    <xf numFmtId="0" fontId="16" fillId="0" borderId="0" applyNumberFormat="0" applyFill="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7" fillId="3" borderId="0" applyNumberFormat="0" applyBorder="0" applyAlignment="0" applyProtection="0"/>
    <xf numFmtId="0" fontId="19" fillId="5" borderId="0" applyNumberFormat="0" applyBorder="0" applyAlignment="0" applyProtection="0"/>
    <xf numFmtId="0" fontId="22" fillId="7" borderId="5" applyNumberFormat="0" applyAlignment="0" applyProtection="0"/>
    <xf numFmtId="0" fontId="17" fillId="3"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0" fontId="24" fillId="17" borderId="0" applyNumberFormat="0" applyBorder="0" applyAlignment="0" applyProtection="0"/>
    <xf numFmtId="0" fontId="24" fillId="24" borderId="0" applyNumberFormat="0" applyBorder="0" applyAlignment="0" applyProtection="0"/>
    <xf numFmtId="0" fontId="24" fillId="9" borderId="0" applyNumberFormat="0" applyBorder="0" applyAlignment="0" applyProtection="0"/>
    <xf numFmtId="0" fontId="24" fillId="21" borderId="0" applyNumberFormat="0" applyBorder="0" applyAlignment="0" applyProtection="0"/>
    <xf numFmtId="0" fontId="22" fillId="7" borderId="5" applyNumberFormat="0" applyAlignment="0" applyProtection="0"/>
    <xf numFmtId="0" fontId="16" fillId="0" borderId="0" applyNumberFormat="0" applyFill="0" applyBorder="0" applyAlignment="0" applyProtection="0"/>
    <xf numFmtId="0" fontId="22" fillId="7" borderId="5" applyNumberFormat="0" applyAlignment="0" applyProtection="0"/>
    <xf numFmtId="0" fontId="24" fillId="17" borderId="0" applyNumberFormat="0" applyBorder="0" applyAlignment="0" applyProtection="0"/>
    <xf numFmtId="0" fontId="24" fillId="17" borderId="0" applyNumberFormat="0" applyBorder="0" applyAlignment="0" applyProtection="0"/>
    <xf numFmtId="0" fontId="20" fillId="6" borderId="1" applyNumberFormat="0" applyAlignment="0" applyProtection="0"/>
    <xf numFmtId="0" fontId="24" fillId="25" borderId="0" applyNumberFormat="0" applyBorder="0" applyAlignment="0" applyProtection="0"/>
    <xf numFmtId="0" fontId="21" fillId="0" borderId="4" applyNumberFormat="0" applyFill="0" applyAlignment="0" applyProtection="0"/>
    <xf numFmtId="0" fontId="21" fillId="0" borderId="4" applyNumberFormat="0" applyFill="0" applyAlignment="0" applyProtection="0"/>
    <xf numFmtId="0" fontId="24" fillId="21" borderId="0" applyNumberFormat="0" applyBorder="0" applyAlignment="0" applyProtection="0"/>
    <xf numFmtId="0" fontId="24" fillId="17"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24" fillId="25" borderId="0" applyNumberFormat="0" applyBorder="0" applyAlignment="0" applyProtection="0"/>
    <xf numFmtId="0" fontId="24" fillId="9" borderId="0" applyNumberFormat="0" applyBorder="0" applyAlignment="0" applyProtection="0"/>
    <xf numFmtId="0" fontId="18" fillId="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24" borderId="0" applyNumberFormat="0" applyBorder="0" applyAlignment="0" applyProtection="0"/>
    <xf numFmtId="0" fontId="24" fillId="16"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0" fillId="6" borderId="1" applyNumberFormat="0" applyAlignment="0" applyProtection="0"/>
    <xf numFmtId="0" fontId="24" fillId="13" borderId="0" applyNumberFormat="0" applyBorder="0" applyAlignment="0" applyProtection="0"/>
    <xf numFmtId="0" fontId="18" fillId="4" borderId="0" applyNumberFormat="0" applyBorder="0" applyAlignment="0" applyProtection="0"/>
    <xf numFmtId="0" fontId="24" fillId="13" borderId="0" applyNumberFormat="0" applyBorder="0" applyAlignment="0" applyProtection="0"/>
    <xf numFmtId="0" fontId="20" fillId="6" borderId="1" applyNumberFormat="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0" fontId="24" fillId="28" borderId="0" applyNumberFormat="0" applyBorder="0" applyAlignment="0" applyProtection="0"/>
    <xf numFmtId="0" fontId="16" fillId="0" borderId="0" applyNumberFormat="0" applyFill="0" applyBorder="0" applyAlignment="0" applyProtection="0"/>
    <xf numFmtId="0" fontId="24" fillId="32" borderId="0" applyNumberFormat="0" applyBorder="0" applyAlignment="0" applyProtection="0"/>
    <xf numFmtId="0" fontId="18" fillId="4" borderId="0" applyNumberFormat="0" applyBorder="0" applyAlignment="0" applyProtection="0"/>
    <xf numFmtId="0" fontId="21" fillId="0" borderId="4" applyNumberFormat="0" applyFill="0" applyAlignment="0" applyProtection="0"/>
    <xf numFmtId="0" fontId="24" fillId="28" borderId="0" applyNumberFormat="0" applyBorder="0" applyAlignment="0" applyProtection="0"/>
    <xf numFmtId="0" fontId="24" fillId="32" borderId="0" applyNumberFormat="0" applyBorder="0" applyAlignment="0" applyProtection="0"/>
    <xf numFmtId="0" fontId="24" fillId="20" borderId="0" applyNumberFormat="0" applyBorder="0" applyAlignment="0" applyProtection="0"/>
    <xf numFmtId="0" fontId="24" fillId="16" borderId="0" applyNumberFormat="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20"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17" fillId="3" borderId="0" applyNumberFormat="0" applyBorder="0" applyAlignment="0" applyProtection="0"/>
    <xf numFmtId="0" fontId="24" fillId="20" borderId="0" applyNumberFormat="0" applyBorder="0" applyAlignment="0" applyProtection="0"/>
    <xf numFmtId="0" fontId="24" fillId="28" borderId="0" applyNumberFormat="0" applyBorder="0" applyAlignment="0" applyProtection="0"/>
    <xf numFmtId="0" fontId="24" fillId="16" borderId="0" applyNumberFormat="0" applyBorder="0" applyAlignment="0" applyProtection="0"/>
    <xf numFmtId="0" fontId="24" fillId="12" borderId="0" applyNumberFormat="0" applyBorder="0" applyAlignment="0" applyProtection="0"/>
    <xf numFmtId="0" fontId="19" fillId="5" borderId="0" applyNumberFormat="0" applyBorder="0" applyAlignment="0" applyProtection="0"/>
    <xf numFmtId="0" fontId="24" fillId="29" borderId="0" applyNumberFormat="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2" fillId="7" borderId="5" applyNumberFormat="0" applyAlignment="0" applyProtection="0"/>
    <xf numFmtId="0" fontId="24" fillId="32" borderId="0" applyNumberFormat="0" applyBorder="0" applyAlignment="0" applyProtection="0"/>
    <xf numFmtId="0" fontId="17" fillId="3" borderId="0" applyNumberFormat="0" applyBorder="0" applyAlignment="0" applyProtection="0"/>
    <xf numFmtId="0" fontId="11" fillId="0" borderId="7" applyNumberFormat="0" applyFill="0" applyAlignment="0" applyProtection="0"/>
    <xf numFmtId="0" fontId="24" fillId="16" borderId="0" applyNumberFormat="0" applyBorder="0" applyAlignment="0" applyProtection="0"/>
    <xf numFmtId="0" fontId="11" fillId="0" borderId="7" applyNumberFormat="0" applyFill="0" applyAlignment="0" applyProtection="0"/>
    <xf numFmtId="0" fontId="21" fillId="0" borderId="4" applyNumberFormat="0" applyFill="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9" borderId="0" applyNumberFormat="0" applyBorder="0" applyAlignment="0" applyProtection="0"/>
    <xf numFmtId="0" fontId="18" fillId="4"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164" fontId="2" fillId="0" borderId="0" applyFont="0" applyFill="0" applyBorder="0" applyAlignment="0" applyProtection="0"/>
    <xf numFmtId="0" fontId="24" fillId="25"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20" fillId="6" borderId="1" applyNumberFormat="0" applyAlignment="0" applyProtection="0"/>
    <xf numFmtId="0" fontId="18" fillId="4" borderId="0" applyNumberFormat="0" applyBorder="0" applyAlignment="0" applyProtection="0"/>
    <xf numFmtId="164" fontId="2" fillId="0" borderId="0" applyFont="0" applyFill="0" applyBorder="0" applyAlignment="0" applyProtection="0"/>
    <xf numFmtId="0" fontId="22" fillId="7" borderId="5" applyNumberFormat="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9" borderId="0" applyNumberFormat="0" applyBorder="0" applyAlignment="0" applyProtection="0"/>
    <xf numFmtId="0" fontId="24" fillId="20" borderId="0" applyNumberFormat="0" applyBorder="0" applyAlignment="0" applyProtection="0"/>
    <xf numFmtId="0" fontId="20" fillId="6" borderId="1" applyNumberFormat="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164"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164" fontId="2" fillId="0" borderId="0" applyFont="0" applyFill="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4"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7" fillId="3" borderId="0" applyNumberFormat="0" applyBorder="0" applyAlignment="0" applyProtection="0"/>
    <xf numFmtId="0" fontId="11" fillId="0" borderId="7" applyNumberFormat="0" applyFill="0" applyAlignment="0" applyProtection="0"/>
    <xf numFmtId="0" fontId="24" fillId="16" borderId="0" applyNumberFormat="0" applyBorder="0" applyAlignment="0" applyProtection="0"/>
    <xf numFmtId="0" fontId="11" fillId="0" borderId="7" applyNumberFormat="0" applyFill="0" applyAlignment="0" applyProtection="0"/>
    <xf numFmtId="0" fontId="21" fillId="0" borderId="4" applyNumberFormat="0" applyFill="0" applyAlignment="0" applyProtection="0"/>
    <xf numFmtId="167" fontId="2" fillId="0" borderId="0" applyFont="0" applyFill="0" applyBorder="0" applyAlignment="0" applyProtection="0"/>
    <xf numFmtId="0" fontId="23" fillId="0" borderId="0" applyNumberFormat="0" applyFill="0" applyBorder="0" applyAlignment="0" applyProtection="0"/>
    <xf numFmtId="0" fontId="24" fillId="9" borderId="0" applyNumberFormat="0" applyBorder="0" applyAlignment="0" applyProtection="0"/>
    <xf numFmtId="0" fontId="18" fillId="4" borderId="0" applyNumberFormat="0" applyBorder="0" applyAlignment="0" applyProtection="0"/>
    <xf numFmtId="0" fontId="24" fillId="17" borderId="0" applyNumberFormat="0" applyBorder="0" applyAlignment="0" applyProtection="0"/>
    <xf numFmtId="0" fontId="19" fillId="5" borderId="0" applyNumberFormat="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1"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24" fillId="25"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24" fillId="1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20" fillId="6" borderId="1" applyNumberFormat="0" applyAlignment="0" applyProtection="0"/>
    <xf numFmtId="0" fontId="18" fillId="4" borderId="0" applyNumberFormat="0" applyBorder="0" applyAlignment="0" applyProtection="0"/>
    <xf numFmtId="0" fontId="22" fillId="7" borderId="5" applyNumberFormat="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9" borderId="0" applyNumberFormat="0" applyBorder="0" applyAlignment="0" applyProtection="0"/>
    <xf numFmtId="0" fontId="24" fillId="20" borderId="0" applyNumberFormat="0" applyBorder="0" applyAlignment="0" applyProtection="0"/>
    <xf numFmtId="0" fontId="20" fillId="6" borderId="1" applyNumberFormat="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18" fillId="4"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1" fillId="0" borderId="7" applyNumberFormat="0" applyFill="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1" fillId="0" borderId="4" applyNumberFormat="0" applyFill="0" applyAlignment="0" applyProtection="0"/>
    <xf numFmtId="0" fontId="24" fillId="16" borderId="0" applyNumberFormat="0" applyBorder="0" applyAlignment="0" applyProtection="0"/>
    <xf numFmtId="0" fontId="24" fillId="17" borderId="0" applyNumberFormat="0" applyBorder="0" applyAlignment="0" applyProtection="0"/>
    <xf numFmtId="167" fontId="2" fillId="0" borderId="0" applyFon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19" fillId="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23" fillId="0" borderId="0" applyNumberForma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2" fillId="7" borderId="5" applyNumberFormat="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1" fillId="0" borderId="7" applyNumberFormat="0" applyFill="0" applyAlignment="0" applyProtection="0"/>
    <xf numFmtId="0" fontId="24" fillId="13"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4" fillId="16" borderId="0" applyNumberFormat="0" applyBorder="0" applyAlignment="0" applyProtection="0"/>
    <xf numFmtId="0" fontId="11" fillId="0" borderId="7" applyNumberFormat="0" applyFill="0" applyAlignment="0" applyProtection="0"/>
    <xf numFmtId="0" fontId="24" fillId="9" borderId="0" applyNumberFormat="0" applyBorder="0" applyAlignment="0" applyProtection="0"/>
    <xf numFmtId="0" fontId="11" fillId="0" borderId="7"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9" fillId="5" borderId="0" applyNumberFormat="0" applyBorder="0" applyAlignment="0" applyProtection="0"/>
    <xf numFmtId="0" fontId="18" fillId="4"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24" fillId="20" borderId="0" applyNumberFormat="0" applyBorder="0" applyAlignment="0" applyProtection="0"/>
    <xf numFmtId="0" fontId="17" fillId="3" borderId="0" applyNumberFormat="0" applyBorder="0" applyAlignment="0" applyProtection="0"/>
    <xf numFmtId="167" fontId="2" fillId="0" borderId="0" applyFont="0" applyFill="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8" fillId="4" borderId="0" applyNumberFormat="0" applyBorder="0" applyAlignment="0" applyProtection="0"/>
    <xf numFmtId="0" fontId="17" fillId="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12"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3" fillId="0" borderId="0" applyNumberFormat="0" applyFill="0" applyBorder="0" applyAlignment="0" applyProtection="0"/>
    <xf numFmtId="0" fontId="22" fillId="7" borderId="5"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17" fillId="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18" fillId="4"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2" fillId="7" borderId="5"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2" fillId="7" borderId="5" applyNumberFormat="0" applyAlignment="0" applyProtection="0"/>
    <xf numFmtId="0" fontId="21" fillId="0" borderId="4" applyNumberFormat="0" applyFill="0" applyAlignment="0" applyProtection="0"/>
    <xf numFmtId="0" fontId="24" fillId="12" borderId="0" applyNumberFormat="0" applyBorder="0" applyAlignment="0" applyProtection="0"/>
    <xf numFmtId="0" fontId="24" fillId="13" borderId="0" applyNumberFormat="0" applyBorder="0" applyAlignment="0" applyProtection="0"/>
    <xf numFmtId="0" fontId="16"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1" fillId="0" borderId="4" applyNumberFormat="0" applyFill="0" applyAlignment="0" applyProtection="0"/>
    <xf numFmtId="0" fontId="11" fillId="0" borderId="7" applyNumberFormat="0" applyFill="0" applyAlignment="0" applyProtection="0"/>
    <xf numFmtId="0" fontId="24" fillId="9" borderId="0" applyNumberFormat="0" applyBorder="0" applyAlignment="0" applyProtection="0"/>
    <xf numFmtId="0" fontId="21" fillId="0" borderId="4" applyNumberFormat="0" applyFill="0" applyAlignment="0" applyProtection="0"/>
    <xf numFmtId="0" fontId="20" fillId="6" borderId="1" applyNumberForma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20" fillId="6" borderId="1" applyNumberFormat="0" applyAlignment="0" applyProtection="0"/>
    <xf numFmtId="0" fontId="11" fillId="0" borderId="7" applyNumberFormat="0" applyFill="0" applyAlignment="0" applyProtection="0"/>
    <xf numFmtId="0" fontId="24" fillId="9" borderId="0" applyNumberFormat="0" applyBorder="0" applyAlignment="0" applyProtection="0"/>
    <xf numFmtId="0" fontId="20" fillId="6" borderId="1" applyNumberFormat="0" applyAlignment="0" applyProtection="0"/>
    <xf numFmtId="0" fontId="19" fillId="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32"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1" fillId="0" borderId="7" applyNumberFormat="0" applyFill="0" applyAlignment="0" applyProtection="0"/>
    <xf numFmtId="0" fontId="24" fillId="32"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1" applyNumberFormat="0" applyAlignment="0" applyProtection="0"/>
    <xf numFmtId="0" fontId="21" fillId="0" borderId="4" applyNumberFormat="0" applyFill="0" applyAlignment="0" applyProtection="0"/>
    <xf numFmtId="0" fontId="22" fillId="7" borderId="5" applyNumberFormat="0" applyAlignment="0" applyProtection="0"/>
    <xf numFmtId="0" fontId="23" fillId="0" borderId="0" applyNumberFormat="0" applyFill="0" applyBorder="0" applyAlignment="0" applyProtection="0"/>
    <xf numFmtId="0" fontId="11" fillId="0" borderId="7" applyNumberFormat="0" applyFill="0" applyAlignment="0" applyProtection="0"/>
    <xf numFmtId="0" fontId="24" fillId="9"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177" fontId="15" fillId="0" borderId="19" applyNumberFormat="0" applyFont="0" applyFill="0" applyAlignment="0" applyProtection="0"/>
    <xf numFmtId="185" fontId="26" fillId="0" borderId="0" applyFont="0" applyFill="0" applyBorder="0" applyAlignment="0" applyProtection="0">
      <alignment horizontal="left"/>
      <protection locked="0"/>
    </xf>
    <xf numFmtId="165" fontId="1" fillId="36" borderId="64" applyNumberFormat="0" applyFont="0" applyFill="0" applyAlignment="0" applyProtection="0"/>
    <xf numFmtId="9" fontId="1" fillId="0" borderId="0" applyFont="0" applyFill="0" applyBorder="0" applyAlignment="0" applyProtection="0"/>
    <xf numFmtId="173" fontId="26" fillId="0" borderId="0" applyFont="0" applyFill="0" applyBorder="0" applyAlignment="0" applyProtection="0">
      <protection locked="0"/>
    </xf>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23"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164" fontId="1" fillId="0" borderId="0" applyFont="0" applyFill="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26"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0" borderId="0" applyNumberFormat="0" applyBorder="0" applyAlignment="0" applyProtection="0"/>
    <xf numFmtId="164" fontId="1" fillId="0" borderId="0" applyFont="0" applyFill="0" applyBorder="0" applyAlignment="0" applyProtection="0"/>
    <xf numFmtId="0" fontId="1" fillId="11"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164" fontId="1" fillId="0" borderId="0" applyFont="0" applyFill="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8" borderId="0" applyNumberFormat="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9"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11"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10" borderId="0" applyNumberFormat="0" applyBorder="0" applyAlignment="0" applyProtection="0"/>
    <xf numFmtId="164" fontId="1" fillId="0" borderId="0" applyFont="0" applyFill="0" applyBorder="0" applyAlignment="0" applyProtection="0"/>
    <xf numFmtId="0" fontId="1" fillId="15"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31"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2"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7"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31" borderId="0" applyNumberFormat="0" applyBorder="0" applyAlignment="0" applyProtection="0"/>
    <xf numFmtId="164" fontId="1" fillId="0" borderId="0" applyFont="0" applyFill="0" applyBorder="0" applyAlignment="0" applyProtection="0"/>
    <xf numFmtId="0" fontId="1" fillId="18"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23"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164" fontId="1" fillId="0" borderId="0" applyFont="0" applyFill="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26"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0" borderId="0" applyNumberFormat="0" applyBorder="0" applyAlignment="0" applyProtection="0"/>
    <xf numFmtId="164" fontId="1" fillId="0" borderId="0" applyFont="0" applyFill="0" applyBorder="0" applyAlignment="0" applyProtection="0"/>
    <xf numFmtId="0" fontId="1" fillId="11"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164" fontId="1" fillId="0" borderId="0" applyFont="0" applyFill="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8" borderId="0" applyNumberFormat="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9"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11"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10" borderId="0" applyNumberFormat="0" applyBorder="0" applyAlignment="0" applyProtection="0"/>
    <xf numFmtId="164" fontId="1" fillId="0" borderId="0" applyFont="0" applyFill="0" applyBorder="0" applyAlignment="0" applyProtection="0"/>
    <xf numFmtId="0" fontId="1" fillId="15"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31"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2"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7"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31" borderId="0" applyNumberFormat="0" applyBorder="0" applyAlignment="0" applyProtection="0"/>
    <xf numFmtId="164" fontId="1" fillId="0" borderId="0" applyFont="0" applyFill="0" applyBorder="0" applyAlignment="0" applyProtection="0"/>
    <xf numFmtId="0" fontId="1" fillId="18"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6" fillId="0" borderId="0" applyFont="0" applyFill="0" applyBorder="0" applyAlignment="0" applyProtection="0"/>
    <xf numFmtId="0" fontId="57" fillId="0" borderId="0" applyNumberFormat="0" applyFill="0" applyBorder="0" applyAlignment="0" applyProtection="0"/>
  </cellStyleXfs>
  <cellXfs count="425">
    <xf numFmtId="0" fontId="0" fillId="0" borderId="0" xfId="0"/>
    <xf numFmtId="49" fontId="28" fillId="0" borderId="0" xfId="3" applyFill="1" applyAlignment="1">
      <alignment horizontal="left"/>
    </xf>
    <xf numFmtId="177" fontId="31" fillId="0" borderId="9" xfId="5" applyNumberFormat="1" applyFill="1" applyAlignment="1">
      <alignment horizontal="right"/>
      <protection locked="0"/>
    </xf>
    <xf numFmtId="177" fontId="31" fillId="0" borderId="9" xfId="5" applyNumberFormat="1" applyFill="1">
      <protection locked="0"/>
    </xf>
    <xf numFmtId="0" fontId="30" fillId="0" borderId="9" xfId="49" applyFill="1">
      <alignment horizontal="centerContinuous" wrapText="1"/>
    </xf>
    <xf numFmtId="179" fontId="31" fillId="0" borderId="9" xfId="127" applyFont="1" applyFill="1" applyBorder="1" applyProtection="1">
      <protection locked="0"/>
    </xf>
    <xf numFmtId="175" fontId="35" fillId="2" borderId="32" xfId="50" applyFont="1" applyBorder="1" applyProtection="1">
      <protection locked="0"/>
    </xf>
    <xf numFmtId="49" fontId="27" fillId="0" borderId="0" xfId="2" applyFill="1" applyAlignment="1">
      <alignment horizontal="left"/>
    </xf>
    <xf numFmtId="0" fontId="35" fillId="0" borderId="9" xfId="56" applyNumberFormat="1" applyFill="1" applyAlignment="1" applyProtection="1">
      <alignment horizontal="center"/>
      <protection locked="0"/>
    </xf>
    <xf numFmtId="175" fontId="35" fillId="2" borderId="24" xfId="50" applyFont="1" applyBorder="1" applyProtection="1">
      <protection locked="0"/>
    </xf>
    <xf numFmtId="0" fontId="0" fillId="0" borderId="9" xfId="0" applyFill="1" applyBorder="1" applyAlignment="1">
      <alignment horizontal="left" indent="1"/>
    </xf>
    <xf numFmtId="175" fontId="35" fillId="2" borderId="9" xfId="50" applyFont="1" applyBorder="1" applyProtection="1">
      <protection locked="0"/>
    </xf>
    <xf numFmtId="180" fontId="31" fillId="0" borderId="9" xfId="5" applyNumberFormat="1" applyFill="1" applyAlignment="1">
      <protection locked="0"/>
    </xf>
    <xf numFmtId="168" fontId="31" fillId="0" borderId="9" xfId="5" applyNumberFormat="1" applyFill="1" applyAlignment="1">
      <alignment horizontal="right" wrapText="1"/>
      <protection locked="0"/>
    </xf>
    <xf numFmtId="0" fontId="0" fillId="0" borderId="0" xfId="0"/>
    <xf numFmtId="0" fontId="0" fillId="0" borderId="0" xfId="0" applyFill="1"/>
    <xf numFmtId="0" fontId="14" fillId="0" borderId="0" xfId="0" applyFont="1" applyFill="1" applyBorder="1"/>
    <xf numFmtId="0" fontId="0" fillId="0" borderId="0" xfId="0"/>
    <xf numFmtId="0" fontId="33" fillId="0" borderId="3" xfId="0" applyFont="1" applyFill="1" applyBorder="1" applyAlignment="1">
      <alignment horizontal="centerContinuous"/>
    </xf>
    <xf numFmtId="0" fontId="0" fillId="2" borderId="0" xfId="0" applyFill="1"/>
    <xf numFmtId="0" fontId="30" fillId="0" borderId="10" xfId="49" applyFill="1" applyBorder="1">
      <alignment horizontal="centerContinuous" wrapText="1"/>
    </xf>
    <xf numFmtId="0" fontId="30" fillId="0" borderId="10" xfId="49" applyNumberFormat="1" applyFill="1" applyBorder="1">
      <alignment horizontal="centerContinuous" wrapText="1"/>
    </xf>
    <xf numFmtId="0" fontId="30" fillId="0" borderId="14" xfId="49" applyFill="1" applyBorder="1">
      <alignment horizontal="centerContinuous" wrapText="1"/>
    </xf>
    <xf numFmtId="0" fontId="30" fillId="0" borderId="14" xfId="49" applyNumberFormat="1" applyFill="1" applyBorder="1">
      <alignment horizontal="centerContinuous" wrapText="1"/>
    </xf>
    <xf numFmtId="168" fontId="0" fillId="0" borderId="12" xfId="45" applyFont="1" applyFill="1" applyBorder="1" applyAlignment="1" applyProtection="1"/>
    <xf numFmtId="0" fontId="0" fillId="0" borderId="13" xfId="12" applyFont="1" applyFill="1" applyBorder="1"/>
    <xf numFmtId="168" fontId="0" fillId="0" borderId="11" xfId="45" applyFont="1" applyFill="1" applyBorder="1" applyAlignment="1" applyProtection="1"/>
    <xf numFmtId="170" fontId="35" fillId="0" borderId="9" xfId="44" applyFont="1" applyFill="1" applyBorder="1" applyProtection="1"/>
    <xf numFmtId="168" fontId="0" fillId="0" borderId="0" xfId="45" applyFont="1" applyFill="1" applyBorder="1" applyAlignment="1" applyProtection="1"/>
    <xf numFmtId="174" fontId="0" fillId="0" borderId="11" xfId="47" applyFont="1" applyFill="1" applyBorder="1"/>
    <xf numFmtId="168" fontId="8" fillId="0" borderId="9" xfId="45" applyFont="1" applyFill="1" applyBorder="1" applyAlignment="1" applyProtection="1">
      <alignment horizontal="left"/>
    </xf>
    <xf numFmtId="0" fontId="30" fillId="0" borderId="0" xfId="49" applyFill="1" applyBorder="1">
      <alignment horizontal="centerContinuous" wrapText="1"/>
    </xf>
    <xf numFmtId="0" fontId="30" fillId="0" borderId="0" xfId="49" applyNumberFormat="1" applyFill="1" applyBorder="1">
      <alignment horizontal="centerContinuous" wrapText="1"/>
    </xf>
    <xf numFmtId="169" fontId="0" fillId="0" borderId="11" xfId="51" applyFont="1" applyFill="1" applyBorder="1" applyAlignment="1"/>
    <xf numFmtId="168" fontId="41" fillId="0" borderId="9" xfId="45" applyFont="1" applyFill="1" applyBorder="1" applyAlignment="1" applyProtection="1">
      <alignment horizontal="left" wrapText="1"/>
    </xf>
    <xf numFmtId="0" fontId="38" fillId="0" borderId="0" xfId="0" applyFont="1" applyFill="1" applyBorder="1"/>
    <xf numFmtId="175" fontId="38" fillId="0" borderId="9" xfId="50" applyFont="1" applyFill="1" applyBorder="1"/>
    <xf numFmtId="0" fontId="0" fillId="0" borderId="15" xfId="0" applyFill="1" applyBorder="1"/>
    <xf numFmtId="0" fontId="0" fillId="0" borderId="16" xfId="0" applyFill="1" applyBorder="1"/>
    <xf numFmtId="0" fontId="0" fillId="0" borderId="3" xfId="0" applyFill="1" applyBorder="1"/>
    <xf numFmtId="0" fontId="0" fillId="0" borderId="0" xfId="0" applyFill="1" applyBorder="1" applyAlignment="1">
      <alignment horizontal="centerContinuous"/>
    </xf>
    <xf numFmtId="0" fontId="0" fillId="0" borderId="8" xfId="0" applyFill="1" applyBorder="1"/>
    <xf numFmtId="0" fontId="0" fillId="0" borderId="2" xfId="0" applyFill="1" applyBorder="1"/>
    <xf numFmtId="0" fontId="0" fillId="0" borderId="0" xfId="0" applyFont="1" applyFill="1" applyBorder="1"/>
    <xf numFmtId="0" fontId="36" fillId="0" borderId="0" xfId="0" applyFont="1" applyFill="1" applyBorder="1"/>
    <xf numFmtId="0" fontId="0" fillId="0" borderId="0" xfId="0" applyFill="1" applyBorder="1" applyAlignment="1">
      <alignment horizontal="right"/>
    </xf>
    <xf numFmtId="180" fontId="35" fillId="0" borderId="9" xfId="48" applyFont="1" applyFill="1" applyBorder="1" applyAlignment="1"/>
    <xf numFmtId="169" fontId="35" fillId="0" borderId="9" xfId="51" applyFont="1" applyFill="1" applyBorder="1" applyAlignment="1"/>
    <xf numFmtId="168" fontId="30" fillId="0" borderId="10" xfId="45" applyFont="1" applyFill="1" applyBorder="1" applyAlignment="1" applyProtection="1">
      <alignment horizontal="left" wrapText="1"/>
    </xf>
    <xf numFmtId="170" fontId="35" fillId="0" borderId="9" xfId="44" applyFont="1" applyFill="1" applyBorder="1" applyAlignment="1" applyProtection="1"/>
    <xf numFmtId="168" fontId="0" fillId="0" borderId="18" xfId="45" applyFont="1" applyFill="1" applyBorder="1" applyAlignment="1" applyProtection="1"/>
    <xf numFmtId="0" fontId="0" fillId="0" borderId="13" xfId="0" applyFont="1" applyFill="1" applyBorder="1"/>
    <xf numFmtId="0" fontId="31" fillId="0" borderId="13" xfId="0" applyFont="1" applyFill="1" applyBorder="1"/>
    <xf numFmtId="0" fontId="30" fillId="0" borderId="10" xfId="49" applyNumberFormat="1" applyFill="1" applyBorder="1" applyAlignment="1">
      <alignment horizontal="center" wrapText="1"/>
    </xf>
    <xf numFmtId="168" fontId="0" fillId="0" borderId="13" xfId="12" applyNumberFormat="1" applyFont="1" applyFill="1" applyBorder="1" applyAlignment="1"/>
    <xf numFmtId="0" fontId="0" fillId="0" borderId="13" xfId="12" applyFont="1" applyFill="1" applyBorder="1" applyAlignment="1">
      <alignment horizontal="right"/>
    </xf>
    <xf numFmtId="0" fontId="0" fillId="0" borderId="0" xfId="0" applyFont="1" applyFill="1" applyBorder="1" applyAlignment="1">
      <alignment horizontal="right"/>
    </xf>
    <xf numFmtId="168" fontId="35" fillId="0" borderId="9" xfId="45" applyFont="1" applyFill="1" applyBorder="1" applyAlignment="1" applyProtection="1"/>
    <xf numFmtId="168" fontId="38" fillId="0" borderId="11" xfId="45" applyFont="1" applyFill="1" applyBorder="1" applyAlignment="1" applyProtection="1"/>
    <xf numFmtId="0" fontId="30" fillId="0" borderId="0" xfId="49" applyFill="1" applyBorder="1" applyAlignment="1">
      <alignment horizontal="right" wrapText="1"/>
    </xf>
    <xf numFmtId="0" fontId="30" fillId="0" borderId="14" xfId="49" applyFill="1" applyBorder="1" applyAlignment="1">
      <alignment horizontal="right" wrapText="1"/>
    </xf>
    <xf numFmtId="177" fontId="0" fillId="0" borderId="11" xfId="46" applyNumberFormat="1" applyFont="1" applyFill="1" applyBorder="1" applyProtection="1"/>
    <xf numFmtId="0" fontId="28" fillId="0" borderId="0" xfId="3" applyNumberFormat="1" applyFill="1" applyBorder="1" applyAlignment="1">
      <alignment horizontal="left"/>
    </xf>
    <xf numFmtId="0" fontId="28" fillId="0" borderId="0" xfId="3" applyNumberFormat="1" applyFill="1" applyBorder="1" applyAlignment="1">
      <alignment horizontal="right"/>
    </xf>
    <xf numFmtId="0" fontId="30" fillId="0" borderId="0" xfId="49" applyNumberFormat="1" applyFill="1" applyBorder="1" applyAlignment="1">
      <alignment horizontal="right" wrapText="1"/>
    </xf>
    <xf numFmtId="0" fontId="30" fillId="0" borderId="10" xfId="49" applyNumberFormat="1" applyFill="1" applyBorder="1" applyAlignment="1">
      <alignment horizontal="right" wrapText="1"/>
    </xf>
    <xf numFmtId="0" fontId="43" fillId="0" borderId="0" xfId="18" applyNumberFormat="1" applyFill="1" applyBorder="1">
      <alignment horizontal="left" indent="1"/>
    </xf>
    <xf numFmtId="168" fontId="34" fillId="0" borderId="0" xfId="1" applyNumberFormat="1" applyFill="1" applyBorder="1" applyAlignment="1">
      <alignment vertical="center"/>
    </xf>
    <xf numFmtId="168" fontId="43" fillId="0" borderId="0" xfId="18" applyNumberFormat="1" applyFill="1" applyBorder="1">
      <alignment horizontal="left" indent="1"/>
    </xf>
    <xf numFmtId="168" fontId="32" fillId="0" borderId="0" xfId="3" applyNumberFormat="1" applyFont="1" applyFill="1" applyBorder="1" applyAlignment="1">
      <alignment horizontal="left"/>
    </xf>
    <xf numFmtId="168" fontId="27" fillId="0" borderId="0" xfId="2" applyNumberFormat="1" applyFont="1" applyFill="1" applyBorder="1"/>
    <xf numFmtId="168" fontId="30" fillId="0" borderId="10" xfId="49" applyNumberFormat="1" applyFill="1" applyBorder="1" applyAlignment="1">
      <alignment horizontal="right" wrapText="1"/>
    </xf>
    <xf numFmtId="168" fontId="37" fillId="0" borderId="0" xfId="2" applyNumberFormat="1" applyFont="1" applyFill="1" applyBorder="1"/>
    <xf numFmtId="168" fontId="28" fillId="0" borderId="0" xfId="3" applyNumberFormat="1" applyFill="1" applyBorder="1" applyAlignment="1">
      <alignment horizontal="left"/>
    </xf>
    <xf numFmtId="168" fontId="30" fillId="0" borderId="10" xfId="49" applyNumberFormat="1" applyFill="1" applyBorder="1">
      <alignment horizontal="centerContinuous" wrapText="1"/>
    </xf>
    <xf numFmtId="179" fontId="35" fillId="0" borderId="9" xfId="127" applyFont="1" applyFill="1" applyBorder="1" applyAlignment="1" applyProtection="1"/>
    <xf numFmtId="0" fontId="0" fillId="0" borderId="0" xfId="0" applyNumberFormat="1" applyFill="1" applyBorder="1"/>
    <xf numFmtId="177" fontId="35" fillId="0" borderId="9" xfId="52" applyNumberFormat="1" applyFont="1" applyFill="1" applyBorder="1" applyAlignment="1"/>
    <xf numFmtId="177" fontId="35" fillId="0" borderId="9" xfId="52" applyNumberFormat="1" applyFont="1" applyFill="1" applyBorder="1"/>
    <xf numFmtId="177" fontId="0" fillId="0" borderId="12" xfId="52" applyNumberFormat="1" applyFont="1" applyFill="1" applyBorder="1"/>
    <xf numFmtId="177" fontId="0" fillId="0" borderId="11" xfId="52" applyNumberFormat="1" applyFont="1" applyFill="1" applyBorder="1"/>
    <xf numFmtId="177" fontId="0" fillId="0" borderId="13" xfId="12" applyNumberFormat="1" applyFont="1" applyFill="1" applyBorder="1"/>
    <xf numFmtId="177" fontId="1" fillId="0" borderId="13" xfId="12" applyNumberFormat="1" applyFill="1" applyBorder="1"/>
    <xf numFmtId="177" fontId="0" fillId="0" borderId="0" xfId="52" applyNumberFormat="1" applyFont="1" applyFill="1" applyBorder="1"/>
    <xf numFmtId="180" fontId="35" fillId="0" borderId="9" xfId="48" applyFont="1" applyFill="1" applyBorder="1" applyAlignment="1" applyProtection="1"/>
    <xf numFmtId="0" fontId="0" fillId="0" borderId="0" xfId="0" applyFill="1" applyAlignment="1">
      <alignment vertical="center"/>
    </xf>
    <xf numFmtId="177" fontId="35" fillId="0" borderId="13" xfId="56" applyNumberFormat="1" applyFill="1" applyBorder="1"/>
    <xf numFmtId="177" fontId="35" fillId="0" borderId="0" xfId="56" applyNumberFormat="1" applyFill="1" applyBorder="1"/>
    <xf numFmtId="177" fontId="35" fillId="0" borderId="9" xfId="52" applyFont="1" applyFill="1" applyBorder="1"/>
    <xf numFmtId="177" fontId="7" fillId="0" borderId="9" xfId="52" applyFont="1" applyFill="1" applyBorder="1"/>
    <xf numFmtId="176" fontId="0" fillId="0" borderId="9" xfId="52" applyNumberFormat="1" applyFont="1" applyFill="1" applyBorder="1" applyAlignment="1" applyProtection="1">
      <alignment horizontal="center"/>
      <protection locked="0"/>
    </xf>
    <xf numFmtId="177" fontId="0" fillId="0" borderId="9" xfId="52" applyNumberFormat="1" applyFont="1" applyFill="1" applyBorder="1" applyProtection="1">
      <protection locked="0"/>
    </xf>
    <xf numFmtId="0" fontId="0" fillId="0" borderId="0" xfId="0"/>
    <xf numFmtId="0" fontId="0" fillId="0" borderId="0" xfId="0" applyFill="1"/>
    <xf numFmtId="0" fontId="0" fillId="0" borderId="0" xfId="0" applyFill="1" applyBorder="1"/>
    <xf numFmtId="170" fontId="31" fillId="0" borderId="9" xfId="44" applyFont="1" applyFill="1" applyBorder="1" applyProtection="1"/>
    <xf numFmtId="170" fontId="31" fillId="0" borderId="9" xfId="44" applyFont="1" applyFill="1" applyBorder="1">
      <protection locked="0"/>
    </xf>
    <xf numFmtId="177" fontId="0" fillId="0" borderId="19" xfId="52" applyNumberFormat="1" applyFont="1" applyFill="1" applyBorder="1"/>
    <xf numFmtId="177" fontId="0" fillId="0" borderId="18" xfId="52" applyNumberFormat="1" applyFont="1" applyFill="1" applyBorder="1"/>
    <xf numFmtId="168" fontId="0" fillId="0" borderId="11" xfId="45" applyFont="1" applyFill="1" applyBorder="1" applyAlignment="1" applyProtection="1">
      <alignment horizontal="left" indent="1"/>
    </xf>
    <xf numFmtId="168" fontId="1" fillId="0" borderId="14" xfId="12" applyNumberFormat="1" applyFill="1" applyBorder="1" applyAlignment="1"/>
    <xf numFmtId="170" fontId="0" fillId="0" borderId="11" xfId="48" applyNumberFormat="1" applyFont="1" applyFill="1" applyBorder="1" applyAlignment="1"/>
    <xf numFmtId="183" fontId="0" fillId="0" borderId="11" xfId="48" applyNumberFormat="1" applyFont="1" applyFill="1" applyBorder="1" applyAlignment="1"/>
    <xf numFmtId="0" fontId="0" fillId="0" borderId="11" xfId="0" applyFill="1" applyBorder="1"/>
    <xf numFmtId="170" fontId="0" fillId="0" borderId="0" xfId="48" applyNumberFormat="1" applyFont="1" applyFill="1" applyBorder="1" applyAlignment="1"/>
    <xf numFmtId="184" fontId="15" fillId="0" borderId="9" xfId="52" applyNumberFormat="1" applyFont="1" applyFill="1" applyBorder="1" applyProtection="1">
      <protection locked="0"/>
    </xf>
    <xf numFmtId="0" fontId="0" fillId="0" borderId="0" xfId="0"/>
    <xf numFmtId="171" fontId="31" fillId="0" borderId="9" xfId="44" applyNumberFormat="1" applyFont="1" applyFill="1" applyBorder="1">
      <protection locked="0"/>
    </xf>
    <xf numFmtId="177" fontId="31" fillId="0" borderId="9" xfId="34031" applyNumberFormat="1" applyFont="1" applyFill="1" applyBorder="1" applyProtection="1">
      <protection locked="0"/>
    </xf>
    <xf numFmtId="49" fontId="34" fillId="0" borderId="0" xfId="1" applyFill="1" applyBorder="1"/>
    <xf numFmtId="0" fontId="11" fillId="0" borderId="0" xfId="0" applyFont="1" applyFill="1" applyBorder="1"/>
    <xf numFmtId="0" fontId="11" fillId="0" borderId="0" xfId="0" applyFont="1" applyFill="1" applyBorder="1" applyAlignment="1">
      <alignment wrapText="1"/>
    </xf>
    <xf numFmtId="0" fontId="0" fillId="0" borderId="0" xfId="0" applyFill="1" applyBorder="1" applyAlignment="1">
      <alignment horizontal="right" wrapText="1"/>
    </xf>
    <xf numFmtId="0" fontId="0" fillId="0" borderId="0" xfId="0" applyFill="1" applyBorder="1" applyAlignment="1">
      <alignment vertical="center"/>
    </xf>
    <xf numFmtId="49" fontId="47" fillId="0" borderId="0" xfId="1" applyFont="1" applyFill="1" applyBorder="1"/>
    <xf numFmtId="49" fontId="27" fillId="0" borderId="0" xfId="2" applyFill="1" applyBorder="1" applyAlignment="1">
      <alignment horizontal="left" indent="1"/>
    </xf>
    <xf numFmtId="49" fontId="46" fillId="0" borderId="0" xfId="4" applyFill="1" applyBorder="1">
      <alignment horizontal="left"/>
    </xf>
    <xf numFmtId="0" fontId="0" fillId="0" borderId="0" xfId="0" applyFill="1" applyBorder="1" applyAlignment="1">
      <alignment vertical="top" wrapText="1"/>
    </xf>
    <xf numFmtId="177" fontId="0" fillId="0" borderId="0" xfId="52" applyFont="1" applyFill="1" applyBorder="1" applyAlignment="1">
      <alignment vertical="top"/>
    </xf>
    <xf numFmtId="168" fontId="1" fillId="0" borderId="13" xfId="12" applyNumberFormat="1" applyFill="1" applyBorder="1" applyAlignment="1">
      <alignment horizontal="left" indent="1"/>
    </xf>
    <xf numFmtId="0" fontId="0" fillId="0" borderId="20" xfId="0" applyFill="1" applyBorder="1"/>
    <xf numFmtId="0" fontId="0" fillId="0" borderId="21" xfId="0" applyFill="1" applyBorder="1"/>
    <xf numFmtId="15" fontId="25" fillId="0" borderId="3" xfId="0" applyNumberFormat="1" applyFont="1" applyFill="1" applyBorder="1" applyAlignment="1">
      <alignment horizontal="centerContinuous"/>
    </xf>
    <xf numFmtId="168" fontId="31" fillId="0" borderId="9" xfId="45" applyFont="1" applyFill="1" applyBorder="1" applyAlignment="1">
      <alignment horizontal="left"/>
      <protection locked="0"/>
    </xf>
    <xf numFmtId="0" fontId="44" fillId="0" borderId="0" xfId="0" applyFont="1" applyFill="1" applyBorder="1" applyAlignment="1">
      <alignment horizontal="right"/>
    </xf>
    <xf numFmtId="49" fontId="43" fillId="0" borderId="0" xfId="18" quotePrefix="1" applyFill="1" applyBorder="1" applyAlignment="1" applyProtection="1">
      <alignment horizontal="left" vertical="top"/>
    </xf>
    <xf numFmtId="0" fontId="12" fillId="0" borderId="0" xfId="0" applyFont="1" applyFill="1" applyBorder="1"/>
    <xf numFmtId="168" fontId="1" fillId="0" borderId="9" xfId="12" applyNumberFormat="1" applyFill="1" applyBorder="1" applyAlignment="1">
      <alignment horizontal="center"/>
    </xf>
    <xf numFmtId="177" fontId="35" fillId="0" borderId="9" xfId="56" applyNumberFormat="1" applyFill="1" applyBorder="1"/>
    <xf numFmtId="174" fontId="35" fillId="0" borderId="9" xfId="56" applyNumberFormat="1" applyFill="1" applyBorder="1"/>
    <xf numFmtId="177" fontId="1" fillId="0" borderId="9" xfId="12" applyNumberFormat="1" applyFill="1" applyBorder="1"/>
    <xf numFmtId="174" fontId="1" fillId="0" borderId="9" xfId="12" applyNumberFormat="1" applyFill="1" applyBorder="1"/>
    <xf numFmtId="177" fontId="1" fillId="0" borderId="9" xfId="12" applyNumberFormat="1" applyFill="1" applyBorder="1" applyAlignment="1">
      <alignment wrapText="1"/>
    </xf>
    <xf numFmtId="168" fontId="0" fillId="0" borderId="9" xfId="12" applyNumberFormat="1" applyFont="1" applyFill="1" applyBorder="1" applyAlignment="1"/>
    <xf numFmtId="168" fontId="1" fillId="0" borderId="9" xfId="12" applyNumberFormat="1" applyFill="1" applyBorder="1" applyAlignment="1"/>
    <xf numFmtId="174" fontId="1" fillId="0" borderId="9" xfId="12" applyNumberFormat="1" applyFill="1" applyBorder="1" applyAlignment="1">
      <alignment wrapText="1"/>
    </xf>
    <xf numFmtId="0" fontId="1" fillId="0" borderId="9" xfId="12" applyFill="1" applyBorder="1"/>
    <xf numFmtId="0" fontId="1" fillId="0" borderId="9" xfId="12" applyFill="1" applyBorder="1" applyAlignment="1">
      <alignment horizontal="left"/>
    </xf>
    <xf numFmtId="170" fontId="1" fillId="0" borderId="9" xfId="12" applyNumberFormat="1" applyFill="1" applyBorder="1"/>
    <xf numFmtId="170" fontId="35" fillId="0" borderId="9" xfId="56" applyNumberFormat="1" applyFill="1" applyBorder="1"/>
    <xf numFmtId="169" fontId="31" fillId="0" borderId="9" xfId="51" applyFont="1" applyFill="1" applyBorder="1" applyAlignment="1" applyProtection="1">
      <protection locked="0"/>
    </xf>
    <xf numFmtId="1" fontId="1" fillId="0" borderId="0" xfId="12" applyNumberFormat="1" applyFill="1" applyBorder="1"/>
    <xf numFmtId="181" fontId="0" fillId="0" borderId="11" xfId="52" applyNumberFormat="1" applyFont="1" applyFill="1" applyBorder="1"/>
    <xf numFmtId="2" fontId="31" fillId="0" borderId="9" xfId="28445" applyNumberFormat="1" applyFont="1" applyFill="1" applyBorder="1" applyProtection="1">
      <protection locked="0"/>
    </xf>
    <xf numFmtId="2" fontId="35" fillId="0" borderId="9" xfId="127" applyNumberFormat="1" applyFont="1" applyFill="1" applyBorder="1"/>
    <xf numFmtId="168" fontId="14" fillId="0" borderId="0" xfId="45" applyFont="1" applyFill="1" applyBorder="1" applyAlignment="1" applyProtection="1">
      <alignment vertical="center"/>
    </xf>
    <xf numFmtId="168" fontId="14" fillId="0" borderId="0" xfId="45" applyFont="1" applyFill="1" applyBorder="1" applyAlignment="1" applyProtection="1">
      <alignment vertical="center" wrapText="1"/>
    </xf>
    <xf numFmtId="1" fontId="31" fillId="0" borderId="9" xfId="28445" applyNumberFormat="1" applyFont="1" applyFill="1" applyBorder="1" applyProtection="1">
      <protection locked="0"/>
    </xf>
    <xf numFmtId="1" fontId="0" fillId="0" borderId="9" xfId="12" applyNumberFormat="1" applyFont="1" applyFill="1" applyBorder="1" applyAlignment="1"/>
    <xf numFmtId="168" fontId="28" fillId="0" borderId="13" xfId="45" applyFont="1" applyFill="1" applyBorder="1" applyAlignment="1" applyProtection="1"/>
    <xf numFmtId="0" fontId="0" fillId="0" borderId="13" xfId="0" applyFill="1" applyBorder="1"/>
    <xf numFmtId="0" fontId="28" fillId="0" borderId="14" xfId="3" applyNumberFormat="1" applyFill="1" applyBorder="1" applyAlignment="1">
      <alignment horizontal="left"/>
    </xf>
    <xf numFmtId="0" fontId="0" fillId="0" borderId="0" xfId="12" applyFont="1" applyFill="1" applyBorder="1"/>
    <xf numFmtId="177" fontId="0" fillId="0" borderId="14" xfId="52" applyNumberFormat="1" applyFont="1" applyFill="1" applyBorder="1"/>
    <xf numFmtId="177" fontId="0" fillId="0" borderId="13" xfId="52" applyNumberFormat="1" applyFont="1" applyFill="1" applyBorder="1"/>
    <xf numFmtId="0" fontId="1" fillId="0" borderId="0" xfId="12" applyFill="1" applyBorder="1"/>
    <xf numFmtId="174" fontId="0" fillId="0" borderId="13" xfId="47" applyFont="1" applyFill="1" applyBorder="1"/>
    <xf numFmtId="177" fontId="0" fillId="0" borderId="10" xfId="52" applyNumberFormat="1" applyFont="1" applyFill="1" applyBorder="1"/>
    <xf numFmtId="174" fontId="0" fillId="0" borderId="0" xfId="47" applyFont="1" applyFill="1" applyBorder="1"/>
    <xf numFmtId="0" fontId="1" fillId="0" borderId="13" xfId="12" applyFill="1" applyBorder="1"/>
    <xf numFmtId="168" fontId="8" fillId="0" borderId="0" xfId="45" applyFont="1" applyFill="1" applyBorder="1" applyAlignment="1" applyProtection="1">
      <alignment horizontal="left"/>
    </xf>
    <xf numFmtId="0" fontId="0" fillId="0" borderId="9" xfId="0" applyFill="1" applyBorder="1"/>
    <xf numFmtId="0" fontId="0" fillId="0" borderId="22" xfId="0" applyFill="1" applyBorder="1"/>
    <xf numFmtId="0" fontId="0" fillId="0" borderId="14" xfId="0" applyFill="1" applyBorder="1"/>
    <xf numFmtId="168" fontId="1" fillId="0" borderId="9" xfId="12" applyNumberFormat="1" applyFont="1" applyFill="1" applyBorder="1" applyAlignment="1">
      <alignment horizontal="left"/>
    </xf>
    <xf numFmtId="0" fontId="0" fillId="0" borderId="0" xfId="0" applyBorder="1"/>
    <xf numFmtId="49" fontId="27" fillId="0" borderId="0" xfId="2" applyFill="1" applyBorder="1"/>
    <xf numFmtId="0" fontId="53" fillId="0" borderId="0" xfId="0" applyFont="1" applyFill="1" applyBorder="1"/>
    <xf numFmtId="49" fontId="43" fillId="0" borderId="0" xfId="18" quotePrefix="1" applyFill="1" applyBorder="1" applyAlignment="1" applyProtection="1">
      <alignment horizontal="left" vertical="top" indent="1"/>
    </xf>
    <xf numFmtId="0" fontId="12" fillId="0" borderId="0" xfId="0" applyFont="1" applyFill="1" applyBorder="1" applyAlignment="1">
      <alignment vertical="center"/>
    </xf>
    <xf numFmtId="0" fontId="53" fillId="0" borderId="0" xfId="0" applyFont="1" applyFill="1" applyBorder="1" applyAlignment="1">
      <alignment vertical="center"/>
    </xf>
    <xf numFmtId="177" fontId="31" fillId="0" borderId="18" xfId="34031" applyNumberFormat="1" applyFont="1" applyFill="1" applyBorder="1" applyAlignment="1" applyProtection="1">
      <protection locked="0"/>
    </xf>
    <xf numFmtId="177" fontId="31" fillId="0" borderId="9" xfId="46" applyNumberFormat="1" applyFont="1" applyFill="1" applyBorder="1" applyAlignment="1">
      <protection locked="0"/>
    </xf>
    <xf numFmtId="177" fontId="31" fillId="0" borderId="9" xfId="34031" applyNumberFormat="1" applyFont="1" applyFill="1" applyBorder="1" applyAlignment="1" applyProtection="1">
      <protection locked="0"/>
    </xf>
    <xf numFmtId="0" fontId="45" fillId="0" borderId="9" xfId="0" applyFont="1" applyFill="1" applyBorder="1"/>
    <xf numFmtId="0" fontId="45" fillId="0" borderId="14" xfId="0" applyFont="1" applyFill="1" applyBorder="1"/>
    <xf numFmtId="0" fontId="0" fillId="0" borderId="0" xfId="0" applyFont="1" applyFill="1" applyBorder="1" applyAlignment="1"/>
    <xf numFmtId="1" fontId="1" fillId="0" borderId="9" xfId="12" applyNumberFormat="1" applyFill="1" applyBorder="1"/>
    <xf numFmtId="0" fontId="44" fillId="0" borderId="0" xfId="0" applyFont="1" applyFill="1" applyBorder="1" applyAlignment="1">
      <alignment horizontal="left"/>
    </xf>
    <xf numFmtId="49" fontId="43" fillId="0" borderId="14" xfId="18" quotePrefix="1" applyFill="1" applyBorder="1" applyAlignment="1" applyProtection="1">
      <alignment horizontal="left" vertical="top"/>
    </xf>
    <xf numFmtId="0" fontId="12" fillId="0" borderId="14" xfId="0" applyFont="1" applyFill="1" applyBorder="1" applyAlignment="1">
      <alignment vertical="center"/>
    </xf>
    <xf numFmtId="0" fontId="0" fillId="0" borderId="14" xfId="0" applyFill="1" applyBorder="1" applyAlignment="1">
      <alignment vertical="center"/>
    </xf>
    <xf numFmtId="168" fontId="30" fillId="0" borderId="9" xfId="49" applyNumberFormat="1" applyFill="1" applyBorder="1" applyAlignment="1">
      <alignment horizontal="left" wrapText="1"/>
    </xf>
    <xf numFmtId="0" fontId="30" fillId="0" borderId="9" xfId="49" applyFill="1" applyBorder="1">
      <alignment horizontal="centerContinuous" wrapText="1"/>
    </xf>
    <xf numFmtId="0" fontId="30" fillId="0" borderId="9" xfId="49" applyFill="1" applyBorder="1" applyAlignment="1">
      <alignment horizontal="center" wrapText="1"/>
    </xf>
    <xf numFmtId="0" fontId="0" fillId="0" borderId="9" xfId="12" applyFont="1" applyFill="1" applyBorder="1"/>
    <xf numFmtId="0" fontId="1" fillId="0" borderId="9" xfId="12" applyFill="1" applyBorder="1" applyAlignment="1">
      <alignment horizontal="center"/>
    </xf>
    <xf numFmtId="168" fontId="30" fillId="0" borderId="10" xfId="49" applyNumberFormat="1" applyFill="1" applyBorder="1" applyAlignment="1">
      <alignment horizontal="left" wrapText="1"/>
    </xf>
    <xf numFmtId="168" fontId="28" fillId="0" borderId="12" xfId="45" applyFont="1" applyFill="1" applyBorder="1" applyAlignment="1" applyProtection="1"/>
    <xf numFmtId="177" fontId="35" fillId="0" borderId="9" xfId="56" applyNumberFormat="1" applyFill="1" applyBorder="1" applyAlignment="1"/>
    <xf numFmtId="168" fontId="28" fillId="0" borderId="13" xfId="45" applyNumberFormat="1" applyFont="1" applyFill="1" applyBorder="1" applyAlignment="1" applyProtection="1"/>
    <xf numFmtId="168" fontId="32" fillId="0" borderId="10" xfId="3" applyNumberFormat="1" applyFont="1" applyFill="1" applyBorder="1" applyAlignment="1">
      <alignment horizontal="left"/>
    </xf>
    <xf numFmtId="0" fontId="0" fillId="0" borderId="12" xfId="0" applyFont="1" applyFill="1" applyBorder="1"/>
    <xf numFmtId="168" fontId="30" fillId="0" borderId="14" xfId="49" applyNumberFormat="1" applyFill="1" applyBorder="1" applyAlignment="1">
      <alignment horizontal="right" wrapText="1"/>
    </xf>
    <xf numFmtId="168" fontId="0" fillId="0" borderId="9" xfId="12" applyNumberFormat="1" applyFont="1" applyFill="1" applyBorder="1" applyAlignment="1">
      <alignment horizontal="center"/>
    </xf>
    <xf numFmtId="169" fontId="35" fillId="0" borderId="9" xfId="56" applyNumberFormat="1" applyFill="1" applyBorder="1" applyAlignment="1"/>
    <xf numFmtId="168" fontId="27" fillId="0" borderId="13" xfId="2" applyNumberFormat="1" applyFont="1" applyFill="1" applyBorder="1"/>
    <xf numFmtId="168" fontId="0" fillId="0" borderId="11" xfId="45" applyNumberFormat="1" applyFont="1" applyFill="1" applyBorder="1" applyAlignment="1" applyProtection="1"/>
    <xf numFmtId="174" fontId="0" fillId="0" borderId="18" xfId="47" applyFont="1" applyFill="1" applyBorder="1"/>
    <xf numFmtId="174" fontId="0" fillId="0" borderId="9" xfId="12" applyNumberFormat="1" applyFont="1" applyFill="1" applyBorder="1"/>
    <xf numFmtId="0" fontId="30" fillId="0" borderId="14" xfId="49" applyNumberFormat="1" applyFill="1" applyBorder="1" applyAlignment="1">
      <alignment horizontal="right" wrapText="1"/>
    </xf>
    <xf numFmtId="0" fontId="0" fillId="0" borderId="12" xfId="0" applyFill="1" applyBorder="1"/>
    <xf numFmtId="0" fontId="29" fillId="0" borderId="0" xfId="0" applyFont="1" applyFill="1" applyBorder="1"/>
    <xf numFmtId="0" fontId="38" fillId="0" borderId="13" xfId="0" applyFont="1" applyFill="1" applyBorder="1"/>
    <xf numFmtId="49" fontId="43" fillId="0" borderId="0" xfId="18" applyFill="1" applyBorder="1">
      <alignment horizontal="left" indent="1"/>
    </xf>
    <xf numFmtId="0" fontId="39" fillId="0" borderId="0" xfId="0" applyFont="1" applyFill="1" applyBorder="1"/>
    <xf numFmtId="168" fontId="40" fillId="0" borderId="14" xfId="3" applyNumberFormat="1" applyFont="1" applyFill="1" applyBorder="1"/>
    <xf numFmtId="0" fontId="40" fillId="0" borderId="14" xfId="0" applyFont="1" applyFill="1" applyBorder="1"/>
    <xf numFmtId="0" fontId="38" fillId="0" borderId="14" xfId="0" applyFont="1" applyFill="1" applyBorder="1"/>
    <xf numFmtId="169" fontId="41" fillId="0" borderId="18" xfId="92" applyNumberFormat="1" applyFont="1" applyFill="1" applyBorder="1" applyAlignment="1">
      <alignment horizontal="centerContinuous" wrapText="1"/>
    </xf>
    <xf numFmtId="169" fontId="41" fillId="0" borderId="9" xfId="49" applyNumberFormat="1" applyFont="1" applyFill="1" applyBorder="1">
      <alignment horizontal="centerContinuous" wrapText="1"/>
    </xf>
    <xf numFmtId="168" fontId="38" fillId="0" borderId="9" xfId="12" applyNumberFormat="1" applyFont="1" applyFill="1" applyBorder="1" applyAlignment="1"/>
    <xf numFmtId="172" fontId="38" fillId="0" borderId="9" xfId="5" applyNumberFormat="1" applyFont="1" applyFill="1" applyBorder="1">
      <protection locked="0"/>
    </xf>
    <xf numFmtId="169" fontId="41" fillId="0" borderId="24" xfId="49" applyNumberFormat="1" applyFont="1" applyFill="1" applyBorder="1">
      <alignment horizontal="centerContinuous" wrapText="1"/>
    </xf>
    <xf numFmtId="1" fontId="38" fillId="0" borderId="9" xfId="12" applyNumberFormat="1" applyFont="1" applyFill="1" applyBorder="1" applyAlignment="1"/>
    <xf numFmtId="0" fontId="38" fillId="0" borderId="9" xfId="0" applyFont="1" applyFill="1" applyBorder="1"/>
    <xf numFmtId="0" fontId="41" fillId="0" borderId="9" xfId="49" applyFont="1" applyFill="1" applyBorder="1">
      <alignment horizontal="centerContinuous" wrapText="1"/>
    </xf>
    <xf numFmtId="0" fontId="38" fillId="0" borderId="9" xfId="12" applyFont="1" applyFill="1" applyBorder="1"/>
    <xf numFmtId="174" fontId="38" fillId="0" borderId="9" xfId="12" applyNumberFormat="1" applyFont="1" applyFill="1" applyBorder="1"/>
    <xf numFmtId="0" fontId="15" fillId="0" borderId="12" xfId="0" applyFont="1" applyFill="1" applyBorder="1"/>
    <xf numFmtId="0" fontId="15" fillId="0" borderId="0" xfId="0" applyFont="1" applyFill="1" applyBorder="1"/>
    <xf numFmtId="0" fontId="15" fillId="0" borderId="14" xfId="0" applyFont="1" applyFill="1" applyBorder="1"/>
    <xf numFmtId="168" fontId="6" fillId="0" borderId="9" xfId="12" applyNumberFormat="1" applyFont="1" applyFill="1" applyBorder="1" applyAlignment="1"/>
    <xf numFmtId="0" fontId="0" fillId="0" borderId="13" xfId="0" applyFill="1" applyBorder="1" applyAlignment="1">
      <alignment horizontal="right"/>
    </xf>
    <xf numFmtId="0" fontId="11" fillId="0" borderId="13" xfId="0" applyFont="1" applyFill="1" applyBorder="1"/>
    <xf numFmtId="0" fontId="30" fillId="0" borderId="14" xfId="49" applyNumberFormat="1" applyFill="1" applyBorder="1" applyAlignment="1">
      <alignment horizontal="center" wrapText="1"/>
    </xf>
    <xf numFmtId="168" fontId="1" fillId="0" borderId="25" xfId="12" applyNumberFormat="1" applyFill="1" applyBorder="1" applyAlignment="1"/>
    <xf numFmtId="0" fontId="1" fillId="0" borderId="9" xfId="12" applyFill="1" applyBorder="1" applyAlignment="1">
      <alignment horizontal="right"/>
    </xf>
    <xf numFmtId="172" fontId="7" fillId="0" borderId="11" xfId="92" applyNumberFormat="1" applyFont="1" applyFill="1" applyBorder="1"/>
    <xf numFmtId="172" fontId="1" fillId="0" borderId="9" xfId="12" applyNumberFormat="1" applyFill="1" applyBorder="1"/>
    <xf numFmtId="0" fontId="30" fillId="0" borderId="0" xfId="49" applyNumberFormat="1" applyFill="1" applyBorder="1" applyAlignment="1">
      <alignment horizontal="center" wrapText="1"/>
    </xf>
    <xf numFmtId="172" fontId="1" fillId="0" borderId="25" xfId="12" applyNumberFormat="1" applyFill="1" applyBorder="1"/>
    <xf numFmtId="0" fontId="0" fillId="0" borderId="9" xfId="12" applyFont="1" applyFill="1" applyBorder="1" applyAlignment="1">
      <alignment horizontal="right"/>
    </xf>
    <xf numFmtId="177" fontId="7" fillId="0" borderId="11" xfId="92" applyNumberFormat="1" applyFont="1" applyFill="1" applyBorder="1"/>
    <xf numFmtId="177" fontId="0" fillId="0" borderId="18" xfId="12" applyNumberFormat="1" applyFont="1" applyFill="1" applyBorder="1"/>
    <xf numFmtId="177" fontId="0" fillId="0" borderId="9" xfId="12" applyNumberFormat="1" applyFont="1" applyFill="1" applyBorder="1"/>
    <xf numFmtId="177" fontId="7" fillId="0" borderId="18" xfId="92" applyNumberFormat="1" applyFont="1" applyFill="1" applyBorder="1"/>
    <xf numFmtId="177" fontId="7" fillId="0" borderId="12" xfId="92" applyNumberFormat="1" applyFont="1" applyFill="1" applyBorder="1"/>
    <xf numFmtId="177" fontId="7" fillId="0" borderId="24" xfId="92" applyNumberFormat="1" applyFont="1" applyFill="1" applyBorder="1"/>
    <xf numFmtId="0" fontId="0" fillId="0" borderId="10" xfId="0" applyFill="1" applyBorder="1"/>
    <xf numFmtId="177" fontId="31" fillId="0" borderId="23" xfId="92" applyNumberFormat="1" applyFont="1" applyFill="1" applyBorder="1"/>
    <xf numFmtId="0" fontId="35" fillId="0" borderId="9" xfId="12" applyNumberFormat="1" applyFont="1" applyFill="1" applyBorder="1" applyAlignment="1">
      <alignment horizontal="right"/>
    </xf>
    <xf numFmtId="168" fontId="42" fillId="0" borderId="25" xfId="4" applyNumberFormat="1" applyFont="1" applyFill="1" applyBorder="1">
      <alignment horizontal="left"/>
    </xf>
    <xf numFmtId="0" fontId="0" fillId="0" borderId="9" xfId="0" applyFont="1" applyFill="1" applyBorder="1"/>
    <xf numFmtId="0" fontId="0" fillId="0" borderId="9" xfId="0" applyFont="1" applyFill="1" applyBorder="1" applyAlignment="1">
      <alignment horizontal="right"/>
    </xf>
    <xf numFmtId="0" fontId="35" fillId="0" borderId="25" xfId="0" applyFont="1" applyFill="1" applyBorder="1"/>
    <xf numFmtId="0" fontId="0" fillId="0" borderId="25" xfId="0" applyFont="1" applyFill="1" applyBorder="1"/>
    <xf numFmtId="177" fontId="0" fillId="0" borderId="9" xfId="12" applyNumberFormat="1" applyFont="1" applyFill="1" applyBorder="1" applyAlignment="1">
      <alignment horizontal="right"/>
    </xf>
    <xf numFmtId="177" fontId="0" fillId="0" borderId="11" xfId="92" applyNumberFormat="1" applyFont="1" applyFill="1" applyBorder="1"/>
    <xf numFmtId="177" fontId="0" fillId="0" borderId="26" xfId="92" applyNumberFormat="1" applyFont="1" applyFill="1" applyBorder="1"/>
    <xf numFmtId="168" fontId="0" fillId="0" borderId="18" xfId="45" applyFont="1" applyFill="1" applyBorder="1" applyAlignment="1" applyProtection="1">
      <alignment horizontal="left" indent="1"/>
    </xf>
    <xf numFmtId="168" fontId="1" fillId="0" borderId="9" xfId="12" applyNumberFormat="1" applyFill="1" applyBorder="1" applyAlignment="1">
      <alignment horizontal="left" indent="1"/>
    </xf>
    <xf numFmtId="177" fontId="0" fillId="0" borderId="25" xfId="12" applyNumberFormat="1" applyFont="1" applyFill="1" applyBorder="1"/>
    <xf numFmtId="0" fontId="46" fillId="0" borderId="14" xfId="4" applyNumberFormat="1" applyFill="1" applyBorder="1">
      <alignment horizontal="left"/>
    </xf>
    <xf numFmtId="0" fontId="0" fillId="0" borderId="14" xfId="0" applyFont="1" applyFill="1" applyBorder="1"/>
    <xf numFmtId="0" fontId="0" fillId="0" borderId="14" xfId="0" applyFont="1" applyFill="1" applyBorder="1" applyAlignment="1">
      <alignment horizontal="right"/>
    </xf>
    <xf numFmtId="0" fontId="0" fillId="0" borderId="13" xfId="0" applyFont="1" applyFill="1" applyBorder="1" applyAlignment="1">
      <alignment horizontal="right"/>
    </xf>
    <xf numFmtId="0" fontId="30" fillId="0" borderId="11" xfId="49" applyFill="1" applyBorder="1">
      <alignment horizontal="centerContinuous" wrapText="1"/>
    </xf>
    <xf numFmtId="0" fontId="30" fillId="0" borderId="11" xfId="49" applyNumberFormat="1" applyFill="1" applyBorder="1" applyAlignment="1">
      <alignment horizontal="right" wrapText="1"/>
    </xf>
    <xf numFmtId="0" fontId="30" fillId="0" borderId="11" xfId="49" applyNumberFormat="1" applyFill="1" applyBorder="1">
      <alignment horizontal="centerContinuous" wrapText="1"/>
    </xf>
    <xf numFmtId="0" fontId="0" fillId="0" borderId="18" xfId="12" applyFont="1" applyFill="1" applyBorder="1"/>
    <xf numFmtId="0" fontId="0" fillId="0" borderId="18" xfId="12" applyFont="1" applyFill="1" applyBorder="1" applyAlignment="1">
      <alignment horizontal="right"/>
    </xf>
    <xf numFmtId="0" fontId="30" fillId="0" borderId="12" xfId="49" applyNumberFormat="1" applyFill="1" applyBorder="1">
      <alignment horizontal="centerContinuous" wrapText="1"/>
    </xf>
    <xf numFmtId="0" fontId="38" fillId="0" borderId="9" xfId="12" applyFont="1" applyFill="1" applyBorder="1" applyAlignment="1">
      <alignment horizontal="right"/>
    </xf>
    <xf numFmtId="174" fontId="38" fillId="0" borderId="18" xfId="92" applyNumberFormat="1" applyFont="1" applyFill="1" applyBorder="1"/>
    <xf numFmtId="168" fontId="27" fillId="0" borderId="12" xfId="2" applyNumberFormat="1" applyFont="1" applyFill="1" applyBorder="1"/>
    <xf numFmtId="168" fontId="0" fillId="0" borderId="25" xfId="12" applyNumberFormat="1" applyFont="1" applyFill="1" applyBorder="1" applyAlignment="1"/>
    <xf numFmtId="168" fontId="0" fillId="0" borderId="9" xfId="45" applyFont="1" applyFill="1" applyBorder="1" applyAlignment="1" applyProtection="1"/>
    <xf numFmtId="168" fontId="30" fillId="0" borderId="14" xfId="49" applyNumberFormat="1" applyFill="1" applyBorder="1">
      <alignment horizontal="centerContinuous" wrapText="1"/>
    </xf>
    <xf numFmtId="168" fontId="1" fillId="0" borderId="9" xfId="12" applyNumberFormat="1" applyFill="1" applyBorder="1" applyAlignment="1">
      <alignment horizontal="left"/>
    </xf>
    <xf numFmtId="0" fontId="35" fillId="0" borderId="9" xfId="56" applyNumberFormat="1" applyFill="1" applyBorder="1"/>
    <xf numFmtId="171" fontId="35" fillId="0" borderId="9" xfId="56" applyNumberFormat="1" applyFill="1" applyBorder="1"/>
    <xf numFmtId="171" fontId="35" fillId="0" borderId="13" xfId="56" applyNumberFormat="1" applyFill="1" applyBorder="1"/>
    <xf numFmtId="172" fontId="35" fillId="0" borderId="9" xfId="56" applyNumberFormat="1" applyFill="1" applyBorder="1"/>
    <xf numFmtId="0" fontId="0" fillId="0" borderId="9" xfId="0" applyFont="1" applyFill="1" applyBorder="1" applyAlignment="1">
      <alignment horizontal="center"/>
    </xf>
    <xf numFmtId="0" fontId="35" fillId="0" borderId="13" xfId="0" applyFont="1" applyFill="1" applyBorder="1"/>
    <xf numFmtId="177" fontId="7" fillId="0" borderId="26" xfId="92" applyNumberFormat="1" applyFont="1" applyFill="1" applyBorder="1"/>
    <xf numFmtId="0" fontId="0" fillId="0" borderId="9" xfId="12" applyFont="1" applyFill="1" applyBorder="1" applyAlignment="1">
      <alignment horizontal="center"/>
    </xf>
    <xf numFmtId="1" fontId="0" fillId="0" borderId="9" xfId="12" applyNumberFormat="1" applyFont="1" applyFill="1" applyBorder="1"/>
    <xf numFmtId="177" fontId="7" fillId="0" borderId="23" xfId="92" applyNumberFormat="1" applyFont="1" applyFill="1" applyBorder="1"/>
    <xf numFmtId="168" fontId="42" fillId="0" borderId="9" xfId="4" applyNumberFormat="1" applyFont="1" applyFill="1" applyBorder="1">
      <alignment horizontal="left"/>
    </xf>
    <xf numFmtId="0" fontId="35" fillId="0" borderId="9" xfId="0" applyFont="1" applyFill="1" applyBorder="1"/>
    <xf numFmtId="168" fontId="0" fillId="0" borderId="9" xfId="12" applyNumberFormat="1" applyFont="1" applyFill="1" applyBorder="1" applyAlignment="1">
      <alignment horizontal="left" indent="1"/>
    </xf>
    <xf numFmtId="168" fontId="32" fillId="0" borderId="13" xfId="3" applyNumberFormat="1" applyFont="1" applyFill="1" applyBorder="1" applyAlignment="1">
      <alignment horizontal="left"/>
    </xf>
    <xf numFmtId="0" fontId="28" fillId="0" borderId="13" xfId="3" applyNumberFormat="1" applyFill="1" applyBorder="1" applyAlignment="1">
      <alignment horizontal="left"/>
    </xf>
    <xf numFmtId="0" fontId="28" fillId="0" borderId="13" xfId="3" applyNumberFormat="1" applyFill="1" applyBorder="1" applyAlignment="1">
      <alignment horizontal="right"/>
    </xf>
    <xf numFmtId="177" fontId="1" fillId="0" borderId="25" xfId="12" applyNumberFormat="1" applyFill="1" applyBorder="1"/>
    <xf numFmtId="177" fontId="0" fillId="0" borderId="12" xfId="92" applyNumberFormat="1" applyFont="1" applyFill="1" applyBorder="1"/>
    <xf numFmtId="177" fontId="1" fillId="0" borderId="27" xfId="12" applyNumberFormat="1" applyFill="1" applyBorder="1"/>
    <xf numFmtId="168" fontId="32" fillId="0" borderId="25" xfId="3" applyNumberFormat="1" applyFont="1" applyFill="1" applyBorder="1" applyAlignment="1">
      <alignment horizontal="left"/>
    </xf>
    <xf numFmtId="0" fontId="28" fillId="0" borderId="9" xfId="3" applyNumberFormat="1" applyFill="1" applyBorder="1" applyAlignment="1">
      <alignment horizontal="left"/>
    </xf>
    <xf numFmtId="0" fontId="28" fillId="0" borderId="9" xfId="3" applyNumberFormat="1" applyFill="1" applyBorder="1" applyAlignment="1">
      <alignment horizontal="right"/>
    </xf>
    <xf numFmtId="0" fontId="11" fillId="0" borderId="13" xfId="2" applyNumberFormat="1" applyFont="1" applyFill="1" applyBorder="1" applyAlignment="1">
      <alignment horizontal="center"/>
    </xf>
    <xf numFmtId="0" fontId="54" fillId="0" borderId="0" xfId="0" applyFont="1" applyFill="1" applyBorder="1" applyAlignment="1">
      <alignment vertical="center"/>
    </xf>
    <xf numFmtId="0" fontId="54" fillId="0" borderId="0" xfId="0" applyFont="1" applyFill="1" applyBorder="1"/>
    <xf numFmtId="0" fontId="30" fillId="0" borderId="14" xfId="49" applyFill="1" applyBorder="1" applyAlignment="1">
      <alignment horizontal="center" wrapText="1"/>
    </xf>
    <xf numFmtId="168" fontId="35" fillId="0" borderId="18" xfId="12" applyNumberFormat="1" applyFont="1" applyFill="1" applyBorder="1" applyAlignment="1">
      <alignment horizontal="left"/>
    </xf>
    <xf numFmtId="0" fontId="1" fillId="0" borderId="9" xfId="12" applyNumberFormat="1" applyFill="1" applyBorder="1"/>
    <xf numFmtId="0" fontId="35" fillId="0" borderId="9" xfId="12" applyNumberFormat="1" applyFont="1" applyFill="1" applyBorder="1"/>
    <xf numFmtId="168" fontId="6" fillId="0" borderId="9" xfId="12" applyNumberFormat="1" applyFont="1" applyFill="1" applyBorder="1" applyAlignment="1">
      <alignment horizontal="left"/>
    </xf>
    <xf numFmtId="168" fontId="35" fillId="0" borderId="9" xfId="12" applyNumberFormat="1" applyFont="1" applyFill="1" applyBorder="1" applyAlignment="1"/>
    <xf numFmtId="0" fontId="0" fillId="0" borderId="14" xfId="0" applyNumberFormat="1" applyFill="1" applyBorder="1"/>
    <xf numFmtId="173" fontId="1" fillId="0" borderId="9" xfId="12" applyNumberFormat="1" applyFill="1" applyBorder="1"/>
    <xf numFmtId="173" fontId="1" fillId="0" borderId="13" xfId="12" applyNumberFormat="1" applyFill="1" applyBorder="1"/>
    <xf numFmtId="168" fontId="1" fillId="0" borderId="9" xfId="12" applyNumberFormat="1" applyFont="1" applyFill="1" applyBorder="1" applyAlignment="1"/>
    <xf numFmtId="0" fontId="30" fillId="0" borderId="14" xfId="49" applyFill="1" applyBorder="1" applyAlignment="1">
      <alignment horizontal="centerContinuous" wrapText="1"/>
    </xf>
    <xf numFmtId="174" fontId="1" fillId="0" borderId="24" xfId="12" applyNumberFormat="1" applyFill="1" applyBorder="1"/>
    <xf numFmtId="174" fontId="1" fillId="0" borderId="25" xfId="12" applyNumberFormat="1" applyFill="1" applyBorder="1"/>
    <xf numFmtId="0" fontId="0" fillId="0" borderId="25" xfId="0" applyFill="1" applyBorder="1"/>
    <xf numFmtId="0" fontId="14" fillId="0" borderId="13" xfId="0" applyFont="1" applyFill="1" applyBorder="1"/>
    <xf numFmtId="170" fontId="35" fillId="0" borderId="25" xfId="56" applyNumberFormat="1" applyFill="1" applyBorder="1" applyAlignment="1"/>
    <xf numFmtId="178" fontId="35" fillId="0" borderId="9" xfId="56" applyNumberFormat="1" applyFill="1" applyBorder="1" applyAlignment="1"/>
    <xf numFmtId="178" fontId="35" fillId="0" borderId="13" xfId="56" applyNumberFormat="1" applyFill="1" applyBorder="1" applyAlignment="1"/>
    <xf numFmtId="168" fontId="0" fillId="0" borderId="28" xfId="45" applyFont="1" applyFill="1" applyBorder="1" applyAlignment="1" applyProtection="1">
      <alignment horizontal="left" indent="1"/>
    </xf>
    <xf numFmtId="168" fontId="1" fillId="0" borderId="29" xfId="12" applyNumberFormat="1" applyFill="1" applyBorder="1" applyAlignment="1">
      <alignment horizontal="center"/>
    </xf>
    <xf numFmtId="177" fontId="0" fillId="0" borderId="28" xfId="52" applyNumberFormat="1" applyFont="1" applyFill="1" applyBorder="1"/>
    <xf numFmtId="168" fontId="0" fillId="0" borderId="19" xfId="28442" applyNumberFormat="1" applyFont="1" applyFill="1" applyBorder="1" applyAlignment="1" applyProtection="1"/>
    <xf numFmtId="168" fontId="1" fillId="0" borderId="30" xfId="28442" applyNumberFormat="1" applyFont="1" applyFill="1" applyBorder="1" applyAlignment="1">
      <alignment horizontal="center"/>
    </xf>
    <xf numFmtId="177" fontId="0" fillId="0" borderId="19" xfId="28442" applyNumberFormat="1" applyFont="1" applyFill="1" applyBorder="1"/>
    <xf numFmtId="180" fontId="0" fillId="0" borderId="11" xfId="48" applyFont="1" applyFill="1" applyBorder="1" applyAlignment="1"/>
    <xf numFmtId="0" fontId="28" fillId="0" borderId="12" xfId="3" applyNumberFormat="1" applyFill="1" applyBorder="1" applyAlignment="1">
      <alignment horizontal="left"/>
    </xf>
    <xf numFmtId="15" fontId="11" fillId="0" borderId="14" xfId="28445" applyNumberFormat="1" applyFont="1" applyFill="1" applyBorder="1"/>
    <xf numFmtId="182" fontId="1" fillId="0" borderId="9" xfId="12" applyNumberFormat="1" applyFill="1" applyBorder="1"/>
    <xf numFmtId="177" fontId="31" fillId="0" borderId="9" xfId="12" applyNumberFormat="1" applyFont="1" applyFill="1" applyBorder="1"/>
    <xf numFmtId="181" fontId="1" fillId="0" borderId="9" xfId="12" applyNumberFormat="1" applyFill="1" applyBorder="1"/>
    <xf numFmtId="181" fontId="1" fillId="0" borderId="13" xfId="12" applyNumberFormat="1" applyFill="1" applyBorder="1"/>
    <xf numFmtId="168" fontId="0" fillId="0" borderId="10" xfId="45" applyFont="1" applyFill="1" applyBorder="1" applyAlignment="1" applyProtection="1"/>
    <xf numFmtId="177" fontId="0" fillId="0" borderId="0" xfId="0" applyNumberFormat="1" applyFill="1" applyBorder="1"/>
    <xf numFmtId="173" fontId="0" fillId="0" borderId="12" xfId="0" applyNumberFormat="1" applyFill="1" applyBorder="1"/>
    <xf numFmtId="0" fontId="53" fillId="0" borderId="14" xfId="0" applyFont="1" applyFill="1" applyBorder="1" applyAlignment="1">
      <alignment vertical="center"/>
    </xf>
    <xf numFmtId="168" fontId="5" fillId="0" borderId="9" xfId="12" applyNumberFormat="1" applyFont="1" applyFill="1" applyBorder="1" applyAlignment="1"/>
    <xf numFmtId="0" fontId="30" fillId="0" borderId="13" xfId="49" applyFill="1" applyBorder="1">
      <alignment horizontal="centerContinuous" wrapText="1"/>
    </xf>
    <xf numFmtId="0" fontId="35" fillId="0" borderId="24" xfId="56" applyNumberFormat="1" applyFill="1" applyBorder="1" applyAlignment="1" applyProtection="1">
      <alignment horizontal="center"/>
      <protection locked="0"/>
    </xf>
    <xf numFmtId="168" fontId="27" fillId="0" borderId="9" xfId="2" applyNumberFormat="1" applyFont="1" applyFill="1" applyBorder="1"/>
    <xf numFmtId="0" fontId="0" fillId="0" borderId="13" xfId="12" applyFont="1" applyFill="1" applyBorder="1" applyProtection="1">
      <protection locked="0"/>
    </xf>
    <xf numFmtId="168" fontId="0" fillId="0" borderId="13" xfId="45" applyFont="1" applyFill="1" applyBorder="1" applyAlignment="1" applyProtection="1">
      <alignment horizontal="left"/>
    </xf>
    <xf numFmtId="169" fontId="41" fillId="0" borderId="31" xfId="92" applyNumberFormat="1" applyFont="1" applyFill="1" applyBorder="1" applyAlignment="1">
      <alignment horizontal="centerContinuous" wrapText="1"/>
    </xf>
    <xf numFmtId="169" fontId="41" fillId="0" borderId="32" xfId="49" applyNumberFormat="1" applyFont="1" applyFill="1" applyBorder="1">
      <alignment horizontal="centerContinuous" wrapText="1"/>
    </xf>
    <xf numFmtId="172" fontId="1" fillId="0" borderId="36" xfId="12" applyNumberFormat="1" applyFill="1" applyBorder="1"/>
    <xf numFmtId="172" fontId="1" fillId="0" borderId="37" xfId="12" applyNumberFormat="1" applyFill="1" applyBorder="1"/>
    <xf numFmtId="177" fontId="0" fillId="0" borderId="32" xfId="12" applyNumberFormat="1" applyFont="1" applyFill="1" applyBorder="1"/>
    <xf numFmtId="177" fontId="1" fillId="0" borderId="32" xfId="12" applyNumberFormat="1" applyFill="1" applyBorder="1"/>
    <xf numFmtId="177" fontId="0" fillId="0" borderId="38" xfId="52" applyNumberFormat="1" applyFont="1" applyFill="1" applyBorder="1"/>
    <xf numFmtId="177" fontId="31" fillId="0" borderId="39" xfId="92" applyNumberFormat="1" applyFont="1" applyFill="1" applyBorder="1"/>
    <xf numFmtId="177" fontId="0" fillId="0" borderId="36" xfId="12" applyNumberFormat="1" applyFont="1" applyFill="1" applyBorder="1"/>
    <xf numFmtId="177" fontId="0" fillId="0" borderId="39" xfId="92" applyNumberFormat="1" applyFont="1" applyFill="1" applyBorder="1"/>
    <xf numFmtId="177" fontId="35" fillId="0" borderId="32" xfId="56" applyNumberFormat="1" applyFill="1" applyBorder="1"/>
    <xf numFmtId="177" fontId="35" fillId="0" borderId="33" xfId="56" applyNumberFormat="1" applyFill="1" applyBorder="1"/>
    <xf numFmtId="177" fontId="7" fillId="0" borderId="39" xfId="92" applyNumberFormat="1" applyFont="1" applyFill="1" applyBorder="1"/>
    <xf numFmtId="177" fontId="35" fillId="0" borderId="34" xfId="56" applyNumberFormat="1" applyFill="1" applyBorder="1"/>
    <xf numFmtId="177" fontId="35" fillId="0" borderId="35" xfId="56" applyNumberFormat="1" applyFill="1" applyBorder="1"/>
    <xf numFmtId="174" fontId="1" fillId="0" borderId="32" xfId="12" applyNumberFormat="1" applyFill="1" applyBorder="1"/>
    <xf numFmtId="15" fontId="11" fillId="0" borderId="40" xfId="28445" applyNumberFormat="1" applyFont="1" applyFill="1" applyBorder="1" applyAlignment="1">
      <alignment wrapText="1"/>
    </xf>
    <xf numFmtId="15" fontId="11" fillId="0" borderId="40" xfId="28445" applyNumberFormat="1" applyFont="1" applyFill="1" applyBorder="1"/>
    <xf numFmtId="15" fontId="11" fillId="0" borderId="41" xfId="28445" applyNumberFormat="1" applyFont="1" applyFill="1" applyBorder="1"/>
    <xf numFmtId="181" fontId="1" fillId="0" borderId="32" xfId="12" applyNumberFormat="1" applyFill="1" applyBorder="1"/>
    <xf numFmtId="0" fontId="1" fillId="0" borderId="32" xfId="12" applyFill="1" applyBorder="1" applyAlignment="1">
      <alignment horizontal="center"/>
    </xf>
    <xf numFmtId="181" fontId="1" fillId="0" borderId="34" xfId="12" applyNumberFormat="1" applyFill="1" applyBorder="1"/>
    <xf numFmtId="0" fontId="1" fillId="0" borderId="33" xfId="12" applyFill="1" applyBorder="1" applyAlignment="1">
      <alignment horizontal="center"/>
    </xf>
    <xf numFmtId="181" fontId="1" fillId="0" borderId="35" xfId="12" applyNumberFormat="1" applyFill="1" applyBorder="1"/>
    <xf numFmtId="177" fontId="0" fillId="0" borderId="32" xfId="52" applyNumberFormat="1" applyFont="1" applyFill="1" applyBorder="1" applyProtection="1">
      <protection locked="0"/>
    </xf>
    <xf numFmtId="177" fontId="35" fillId="0" borderId="42" xfId="52" applyNumberFormat="1" applyFont="1" applyFill="1" applyBorder="1" applyProtection="1">
      <protection locked="0"/>
    </xf>
    <xf numFmtId="184" fontId="15" fillId="0" borderId="32" xfId="52" applyNumberFormat="1" applyFont="1" applyFill="1" applyBorder="1" applyProtection="1">
      <protection locked="0"/>
    </xf>
    <xf numFmtId="0" fontId="44" fillId="0" borderId="0" xfId="0" applyFont="1" applyFill="1" applyBorder="1" applyAlignment="1">
      <alignment vertical="top"/>
    </xf>
    <xf numFmtId="0" fontId="56" fillId="0" borderId="0" xfId="0" applyFont="1" applyFill="1" applyBorder="1" applyAlignment="1">
      <alignment vertical="top" wrapText="1"/>
    </xf>
    <xf numFmtId="0" fontId="44" fillId="35" borderId="43" xfId="0" applyFont="1" applyFill="1" applyBorder="1"/>
    <xf numFmtId="0" fontId="44" fillId="35" borderId="44" xfId="0" applyFont="1" applyFill="1" applyBorder="1"/>
    <xf numFmtId="49" fontId="0" fillId="34" borderId="45" xfId="0" applyNumberFormat="1" applyFill="1" applyBorder="1"/>
    <xf numFmtId="0" fontId="58" fillId="34" borderId="46" xfId="55" applyFill="1" applyBorder="1" applyAlignment="1" applyProtection="1"/>
    <xf numFmtId="49" fontId="0" fillId="36" borderId="45" xfId="0" applyNumberFormat="1" applyFill="1" applyBorder="1"/>
    <xf numFmtId="0" fontId="58" fillId="36" borderId="46" xfId="55" applyFill="1" applyBorder="1" applyAlignment="1" applyProtection="1"/>
    <xf numFmtId="49" fontId="0" fillId="34" borderId="47" xfId="0" applyNumberFormat="1" applyFill="1" applyBorder="1"/>
    <xf numFmtId="0" fontId="58" fillId="34" borderId="48" xfId="55" applyFill="1" applyBorder="1" applyAlignment="1" applyProtection="1">
      <alignment horizontal="left" indent="1"/>
    </xf>
    <xf numFmtId="49" fontId="0" fillId="36" borderId="47" xfId="0" applyNumberFormat="1" applyFill="1" applyBorder="1"/>
    <xf numFmtId="0" fontId="58" fillId="36" borderId="48" xfId="55" applyFill="1" applyBorder="1" applyAlignment="1" applyProtection="1">
      <alignment horizontal="left" indent="1"/>
    </xf>
    <xf numFmtId="49" fontId="0" fillId="34" borderId="49" xfId="0" applyNumberFormat="1" applyFill="1" applyBorder="1"/>
    <xf numFmtId="0" fontId="58" fillId="34" borderId="50" xfId="55" applyFill="1" applyBorder="1" applyAlignment="1" applyProtection="1">
      <alignment horizontal="left" indent="1"/>
    </xf>
    <xf numFmtId="0" fontId="0" fillId="0" borderId="48" xfId="0" applyFill="1" applyBorder="1"/>
    <xf numFmtId="0" fontId="11" fillId="0" borderId="51" xfId="0" applyFont="1" applyFill="1" applyBorder="1"/>
    <xf numFmtId="0" fontId="0" fillId="0" borderId="52" xfId="0" applyFill="1" applyBorder="1"/>
    <xf numFmtId="0" fontId="0" fillId="0" borderId="53" xfId="0" applyNumberFormat="1" applyFill="1" applyBorder="1"/>
    <xf numFmtId="169" fontId="0" fillId="0" borderId="54" xfId="0" applyNumberFormat="1" applyFill="1" applyBorder="1" applyAlignment="1"/>
    <xf numFmtId="0" fontId="0" fillId="38" borderId="55" xfId="0" applyFill="1" applyBorder="1"/>
    <xf numFmtId="0" fontId="0" fillId="38" borderId="56" xfId="0" applyFill="1" applyBorder="1"/>
    <xf numFmtId="0" fontId="0" fillId="0" borderId="57" xfId="0" applyFill="1" applyBorder="1"/>
    <xf numFmtId="0" fontId="0" fillId="0" borderId="58" xfId="0" applyFill="1" applyBorder="1"/>
    <xf numFmtId="0" fontId="0" fillId="38" borderId="57" xfId="0" applyFill="1" applyBorder="1"/>
    <xf numFmtId="0" fontId="0" fillId="38" borderId="58" xfId="0" applyFill="1" applyBorder="1"/>
    <xf numFmtId="0" fontId="0" fillId="38" borderId="59" xfId="0" applyFill="1" applyBorder="1"/>
    <xf numFmtId="0" fontId="0" fillId="38" borderId="60" xfId="0" applyFill="1" applyBorder="1"/>
    <xf numFmtId="0" fontId="0" fillId="0" borderId="61" xfId="0" applyFill="1" applyBorder="1"/>
    <xf numFmtId="0" fontId="0" fillId="0" borderId="62" xfId="0" applyFill="1" applyBorder="1"/>
    <xf numFmtId="0" fontId="0" fillId="0" borderId="62" xfId="0" applyFill="1" applyBorder="1" applyAlignment="1">
      <alignment horizontal="centerContinuous"/>
    </xf>
    <xf numFmtId="0" fontId="0" fillId="0" borderId="63" xfId="0" applyFill="1" applyBorder="1"/>
    <xf numFmtId="168" fontId="1" fillId="0" borderId="9" xfId="12" applyNumberFormat="1" applyFill="1" applyAlignment="1"/>
    <xf numFmtId="180" fontId="1" fillId="0" borderId="9" xfId="12" applyNumberFormat="1" applyFill="1" applyAlignment="1"/>
    <xf numFmtId="170" fontId="1" fillId="0" borderId="9" xfId="12" applyNumberFormat="1" applyFill="1"/>
    <xf numFmtId="1" fontId="1" fillId="0" borderId="13" xfId="12" applyNumberFormat="1" applyFill="1" applyBorder="1" applyAlignment="1"/>
    <xf numFmtId="0" fontId="1" fillId="0" borderId="9" xfId="12" applyFill="1"/>
    <xf numFmtId="168" fontId="1" fillId="0" borderId="11" xfId="45" applyFont="1" applyFill="1" applyBorder="1" applyAlignment="1" applyProtection="1"/>
    <xf numFmtId="177" fontId="35" fillId="0" borderId="9" xfId="56" applyNumberFormat="1" applyFill="1" applyAlignment="1">
      <alignment horizontal="right"/>
    </xf>
    <xf numFmtId="177" fontId="35" fillId="0" borderId="9" xfId="56" applyNumberFormat="1" applyFill="1"/>
    <xf numFmtId="168" fontId="35" fillId="0" borderId="9" xfId="56" applyNumberFormat="1" applyFill="1" applyAlignment="1">
      <alignment horizontal="right"/>
    </xf>
    <xf numFmtId="0" fontId="35" fillId="0" borderId="9" xfId="56" applyNumberFormat="1" applyFill="1"/>
    <xf numFmtId="170" fontId="35" fillId="0" borderId="9" xfId="56" applyNumberFormat="1" applyFill="1" applyAlignment="1">
      <alignment horizontal="right"/>
    </xf>
    <xf numFmtId="170" fontId="35" fillId="0" borderId="9" xfId="56" applyNumberFormat="1" applyFill="1"/>
    <xf numFmtId="2" fontId="35" fillId="0" borderId="9" xfId="56" applyNumberFormat="1" applyFill="1" applyAlignment="1">
      <alignment horizontal="right"/>
    </xf>
    <xf numFmtId="175" fontId="35" fillId="2" borderId="13" xfId="50" applyFont="1" applyBorder="1"/>
    <xf numFmtId="177" fontId="0" fillId="0" borderId="17" xfId="92" applyNumberFormat="1" applyFont="1" applyFill="1"/>
    <xf numFmtId="181" fontId="0" fillId="0" borderId="17" xfId="92" applyNumberFormat="1" applyFont="1" applyFill="1"/>
    <xf numFmtId="168" fontId="15" fillId="0" borderId="9" xfId="45" applyFont="1" applyFill="1" applyBorder="1" applyAlignment="1">
      <alignment horizontal="left"/>
      <protection locked="0"/>
    </xf>
    <xf numFmtId="168" fontId="0" fillId="0" borderId="9" xfId="45" applyFont="1" applyFill="1" applyBorder="1" applyAlignment="1">
      <alignment horizontal="left"/>
      <protection locked="0"/>
    </xf>
    <xf numFmtId="0" fontId="48" fillId="0" borderId="65" xfId="0" applyFont="1" applyFill="1" applyBorder="1"/>
    <xf numFmtId="0" fontId="0" fillId="0" borderId="66" xfId="0" applyFill="1" applyBorder="1" applyAlignment="1">
      <alignment vertical="center"/>
    </xf>
    <xf numFmtId="1" fontId="0" fillId="0" borderId="65" xfId="0" applyNumberFormat="1" applyFill="1" applyBorder="1" applyAlignment="1">
      <alignment horizontal="right"/>
    </xf>
    <xf numFmtId="0" fontId="0" fillId="0" borderId="66" xfId="0" applyFill="1" applyBorder="1"/>
    <xf numFmtId="0" fontId="15" fillId="0" borderId="57" xfId="0" applyFont="1" applyFill="1" applyBorder="1" applyAlignment="1">
      <alignment horizontal="right" wrapText="1"/>
    </xf>
    <xf numFmtId="0" fontId="0" fillId="37" borderId="59" xfId="0" applyFill="1" applyBorder="1"/>
    <xf numFmtId="0" fontId="0" fillId="0" borderId="60" xfId="0" applyFill="1" applyBorder="1"/>
    <xf numFmtId="0" fontId="0" fillId="0" borderId="0" xfId="0" applyFill="1" applyBorder="1" applyAlignment="1">
      <alignment horizontal="left" vertical="top" wrapText="1"/>
    </xf>
    <xf numFmtId="0" fontId="49" fillId="0" borderId="59" xfId="0" applyFont="1" applyFill="1" applyBorder="1" applyAlignment="1">
      <alignment wrapText="1"/>
    </xf>
    <xf numFmtId="0" fontId="49" fillId="0" borderId="21" xfId="0" applyFont="1" applyFill="1" applyBorder="1" applyAlignment="1">
      <alignment wrapText="1"/>
    </xf>
    <xf numFmtId="0" fontId="49" fillId="0" borderId="60" xfId="0" applyFont="1" applyFill="1" applyBorder="1" applyAlignment="1">
      <alignment wrapText="1"/>
    </xf>
    <xf numFmtId="168" fontId="35" fillId="0" borderId="9" xfId="45" applyFont="1" applyFill="1" applyBorder="1" applyAlignment="1" applyProtection="1">
      <alignment horizontal="center"/>
    </xf>
    <xf numFmtId="0" fontId="35" fillId="0" borderId="9" xfId="56" applyNumberFormat="1" applyFill="1" applyAlignment="1">
      <alignment horizontal="center"/>
    </xf>
  </cellXfs>
  <cellStyles count="34033">
    <cellStyle name="20% - Accent1" xfId="21" builtinId="30" hidden="1" customBuiltin="1"/>
    <cellStyle name="20% - Accent1" xfId="69" builtinId="30" hidden="1" customBuiltin="1"/>
    <cellStyle name="20% - Accent1" xfId="104" builtinId="30" hidden="1" customBuiltin="1"/>
    <cellStyle name="20% - Accent1" xfId="147" builtinId="30" hidden="1" customBuiltin="1"/>
    <cellStyle name="20% - Accent1" xfId="189" builtinId="30" hidden="1" customBuiltin="1"/>
    <cellStyle name="20% - Accent1" xfId="223" builtinId="30" hidden="1" customBuiltin="1"/>
    <cellStyle name="20% - Accent1" xfId="260" builtinId="30" hidden="1" customBuiltin="1"/>
    <cellStyle name="20% - Accent1" xfId="297" builtinId="30" hidden="1" customBuiltin="1"/>
    <cellStyle name="20% - Accent1" xfId="331" builtinId="30" hidden="1" customBuiltin="1"/>
    <cellStyle name="20% - Accent1" xfId="366" builtinId="30" hidden="1" customBuiltin="1"/>
    <cellStyle name="20% - Accent1" xfId="3917" builtinId="30" hidden="1" customBuiltin="1"/>
    <cellStyle name="20% - Accent1" xfId="3951" builtinId="30" hidden="1" customBuiltin="1"/>
    <cellStyle name="20% - Accent1" xfId="3988" builtinId="30" hidden="1" customBuiltin="1"/>
    <cellStyle name="20% - Accent1" xfId="4025" builtinId="30" hidden="1" customBuiltin="1"/>
    <cellStyle name="20% - Accent1" xfId="4059" builtinId="30" hidden="1" customBuiltin="1"/>
    <cellStyle name="20% - Accent1" xfId="4257" builtinId="30" hidden="1" customBuiltin="1"/>
    <cellStyle name="20% - Accent1" xfId="8380" builtinId="30" hidden="1" customBuiltin="1"/>
    <cellStyle name="20% - Accent1" xfId="8305" builtinId="30" hidden="1" customBuiltin="1"/>
    <cellStyle name="20% - Accent1" xfId="10853" builtinId="30" hidden="1" customBuiltin="1"/>
    <cellStyle name="20% - Accent1" xfId="5198" builtinId="30" hidden="1" customBuiltin="1"/>
    <cellStyle name="20% - Accent1" xfId="7751" builtinId="30" hidden="1" customBuiltin="1"/>
    <cellStyle name="20% - Accent1" xfId="10869" builtinId="30" hidden="1" customBuiltin="1"/>
    <cellStyle name="20% - Accent1" xfId="5132" builtinId="30" hidden="1" customBuiltin="1"/>
    <cellStyle name="20% - Accent1" xfId="4919" builtinId="30" hidden="1" customBuiltin="1"/>
    <cellStyle name="20% - Accent1" xfId="5740" builtinId="30" hidden="1" customBuiltin="1"/>
    <cellStyle name="20% - Accent1" xfId="4945" builtinId="30" hidden="1" customBuiltin="1"/>
    <cellStyle name="20% - Accent1" xfId="5869" builtinId="30" hidden="1" customBuiltin="1"/>
    <cellStyle name="20% - Accent1" xfId="5821" builtinId="30" hidden="1" customBuiltin="1"/>
    <cellStyle name="20% - Accent1" xfId="14672" builtinId="30" hidden="1" customBuiltin="1"/>
    <cellStyle name="20% - Accent1" xfId="14605" builtinId="30" hidden="1" customBuiltin="1"/>
    <cellStyle name="20% - Accent1" xfId="17032" builtinId="30" hidden="1" customBuiltin="1"/>
    <cellStyle name="20% - Accent1" xfId="4600" builtinId="30" hidden="1" customBuiltin="1"/>
    <cellStyle name="20% - Accent1" xfId="14133" builtinId="30" hidden="1" customBuiltin="1"/>
    <cellStyle name="20% - Accent1" xfId="17040" builtinId="30" hidden="1" customBuiltin="1"/>
    <cellStyle name="20% - Accent1" xfId="5642" builtinId="30" hidden="1" customBuiltin="1"/>
    <cellStyle name="20% - Accent1" xfId="6055" builtinId="30" hidden="1" customBuiltin="1"/>
    <cellStyle name="20% - Accent1" xfId="5343" builtinId="30" hidden="1" customBuiltin="1"/>
    <cellStyle name="20% - Accent1" xfId="8510" builtinId="30" hidden="1" customBuiltin="1"/>
    <cellStyle name="20% - Accent1" xfId="8926" builtinId="30" hidden="1" customBuiltin="1"/>
    <cellStyle name="20% - Accent1" xfId="6279" builtinId="30" hidden="1" customBuiltin="1"/>
    <cellStyle name="20% - Accent1" xfId="16981" builtinId="30" hidden="1" customBuiltin="1"/>
    <cellStyle name="20% - Accent1" xfId="6469" builtinId="30" hidden="1" customBuiltin="1"/>
    <cellStyle name="20% - Accent1" xfId="14164" builtinId="30" hidden="1" customBuiltin="1"/>
    <cellStyle name="20% - Accent1" xfId="16988" builtinId="30" hidden="1" customBuiltin="1"/>
    <cellStyle name="20% - Accent1" xfId="14526" builtinId="30" hidden="1" customBuiltin="1"/>
    <cellStyle name="20% - Accent1" xfId="17559" builtinId="30" hidden="1" customBuiltin="1"/>
    <cellStyle name="20% - Accent1" xfId="4234" builtinId="30" hidden="1" customBuiltin="1"/>
    <cellStyle name="20% - Accent1" xfId="8308" builtinId="30" hidden="1" customBuiltin="1"/>
    <cellStyle name="20% - Accent1" xfId="6178" builtinId="30" hidden="1" customBuiltin="1"/>
    <cellStyle name="20% - Accent1" xfId="14286" builtinId="30" hidden="1" customBuiltin="1"/>
    <cellStyle name="20% - Accent1" xfId="5466" builtinId="30" hidden="1" customBuiltin="1"/>
    <cellStyle name="20% - Accent1" xfId="20838" builtinId="30" hidden="1" customBuiltin="1"/>
    <cellStyle name="20% - Accent1 10" xfId="524" hidden="1" xr:uid="{00000000-0005-0000-0000-000034000000}"/>
    <cellStyle name="20% - Accent1 10" xfId="848" hidden="1" xr:uid="{00000000-0005-0000-0000-000035000000}"/>
    <cellStyle name="20% - Accent1 10" xfId="1169" hidden="1" xr:uid="{00000000-0005-0000-0000-000036000000}"/>
    <cellStyle name="20% - Accent1 10" xfId="1511" hidden="1" xr:uid="{00000000-0005-0000-0000-000037000000}"/>
    <cellStyle name="20% - Accent1 10" xfId="6738" hidden="1" xr:uid="{00000000-0005-0000-0000-000038000000}"/>
    <cellStyle name="20% - Accent1 10" xfId="7060" hidden="1" xr:uid="{00000000-0005-0000-0000-000039000000}"/>
    <cellStyle name="20% - Accent1 10" xfId="7406" hidden="1" xr:uid="{00000000-0005-0000-0000-00003A000000}"/>
    <cellStyle name="20% - Accent1 10" xfId="5499" hidden="1" xr:uid="{00000000-0005-0000-0000-00003B000000}"/>
    <cellStyle name="20% - Accent1 10" xfId="5625" hidden="1" xr:uid="{00000000-0005-0000-0000-00003C000000}"/>
    <cellStyle name="20% - Accent1 10" xfId="4875" hidden="1" xr:uid="{00000000-0005-0000-0000-00003D000000}"/>
    <cellStyle name="20% - Accent1 10" xfId="13177" hidden="1" xr:uid="{00000000-0005-0000-0000-00003E000000}"/>
    <cellStyle name="20% - Accent1 10" xfId="13498" hidden="1" xr:uid="{00000000-0005-0000-0000-00003F000000}"/>
    <cellStyle name="20% - Accent1 10" xfId="13840" hidden="1" xr:uid="{00000000-0005-0000-0000-000040000000}"/>
    <cellStyle name="20% - Accent1 10" xfId="10693" hidden="1" xr:uid="{00000000-0005-0000-0000-000041000000}"/>
    <cellStyle name="20% - Accent1 10" xfId="8381" hidden="1" xr:uid="{00000000-0005-0000-0000-000042000000}"/>
    <cellStyle name="20% - Accent1 10" xfId="5076" hidden="1" xr:uid="{00000000-0005-0000-0000-000043000000}"/>
    <cellStyle name="20% - Accent1 10" xfId="19259" hidden="1" xr:uid="{00000000-0005-0000-0000-000044000000}"/>
    <cellStyle name="20% - Accent1 10" xfId="19581" hidden="1" xr:uid="{00000000-0005-0000-0000-000045000000}"/>
    <cellStyle name="20% - Accent1 10" xfId="19923" hidden="1" xr:uid="{00000000-0005-0000-0000-000046000000}"/>
    <cellStyle name="20% - Accent1 10" xfId="22512" hidden="1" xr:uid="{00000000-0005-0000-0000-000047000000}"/>
    <cellStyle name="20% - Accent1 10" xfId="22834" hidden="1" xr:uid="{00000000-0005-0000-0000-000048000000}"/>
    <cellStyle name="20% - Accent1 10" xfId="23176" hidden="1" xr:uid="{00000000-0005-0000-0000-000049000000}"/>
    <cellStyle name="20% - Accent1 10" xfId="25679" hidden="1" xr:uid="{00000000-0005-0000-0000-00004A000000}"/>
    <cellStyle name="20% - Accent1 10" xfId="26000" hidden="1" xr:uid="{00000000-0005-0000-0000-00004B000000}"/>
    <cellStyle name="20% - Accent1 10" xfId="28495" hidden="1" xr:uid="{00000000-0005-0000-0000-00004C000000}"/>
    <cellStyle name="20% - Accent1 10" xfId="28569" hidden="1" xr:uid="{00000000-0005-0000-0000-00004D000000}"/>
    <cellStyle name="20% - Accent1 10" xfId="28645" hidden="1" xr:uid="{00000000-0005-0000-0000-00004E000000}"/>
    <cellStyle name="20% - Accent1 10" xfId="28723" hidden="1" xr:uid="{00000000-0005-0000-0000-00004F000000}"/>
    <cellStyle name="20% - Accent1 10" xfId="29308" hidden="1" xr:uid="{00000000-0005-0000-0000-000050000000}"/>
    <cellStyle name="20% - Accent1 10" xfId="29384" hidden="1" xr:uid="{00000000-0005-0000-0000-000051000000}"/>
    <cellStyle name="20% - Accent1 10" xfId="29463" hidden="1" xr:uid="{00000000-0005-0000-0000-000052000000}"/>
    <cellStyle name="20% - Accent1 10" xfId="29153" hidden="1" xr:uid="{00000000-0005-0000-0000-000053000000}"/>
    <cellStyle name="20% - Accent1 10" xfId="29169" hidden="1" xr:uid="{00000000-0005-0000-0000-000054000000}"/>
    <cellStyle name="20% - Accent1 10" xfId="29064" hidden="1" xr:uid="{00000000-0005-0000-0000-000055000000}"/>
    <cellStyle name="20% - Accent1 10" xfId="29903" hidden="1" xr:uid="{00000000-0005-0000-0000-000056000000}"/>
    <cellStyle name="20% - Accent1 10" xfId="29979" hidden="1" xr:uid="{00000000-0005-0000-0000-000057000000}"/>
    <cellStyle name="20% - Accent1 10" xfId="30057" hidden="1" xr:uid="{00000000-0005-0000-0000-000058000000}"/>
    <cellStyle name="20% - Accent1 10" xfId="29711" hidden="1" xr:uid="{00000000-0005-0000-0000-000059000000}"/>
    <cellStyle name="20% - Accent1 10" xfId="29569" hidden="1" xr:uid="{00000000-0005-0000-0000-00005A000000}"/>
    <cellStyle name="20% - Accent1 10" xfId="29094" hidden="1" xr:uid="{00000000-0005-0000-0000-00005B000000}"/>
    <cellStyle name="20% - Accent1 10" xfId="30435" hidden="1" xr:uid="{00000000-0005-0000-0000-00005C000000}"/>
    <cellStyle name="20% - Accent1 10" xfId="30511" hidden="1" xr:uid="{00000000-0005-0000-0000-00005D000000}"/>
    <cellStyle name="20% - Accent1 10" xfId="30589" hidden="1" xr:uid="{00000000-0005-0000-0000-00005E000000}"/>
    <cellStyle name="20% - Accent1 10" xfId="30772" hidden="1" xr:uid="{00000000-0005-0000-0000-00005F000000}"/>
    <cellStyle name="20% - Accent1 10" xfId="30848" hidden="1" xr:uid="{00000000-0005-0000-0000-000060000000}"/>
    <cellStyle name="20% - Accent1 10" xfId="30926" hidden="1" xr:uid="{00000000-0005-0000-0000-000061000000}"/>
    <cellStyle name="20% - Accent1 10" xfId="31109" hidden="1" xr:uid="{00000000-0005-0000-0000-000062000000}"/>
    <cellStyle name="20% - Accent1 10" xfId="31185" hidden="1" xr:uid="{00000000-0005-0000-0000-000063000000}"/>
    <cellStyle name="20% - Accent1 10" xfId="31287" hidden="1" xr:uid="{00000000-0005-0000-0000-000064000000}"/>
    <cellStyle name="20% - Accent1 10" xfId="31361" hidden="1" xr:uid="{00000000-0005-0000-0000-000065000000}"/>
    <cellStyle name="20% - Accent1 10" xfId="31437" hidden="1" xr:uid="{00000000-0005-0000-0000-000066000000}"/>
    <cellStyle name="20% - Accent1 10" xfId="31515" hidden="1" xr:uid="{00000000-0005-0000-0000-000067000000}"/>
    <cellStyle name="20% - Accent1 10" xfId="32100" hidden="1" xr:uid="{00000000-0005-0000-0000-000068000000}"/>
    <cellStyle name="20% - Accent1 10" xfId="32176" hidden="1" xr:uid="{00000000-0005-0000-0000-000069000000}"/>
    <cellStyle name="20% - Accent1 10" xfId="32255" hidden="1" xr:uid="{00000000-0005-0000-0000-00006A000000}"/>
    <cellStyle name="20% - Accent1 10" xfId="31945" hidden="1" xr:uid="{00000000-0005-0000-0000-00006B000000}"/>
    <cellStyle name="20% - Accent1 10" xfId="31961" hidden="1" xr:uid="{00000000-0005-0000-0000-00006C000000}"/>
    <cellStyle name="20% - Accent1 10" xfId="31856" hidden="1" xr:uid="{00000000-0005-0000-0000-00006D000000}"/>
    <cellStyle name="20% - Accent1 10" xfId="32695" hidden="1" xr:uid="{00000000-0005-0000-0000-00006E000000}"/>
    <cellStyle name="20% - Accent1 10" xfId="32771" hidden="1" xr:uid="{00000000-0005-0000-0000-00006F000000}"/>
    <cellStyle name="20% - Accent1 10" xfId="32849" hidden="1" xr:uid="{00000000-0005-0000-0000-000070000000}"/>
    <cellStyle name="20% - Accent1 10" xfId="32503" hidden="1" xr:uid="{00000000-0005-0000-0000-000071000000}"/>
    <cellStyle name="20% - Accent1 10" xfId="32361" hidden="1" xr:uid="{00000000-0005-0000-0000-000072000000}"/>
    <cellStyle name="20% - Accent1 10" xfId="31886" hidden="1" xr:uid="{00000000-0005-0000-0000-000073000000}"/>
    <cellStyle name="20% - Accent1 10" xfId="33227" hidden="1" xr:uid="{00000000-0005-0000-0000-000074000000}"/>
    <cellStyle name="20% - Accent1 10" xfId="33303" hidden="1" xr:uid="{00000000-0005-0000-0000-000075000000}"/>
    <cellStyle name="20% - Accent1 10" xfId="33381" hidden="1" xr:uid="{00000000-0005-0000-0000-000076000000}"/>
    <cellStyle name="20% - Accent1 10" xfId="33564" hidden="1" xr:uid="{00000000-0005-0000-0000-000077000000}"/>
    <cellStyle name="20% - Accent1 10" xfId="33640" hidden="1" xr:uid="{00000000-0005-0000-0000-000078000000}"/>
    <cellStyle name="20% - Accent1 10" xfId="33718" hidden="1" xr:uid="{00000000-0005-0000-0000-000079000000}"/>
    <cellStyle name="20% - Accent1 10" xfId="33901" hidden="1" xr:uid="{00000000-0005-0000-0000-00007A000000}"/>
    <cellStyle name="20% - Accent1 10" xfId="33977" hidden="1" xr:uid="{00000000-0005-0000-0000-00007B000000}"/>
    <cellStyle name="20% - Accent1 11" xfId="560" hidden="1" xr:uid="{00000000-0005-0000-0000-00007C000000}"/>
    <cellStyle name="20% - Accent1 11" xfId="884" hidden="1" xr:uid="{00000000-0005-0000-0000-00007D000000}"/>
    <cellStyle name="20% - Accent1 11" xfId="1205" hidden="1" xr:uid="{00000000-0005-0000-0000-00007E000000}"/>
    <cellStyle name="20% - Accent1 11" xfId="1547" hidden="1" xr:uid="{00000000-0005-0000-0000-00007F000000}"/>
    <cellStyle name="20% - Accent1 11" xfId="6774" hidden="1" xr:uid="{00000000-0005-0000-0000-000080000000}"/>
    <cellStyle name="20% - Accent1 11" xfId="7096" hidden="1" xr:uid="{00000000-0005-0000-0000-000081000000}"/>
    <cellStyle name="20% - Accent1 11" xfId="7442" hidden="1" xr:uid="{00000000-0005-0000-0000-000082000000}"/>
    <cellStyle name="20% - Accent1 11" xfId="10621" hidden="1" xr:uid="{00000000-0005-0000-0000-000083000000}"/>
    <cellStyle name="20% - Accent1 11" xfId="5566" hidden="1" xr:uid="{00000000-0005-0000-0000-000084000000}"/>
    <cellStyle name="20% - Accent1 11" xfId="6188" hidden="1" xr:uid="{00000000-0005-0000-0000-000085000000}"/>
    <cellStyle name="20% - Accent1 11" xfId="13213" hidden="1" xr:uid="{00000000-0005-0000-0000-000086000000}"/>
    <cellStyle name="20% - Accent1 11" xfId="13534" hidden="1" xr:uid="{00000000-0005-0000-0000-000087000000}"/>
    <cellStyle name="20% - Accent1 11" xfId="13876" hidden="1" xr:uid="{00000000-0005-0000-0000-000088000000}"/>
    <cellStyle name="20% - Accent1 11" xfId="16843" hidden="1" xr:uid="{00000000-0005-0000-0000-000089000000}"/>
    <cellStyle name="20% - Accent1 11" xfId="6319" hidden="1" xr:uid="{00000000-0005-0000-0000-00008A000000}"/>
    <cellStyle name="20% - Accent1 11" xfId="4650" hidden="1" xr:uid="{00000000-0005-0000-0000-00008B000000}"/>
    <cellStyle name="20% - Accent1 11" xfId="19296" hidden="1" xr:uid="{00000000-0005-0000-0000-00008C000000}"/>
    <cellStyle name="20% - Accent1 11" xfId="19617" hidden="1" xr:uid="{00000000-0005-0000-0000-00008D000000}"/>
    <cellStyle name="20% - Accent1 11" xfId="19959" hidden="1" xr:uid="{00000000-0005-0000-0000-00008E000000}"/>
    <cellStyle name="20% - Accent1 11" xfId="22549" hidden="1" xr:uid="{00000000-0005-0000-0000-00008F000000}"/>
    <cellStyle name="20% - Accent1 11" xfId="22870" hidden="1" xr:uid="{00000000-0005-0000-0000-000090000000}"/>
    <cellStyle name="20% - Accent1 11" xfId="23212" hidden="1" xr:uid="{00000000-0005-0000-0000-000091000000}"/>
    <cellStyle name="20% - Accent1 11" xfId="25715" hidden="1" xr:uid="{00000000-0005-0000-0000-000092000000}"/>
    <cellStyle name="20% - Accent1 11" xfId="26036" hidden="1" xr:uid="{00000000-0005-0000-0000-000093000000}"/>
    <cellStyle name="20% - Accent1 11" xfId="28508" hidden="1" xr:uid="{00000000-0005-0000-0000-000094000000}"/>
    <cellStyle name="20% - Accent1 11" xfId="28582" hidden="1" xr:uid="{00000000-0005-0000-0000-000095000000}"/>
    <cellStyle name="20% - Accent1 11" xfId="28658" hidden="1" xr:uid="{00000000-0005-0000-0000-000096000000}"/>
    <cellStyle name="20% - Accent1 11" xfId="28736" hidden="1" xr:uid="{00000000-0005-0000-0000-000097000000}"/>
    <cellStyle name="20% - Accent1 11" xfId="29321" hidden="1" xr:uid="{00000000-0005-0000-0000-000098000000}"/>
    <cellStyle name="20% - Accent1 11" xfId="29397" hidden="1" xr:uid="{00000000-0005-0000-0000-000099000000}"/>
    <cellStyle name="20% - Accent1 11" xfId="29476" hidden="1" xr:uid="{00000000-0005-0000-0000-00009A000000}"/>
    <cellStyle name="20% - Accent1 11" xfId="29703" hidden="1" xr:uid="{00000000-0005-0000-0000-00009B000000}"/>
    <cellStyle name="20% - Accent1 11" xfId="29164" hidden="1" xr:uid="{00000000-0005-0000-0000-00009C000000}"/>
    <cellStyle name="20% - Accent1 11" xfId="29236" hidden="1" xr:uid="{00000000-0005-0000-0000-00009D000000}"/>
    <cellStyle name="20% - Accent1 11" xfId="29916" hidden="1" xr:uid="{00000000-0005-0000-0000-00009E000000}"/>
    <cellStyle name="20% - Accent1 11" xfId="29992" hidden="1" xr:uid="{00000000-0005-0000-0000-00009F000000}"/>
    <cellStyle name="20% - Accent1 11" xfId="30070" hidden="1" xr:uid="{00000000-0005-0000-0000-0000A0000000}"/>
    <cellStyle name="20% - Accent1 11" xfId="30267" hidden="1" xr:uid="{00000000-0005-0000-0000-0000A1000000}"/>
    <cellStyle name="20% - Accent1 11" xfId="29259" hidden="1" xr:uid="{00000000-0005-0000-0000-0000A2000000}"/>
    <cellStyle name="20% - Accent1 11" xfId="29036" hidden="1" xr:uid="{00000000-0005-0000-0000-0000A3000000}"/>
    <cellStyle name="20% - Accent1 11" xfId="30448" hidden="1" xr:uid="{00000000-0005-0000-0000-0000A4000000}"/>
    <cellStyle name="20% - Accent1 11" xfId="30524" hidden="1" xr:uid="{00000000-0005-0000-0000-0000A5000000}"/>
    <cellStyle name="20% - Accent1 11" xfId="30602" hidden="1" xr:uid="{00000000-0005-0000-0000-0000A6000000}"/>
    <cellStyle name="20% - Accent1 11" xfId="30785" hidden="1" xr:uid="{00000000-0005-0000-0000-0000A7000000}"/>
    <cellStyle name="20% - Accent1 11" xfId="30861" hidden="1" xr:uid="{00000000-0005-0000-0000-0000A8000000}"/>
    <cellStyle name="20% - Accent1 11" xfId="30939" hidden="1" xr:uid="{00000000-0005-0000-0000-0000A9000000}"/>
    <cellStyle name="20% - Accent1 11" xfId="31122" hidden="1" xr:uid="{00000000-0005-0000-0000-0000AA000000}"/>
    <cellStyle name="20% - Accent1 11" xfId="31198" hidden="1" xr:uid="{00000000-0005-0000-0000-0000AB000000}"/>
    <cellStyle name="20% - Accent1 11" xfId="31300" hidden="1" xr:uid="{00000000-0005-0000-0000-0000AC000000}"/>
    <cellStyle name="20% - Accent1 11" xfId="31374" hidden="1" xr:uid="{00000000-0005-0000-0000-0000AD000000}"/>
    <cellStyle name="20% - Accent1 11" xfId="31450" hidden="1" xr:uid="{00000000-0005-0000-0000-0000AE000000}"/>
    <cellStyle name="20% - Accent1 11" xfId="31528" hidden="1" xr:uid="{00000000-0005-0000-0000-0000AF000000}"/>
    <cellStyle name="20% - Accent1 11" xfId="32113" hidden="1" xr:uid="{00000000-0005-0000-0000-0000B0000000}"/>
    <cellStyle name="20% - Accent1 11" xfId="32189" hidden="1" xr:uid="{00000000-0005-0000-0000-0000B1000000}"/>
    <cellStyle name="20% - Accent1 11" xfId="32268" hidden="1" xr:uid="{00000000-0005-0000-0000-0000B2000000}"/>
    <cellStyle name="20% - Accent1 11" xfId="32495" hidden="1" xr:uid="{00000000-0005-0000-0000-0000B3000000}"/>
    <cellStyle name="20% - Accent1 11" xfId="31956" hidden="1" xr:uid="{00000000-0005-0000-0000-0000B4000000}"/>
    <cellStyle name="20% - Accent1 11" xfId="32028" hidden="1" xr:uid="{00000000-0005-0000-0000-0000B5000000}"/>
    <cellStyle name="20% - Accent1 11" xfId="32708" hidden="1" xr:uid="{00000000-0005-0000-0000-0000B6000000}"/>
    <cellStyle name="20% - Accent1 11" xfId="32784" hidden="1" xr:uid="{00000000-0005-0000-0000-0000B7000000}"/>
    <cellStyle name="20% - Accent1 11" xfId="32862" hidden="1" xr:uid="{00000000-0005-0000-0000-0000B8000000}"/>
    <cellStyle name="20% - Accent1 11" xfId="33059" hidden="1" xr:uid="{00000000-0005-0000-0000-0000B9000000}"/>
    <cellStyle name="20% - Accent1 11" xfId="32051" hidden="1" xr:uid="{00000000-0005-0000-0000-0000BA000000}"/>
    <cellStyle name="20% - Accent1 11" xfId="31828" hidden="1" xr:uid="{00000000-0005-0000-0000-0000BB000000}"/>
    <cellStyle name="20% - Accent1 11" xfId="33240" hidden="1" xr:uid="{00000000-0005-0000-0000-0000BC000000}"/>
    <cellStyle name="20% - Accent1 11" xfId="33316" hidden="1" xr:uid="{00000000-0005-0000-0000-0000BD000000}"/>
    <cellStyle name="20% - Accent1 11" xfId="33394" hidden="1" xr:uid="{00000000-0005-0000-0000-0000BE000000}"/>
    <cellStyle name="20% - Accent1 11" xfId="33577" hidden="1" xr:uid="{00000000-0005-0000-0000-0000BF000000}"/>
    <cellStyle name="20% - Accent1 11" xfId="33653" hidden="1" xr:uid="{00000000-0005-0000-0000-0000C0000000}"/>
    <cellStyle name="20% - Accent1 11" xfId="33731" hidden="1" xr:uid="{00000000-0005-0000-0000-0000C1000000}"/>
    <cellStyle name="20% - Accent1 11" xfId="33914" hidden="1" xr:uid="{00000000-0005-0000-0000-0000C2000000}"/>
    <cellStyle name="20% - Accent1 11" xfId="33990" hidden="1" xr:uid="{00000000-0005-0000-0000-0000C3000000}"/>
    <cellStyle name="20% - Accent1 12" xfId="594" hidden="1" xr:uid="{00000000-0005-0000-0000-0000C4000000}"/>
    <cellStyle name="20% - Accent1 12" xfId="919" hidden="1" xr:uid="{00000000-0005-0000-0000-0000C5000000}"/>
    <cellStyle name="20% - Accent1 12" xfId="1239" hidden="1" xr:uid="{00000000-0005-0000-0000-0000C6000000}"/>
    <cellStyle name="20% - Accent1 12" xfId="1581" hidden="1" xr:uid="{00000000-0005-0000-0000-0000C7000000}"/>
    <cellStyle name="20% - Accent1 12" xfId="6809" hidden="1" xr:uid="{00000000-0005-0000-0000-0000C8000000}"/>
    <cellStyle name="20% - Accent1 12" xfId="7130" hidden="1" xr:uid="{00000000-0005-0000-0000-0000C9000000}"/>
    <cellStyle name="20% - Accent1 12" xfId="7476" hidden="1" xr:uid="{00000000-0005-0000-0000-0000CA000000}"/>
    <cellStyle name="20% - Accent1 12" xfId="5495" hidden="1" xr:uid="{00000000-0005-0000-0000-0000CB000000}"/>
    <cellStyle name="20% - Accent1 12" xfId="5147" hidden="1" xr:uid="{00000000-0005-0000-0000-0000CC000000}"/>
    <cellStyle name="20% - Accent1 12" xfId="4934" hidden="1" xr:uid="{00000000-0005-0000-0000-0000CD000000}"/>
    <cellStyle name="20% - Accent1 12" xfId="13248" hidden="1" xr:uid="{00000000-0005-0000-0000-0000CE000000}"/>
    <cellStyle name="20% - Accent1 12" xfId="13568" hidden="1" xr:uid="{00000000-0005-0000-0000-0000CF000000}"/>
    <cellStyle name="20% - Accent1 12" xfId="13910" hidden="1" xr:uid="{00000000-0005-0000-0000-0000D0000000}"/>
    <cellStyle name="20% - Accent1 12" xfId="8210" hidden="1" xr:uid="{00000000-0005-0000-0000-0000D1000000}"/>
    <cellStyle name="20% - Accent1 12" xfId="6224" hidden="1" xr:uid="{00000000-0005-0000-0000-0000D2000000}"/>
    <cellStyle name="20% - Accent1 12" xfId="9457" hidden="1" xr:uid="{00000000-0005-0000-0000-0000D3000000}"/>
    <cellStyle name="20% - Accent1 12" xfId="19331" hidden="1" xr:uid="{00000000-0005-0000-0000-0000D4000000}"/>
    <cellStyle name="20% - Accent1 12" xfId="19651" hidden="1" xr:uid="{00000000-0005-0000-0000-0000D5000000}"/>
    <cellStyle name="20% - Accent1 12" xfId="19993" hidden="1" xr:uid="{00000000-0005-0000-0000-0000D6000000}"/>
    <cellStyle name="20% - Accent1 12" xfId="22584" hidden="1" xr:uid="{00000000-0005-0000-0000-0000D7000000}"/>
    <cellStyle name="20% - Accent1 12" xfId="22904" hidden="1" xr:uid="{00000000-0005-0000-0000-0000D8000000}"/>
    <cellStyle name="20% - Accent1 12" xfId="23246" hidden="1" xr:uid="{00000000-0005-0000-0000-0000D9000000}"/>
    <cellStyle name="20% - Accent1 12" xfId="25750" hidden="1" xr:uid="{00000000-0005-0000-0000-0000DA000000}"/>
    <cellStyle name="20% - Accent1 12" xfId="26070" hidden="1" xr:uid="{00000000-0005-0000-0000-0000DB000000}"/>
    <cellStyle name="20% - Accent1 12" xfId="28521" hidden="1" xr:uid="{00000000-0005-0000-0000-0000DC000000}"/>
    <cellStyle name="20% - Accent1 12" xfId="28596" hidden="1" xr:uid="{00000000-0005-0000-0000-0000DD000000}"/>
    <cellStyle name="20% - Accent1 12" xfId="28671" hidden="1" xr:uid="{00000000-0005-0000-0000-0000DE000000}"/>
    <cellStyle name="20% - Accent1 12" xfId="28749" hidden="1" xr:uid="{00000000-0005-0000-0000-0000DF000000}"/>
    <cellStyle name="20% - Accent1 12" xfId="29335" hidden="1" xr:uid="{00000000-0005-0000-0000-0000E0000000}"/>
    <cellStyle name="20% - Accent1 12" xfId="29410" hidden="1" xr:uid="{00000000-0005-0000-0000-0000E1000000}"/>
    <cellStyle name="20% - Accent1 12" xfId="29489" hidden="1" xr:uid="{00000000-0005-0000-0000-0000E2000000}"/>
    <cellStyle name="20% - Accent1 12" xfId="29152" hidden="1" xr:uid="{00000000-0005-0000-0000-0000E3000000}"/>
    <cellStyle name="20% - Accent1 12" xfId="29102" hidden="1" xr:uid="{00000000-0005-0000-0000-0000E4000000}"/>
    <cellStyle name="20% - Accent1 12" xfId="29071" hidden="1" xr:uid="{00000000-0005-0000-0000-0000E5000000}"/>
    <cellStyle name="20% - Accent1 12" xfId="29930" hidden="1" xr:uid="{00000000-0005-0000-0000-0000E6000000}"/>
    <cellStyle name="20% - Accent1 12" xfId="30005" hidden="1" xr:uid="{00000000-0005-0000-0000-0000E7000000}"/>
    <cellStyle name="20% - Accent1 12" xfId="30083" hidden="1" xr:uid="{00000000-0005-0000-0000-0000E8000000}"/>
    <cellStyle name="20% - Accent1 12" xfId="29554" hidden="1" xr:uid="{00000000-0005-0000-0000-0000E9000000}"/>
    <cellStyle name="20% - Accent1 12" xfId="29244" hidden="1" xr:uid="{00000000-0005-0000-0000-0000EA000000}"/>
    <cellStyle name="20% - Accent1 12" xfId="29598" hidden="1" xr:uid="{00000000-0005-0000-0000-0000EB000000}"/>
    <cellStyle name="20% - Accent1 12" xfId="30462" hidden="1" xr:uid="{00000000-0005-0000-0000-0000EC000000}"/>
    <cellStyle name="20% - Accent1 12" xfId="30537" hidden="1" xr:uid="{00000000-0005-0000-0000-0000ED000000}"/>
    <cellStyle name="20% - Accent1 12" xfId="30615" hidden="1" xr:uid="{00000000-0005-0000-0000-0000EE000000}"/>
    <cellStyle name="20% - Accent1 12" xfId="30799" hidden="1" xr:uid="{00000000-0005-0000-0000-0000EF000000}"/>
    <cellStyle name="20% - Accent1 12" xfId="30874" hidden="1" xr:uid="{00000000-0005-0000-0000-0000F0000000}"/>
    <cellStyle name="20% - Accent1 12" xfId="30952" hidden="1" xr:uid="{00000000-0005-0000-0000-0000F1000000}"/>
    <cellStyle name="20% - Accent1 12" xfId="31136" hidden="1" xr:uid="{00000000-0005-0000-0000-0000F2000000}"/>
    <cellStyle name="20% - Accent1 12" xfId="31211" hidden="1" xr:uid="{00000000-0005-0000-0000-0000F3000000}"/>
    <cellStyle name="20% - Accent1 12" xfId="31313" hidden="1" xr:uid="{00000000-0005-0000-0000-0000F4000000}"/>
    <cellStyle name="20% - Accent1 12" xfId="31388" hidden="1" xr:uid="{00000000-0005-0000-0000-0000F5000000}"/>
    <cellStyle name="20% - Accent1 12" xfId="31463" hidden="1" xr:uid="{00000000-0005-0000-0000-0000F6000000}"/>
    <cellStyle name="20% - Accent1 12" xfId="31541" hidden="1" xr:uid="{00000000-0005-0000-0000-0000F7000000}"/>
    <cellStyle name="20% - Accent1 12" xfId="32127" hidden="1" xr:uid="{00000000-0005-0000-0000-0000F8000000}"/>
    <cellStyle name="20% - Accent1 12" xfId="32202" hidden="1" xr:uid="{00000000-0005-0000-0000-0000F9000000}"/>
    <cellStyle name="20% - Accent1 12" xfId="32281" hidden="1" xr:uid="{00000000-0005-0000-0000-0000FA000000}"/>
    <cellStyle name="20% - Accent1 12" xfId="31944" hidden="1" xr:uid="{00000000-0005-0000-0000-0000FB000000}"/>
    <cellStyle name="20% - Accent1 12" xfId="31894" hidden="1" xr:uid="{00000000-0005-0000-0000-0000FC000000}"/>
    <cellStyle name="20% - Accent1 12" xfId="31863" hidden="1" xr:uid="{00000000-0005-0000-0000-0000FD000000}"/>
    <cellStyle name="20% - Accent1 12" xfId="32722" hidden="1" xr:uid="{00000000-0005-0000-0000-0000FE000000}"/>
    <cellStyle name="20% - Accent1 12" xfId="32797" hidden="1" xr:uid="{00000000-0005-0000-0000-0000FF000000}"/>
    <cellStyle name="20% - Accent1 12" xfId="32875" hidden="1" xr:uid="{00000000-0005-0000-0000-000000010000}"/>
    <cellStyle name="20% - Accent1 12" xfId="32346" hidden="1" xr:uid="{00000000-0005-0000-0000-000001010000}"/>
    <cellStyle name="20% - Accent1 12" xfId="32036" hidden="1" xr:uid="{00000000-0005-0000-0000-000002010000}"/>
    <cellStyle name="20% - Accent1 12" xfId="32390" hidden="1" xr:uid="{00000000-0005-0000-0000-000003010000}"/>
    <cellStyle name="20% - Accent1 12" xfId="33254" hidden="1" xr:uid="{00000000-0005-0000-0000-000004010000}"/>
    <cellStyle name="20% - Accent1 12" xfId="33329" hidden="1" xr:uid="{00000000-0005-0000-0000-000005010000}"/>
    <cellStyle name="20% - Accent1 12" xfId="33407" hidden="1" xr:uid="{00000000-0005-0000-0000-000006010000}"/>
    <cellStyle name="20% - Accent1 12" xfId="33591" hidden="1" xr:uid="{00000000-0005-0000-0000-000007010000}"/>
    <cellStyle name="20% - Accent1 12" xfId="33666" hidden="1" xr:uid="{00000000-0005-0000-0000-000008010000}"/>
    <cellStyle name="20% - Accent1 12" xfId="33744" hidden="1" xr:uid="{00000000-0005-0000-0000-000009010000}"/>
    <cellStyle name="20% - Accent1 12" xfId="33928" hidden="1" xr:uid="{00000000-0005-0000-0000-00000A010000}"/>
    <cellStyle name="20% - Accent1 12" xfId="34003" hidden="1" xr:uid="{00000000-0005-0000-0000-00000B010000}"/>
    <cellStyle name="20% - Accent1 13" xfId="1616" hidden="1" xr:uid="{00000000-0005-0000-0000-00000C010000}"/>
    <cellStyle name="20% - Accent1 13" xfId="2882" hidden="1" xr:uid="{00000000-0005-0000-0000-00000D010000}"/>
    <cellStyle name="20% - Accent1 13" xfId="9508" hidden="1" xr:uid="{00000000-0005-0000-0000-00000E010000}"/>
    <cellStyle name="20% - Accent1 13" xfId="12021" hidden="1" xr:uid="{00000000-0005-0000-0000-00000F010000}"/>
    <cellStyle name="20% - Accent1 13" xfId="15759" hidden="1" xr:uid="{00000000-0005-0000-0000-000010010000}"/>
    <cellStyle name="20% - Accent1 13" xfId="18127" hidden="1" xr:uid="{00000000-0005-0000-0000-000011010000}"/>
    <cellStyle name="20% - Accent1 13" xfId="21396" hidden="1" xr:uid="{00000000-0005-0000-0000-000012010000}"/>
    <cellStyle name="20% - Accent1 13" xfId="24580" hidden="1" xr:uid="{00000000-0005-0000-0000-000013010000}"/>
    <cellStyle name="20% - Accent1 13" xfId="28762" hidden="1" xr:uid="{00000000-0005-0000-0000-000014010000}"/>
    <cellStyle name="20% - Accent1 13" xfId="28877" hidden="1" xr:uid="{00000000-0005-0000-0000-000015010000}"/>
    <cellStyle name="20% - Accent1 13" xfId="29600" hidden="1" xr:uid="{00000000-0005-0000-0000-000016010000}"/>
    <cellStyle name="20% - Accent1 13" xfId="29773" hidden="1" xr:uid="{00000000-0005-0000-0000-000017010000}"/>
    <cellStyle name="20% - Accent1 13" xfId="30166" hidden="1" xr:uid="{00000000-0005-0000-0000-000018010000}"/>
    <cellStyle name="20% - Accent1 13" xfId="30314" hidden="1" xr:uid="{00000000-0005-0000-0000-000019010000}"/>
    <cellStyle name="20% - Accent1 13" xfId="30652" hidden="1" xr:uid="{00000000-0005-0000-0000-00001A010000}"/>
    <cellStyle name="20% - Accent1 13" xfId="30989" hidden="1" xr:uid="{00000000-0005-0000-0000-00001B010000}"/>
    <cellStyle name="20% - Accent1 13" xfId="31554" hidden="1" xr:uid="{00000000-0005-0000-0000-00001C010000}"/>
    <cellStyle name="20% - Accent1 13" xfId="31669" hidden="1" xr:uid="{00000000-0005-0000-0000-00001D010000}"/>
    <cellStyle name="20% - Accent1 13" xfId="32392" hidden="1" xr:uid="{00000000-0005-0000-0000-00001E010000}"/>
    <cellStyle name="20% - Accent1 13" xfId="32565" hidden="1" xr:uid="{00000000-0005-0000-0000-00001F010000}"/>
    <cellStyle name="20% - Accent1 13" xfId="32958" hidden="1" xr:uid="{00000000-0005-0000-0000-000020010000}"/>
    <cellStyle name="20% - Accent1 13" xfId="33106" hidden="1" xr:uid="{00000000-0005-0000-0000-000021010000}"/>
    <cellStyle name="20% - Accent1 13" xfId="33444" hidden="1" xr:uid="{00000000-0005-0000-0000-000022010000}"/>
    <cellStyle name="20% - Accent1 13" xfId="33781" hidden="1" xr:uid="{00000000-0005-0000-0000-000023010000}"/>
    <cellStyle name="20% - Accent1 3 2 3 2" xfId="1703" hidden="1" xr:uid="{00000000-0005-0000-0000-000024010000}"/>
    <cellStyle name="20% - Accent1 3 2 3 2" xfId="2969" hidden="1" xr:uid="{00000000-0005-0000-0000-000025010000}"/>
    <cellStyle name="20% - Accent1 3 2 3 2" xfId="9595" hidden="1" xr:uid="{00000000-0005-0000-0000-000026010000}"/>
    <cellStyle name="20% - Accent1 3 2 3 2" xfId="12108" hidden="1" xr:uid="{00000000-0005-0000-0000-000027010000}"/>
    <cellStyle name="20% - Accent1 3 2 3 2" xfId="15846" hidden="1" xr:uid="{00000000-0005-0000-0000-000028010000}"/>
    <cellStyle name="20% - Accent1 3 2 3 2" xfId="18214" hidden="1" xr:uid="{00000000-0005-0000-0000-000029010000}"/>
    <cellStyle name="20% - Accent1 3 2 3 2" xfId="21483" hidden="1" xr:uid="{00000000-0005-0000-0000-00002A010000}"/>
    <cellStyle name="20% - Accent1 3 2 3 2" xfId="24667" hidden="1" xr:uid="{00000000-0005-0000-0000-00002B010000}"/>
    <cellStyle name="20% - Accent1 3 2 3 2" xfId="28838" hidden="1" xr:uid="{00000000-0005-0000-0000-00002C010000}"/>
    <cellStyle name="20% - Accent1 3 2 3 2" xfId="28953" hidden="1" xr:uid="{00000000-0005-0000-0000-00002D010000}"/>
    <cellStyle name="20% - Accent1 3 2 3 2" xfId="29676" hidden="1" xr:uid="{00000000-0005-0000-0000-00002E010000}"/>
    <cellStyle name="20% - Accent1 3 2 3 2" xfId="29849" hidden="1" xr:uid="{00000000-0005-0000-0000-00002F010000}"/>
    <cellStyle name="20% - Accent1 3 2 3 2" xfId="30242" hidden="1" xr:uid="{00000000-0005-0000-0000-000030010000}"/>
    <cellStyle name="20% - Accent1 3 2 3 2" xfId="30390" hidden="1" xr:uid="{00000000-0005-0000-0000-000031010000}"/>
    <cellStyle name="20% - Accent1 3 2 3 2" xfId="30728" hidden="1" xr:uid="{00000000-0005-0000-0000-000032010000}"/>
    <cellStyle name="20% - Accent1 3 2 3 2" xfId="31065" hidden="1" xr:uid="{00000000-0005-0000-0000-000033010000}"/>
    <cellStyle name="20% - Accent1 3 2 3 2" xfId="31630" hidden="1" xr:uid="{00000000-0005-0000-0000-000034010000}"/>
    <cellStyle name="20% - Accent1 3 2 3 2" xfId="31745" hidden="1" xr:uid="{00000000-0005-0000-0000-000035010000}"/>
    <cellStyle name="20% - Accent1 3 2 3 2" xfId="32468" hidden="1" xr:uid="{00000000-0005-0000-0000-000036010000}"/>
    <cellStyle name="20% - Accent1 3 2 3 2" xfId="32641" hidden="1" xr:uid="{00000000-0005-0000-0000-000037010000}"/>
    <cellStyle name="20% - Accent1 3 2 3 2" xfId="33034" hidden="1" xr:uid="{00000000-0005-0000-0000-000038010000}"/>
    <cellStyle name="20% - Accent1 3 2 3 2" xfId="33182" hidden="1" xr:uid="{00000000-0005-0000-0000-000039010000}"/>
    <cellStyle name="20% - Accent1 3 2 3 2" xfId="33520" hidden="1" xr:uid="{00000000-0005-0000-0000-00003A010000}"/>
    <cellStyle name="20% - Accent1 3 2 3 2" xfId="33857" hidden="1" xr:uid="{00000000-0005-0000-0000-00003B010000}"/>
    <cellStyle name="20% - Accent1 3 2 4 2" xfId="1654" hidden="1" xr:uid="{00000000-0005-0000-0000-00003C010000}"/>
    <cellStyle name="20% - Accent1 3 2 4 2" xfId="2920" hidden="1" xr:uid="{00000000-0005-0000-0000-00003D010000}"/>
    <cellStyle name="20% - Accent1 3 2 4 2" xfId="9546" hidden="1" xr:uid="{00000000-0005-0000-0000-00003E010000}"/>
    <cellStyle name="20% - Accent1 3 2 4 2" xfId="12059" hidden="1" xr:uid="{00000000-0005-0000-0000-00003F010000}"/>
    <cellStyle name="20% - Accent1 3 2 4 2" xfId="15797" hidden="1" xr:uid="{00000000-0005-0000-0000-000040010000}"/>
    <cellStyle name="20% - Accent1 3 2 4 2" xfId="18165" hidden="1" xr:uid="{00000000-0005-0000-0000-000041010000}"/>
    <cellStyle name="20% - Accent1 3 2 4 2" xfId="21434" hidden="1" xr:uid="{00000000-0005-0000-0000-000042010000}"/>
    <cellStyle name="20% - Accent1 3 2 4 2" xfId="24618" hidden="1" xr:uid="{00000000-0005-0000-0000-000043010000}"/>
    <cellStyle name="20% - Accent1 3 2 4 2" xfId="28789" hidden="1" xr:uid="{00000000-0005-0000-0000-000044010000}"/>
    <cellStyle name="20% - Accent1 3 2 4 2" xfId="28904" hidden="1" xr:uid="{00000000-0005-0000-0000-000045010000}"/>
    <cellStyle name="20% - Accent1 3 2 4 2" xfId="29627" hidden="1" xr:uid="{00000000-0005-0000-0000-000046010000}"/>
    <cellStyle name="20% - Accent1 3 2 4 2" xfId="29800" hidden="1" xr:uid="{00000000-0005-0000-0000-000047010000}"/>
    <cellStyle name="20% - Accent1 3 2 4 2" xfId="30193" hidden="1" xr:uid="{00000000-0005-0000-0000-000048010000}"/>
    <cellStyle name="20% - Accent1 3 2 4 2" xfId="30341" hidden="1" xr:uid="{00000000-0005-0000-0000-000049010000}"/>
    <cellStyle name="20% - Accent1 3 2 4 2" xfId="30679" hidden="1" xr:uid="{00000000-0005-0000-0000-00004A010000}"/>
    <cellStyle name="20% - Accent1 3 2 4 2" xfId="31016" hidden="1" xr:uid="{00000000-0005-0000-0000-00004B010000}"/>
    <cellStyle name="20% - Accent1 3 2 4 2" xfId="31581" hidden="1" xr:uid="{00000000-0005-0000-0000-00004C010000}"/>
    <cellStyle name="20% - Accent1 3 2 4 2" xfId="31696" hidden="1" xr:uid="{00000000-0005-0000-0000-00004D010000}"/>
    <cellStyle name="20% - Accent1 3 2 4 2" xfId="32419" hidden="1" xr:uid="{00000000-0005-0000-0000-00004E010000}"/>
    <cellStyle name="20% - Accent1 3 2 4 2" xfId="32592" hidden="1" xr:uid="{00000000-0005-0000-0000-00004F010000}"/>
    <cellStyle name="20% - Accent1 3 2 4 2" xfId="32985" hidden="1" xr:uid="{00000000-0005-0000-0000-000050010000}"/>
    <cellStyle name="20% - Accent1 3 2 4 2" xfId="33133" hidden="1" xr:uid="{00000000-0005-0000-0000-000051010000}"/>
    <cellStyle name="20% - Accent1 3 2 4 2" xfId="33471" hidden="1" xr:uid="{00000000-0005-0000-0000-000052010000}"/>
    <cellStyle name="20% - Accent1 3 2 4 2" xfId="33808" hidden="1" xr:uid="{00000000-0005-0000-0000-000053010000}"/>
    <cellStyle name="20% - Accent1 3 3 3 2" xfId="1653" hidden="1" xr:uid="{00000000-0005-0000-0000-000054010000}"/>
    <cellStyle name="20% - Accent1 3 3 3 2" xfId="2919" hidden="1" xr:uid="{00000000-0005-0000-0000-000055010000}"/>
    <cellStyle name="20% - Accent1 3 3 3 2" xfId="9545" hidden="1" xr:uid="{00000000-0005-0000-0000-000056010000}"/>
    <cellStyle name="20% - Accent1 3 3 3 2" xfId="12058" hidden="1" xr:uid="{00000000-0005-0000-0000-000057010000}"/>
    <cellStyle name="20% - Accent1 3 3 3 2" xfId="15796" hidden="1" xr:uid="{00000000-0005-0000-0000-000058010000}"/>
    <cellStyle name="20% - Accent1 3 3 3 2" xfId="18164" hidden="1" xr:uid="{00000000-0005-0000-0000-000059010000}"/>
    <cellStyle name="20% - Accent1 3 3 3 2" xfId="21433" hidden="1" xr:uid="{00000000-0005-0000-0000-00005A010000}"/>
    <cellStyle name="20% - Accent1 3 3 3 2" xfId="24617" hidden="1" xr:uid="{00000000-0005-0000-0000-00005B010000}"/>
    <cellStyle name="20% - Accent1 3 3 3 2" xfId="28788" hidden="1" xr:uid="{00000000-0005-0000-0000-00005C010000}"/>
    <cellStyle name="20% - Accent1 3 3 3 2" xfId="28903" hidden="1" xr:uid="{00000000-0005-0000-0000-00005D010000}"/>
    <cellStyle name="20% - Accent1 3 3 3 2" xfId="29626" hidden="1" xr:uid="{00000000-0005-0000-0000-00005E010000}"/>
    <cellStyle name="20% - Accent1 3 3 3 2" xfId="29799" hidden="1" xr:uid="{00000000-0005-0000-0000-00005F010000}"/>
    <cellStyle name="20% - Accent1 3 3 3 2" xfId="30192" hidden="1" xr:uid="{00000000-0005-0000-0000-000060010000}"/>
    <cellStyle name="20% - Accent1 3 3 3 2" xfId="30340" hidden="1" xr:uid="{00000000-0005-0000-0000-000061010000}"/>
    <cellStyle name="20% - Accent1 3 3 3 2" xfId="30678" hidden="1" xr:uid="{00000000-0005-0000-0000-000062010000}"/>
    <cellStyle name="20% - Accent1 3 3 3 2" xfId="31015" hidden="1" xr:uid="{00000000-0005-0000-0000-000063010000}"/>
    <cellStyle name="20% - Accent1 3 3 3 2" xfId="31580" hidden="1" xr:uid="{00000000-0005-0000-0000-000064010000}"/>
    <cellStyle name="20% - Accent1 3 3 3 2" xfId="31695" hidden="1" xr:uid="{00000000-0005-0000-0000-000065010000}"/>
    <cellStyle name="20% - Accent1 3 3 3 2" xfId="32418" hidden="1" xr:uid="{00000000-0005-0000-0000-000066010000}"/>
    <cellStyle name="20% - Accent1 3 3 3 2" xfId="32591" hidden="1" xr:uid="{00000000-0005-0000-0000-000067010000}"/>
    <cellStyle name="20% - Accent1 3 3 3 2" xfId="32984" hidden="1" xr:uid="{00000000-0005-0000-0000-000068010000}"/>
    <cellStyle name="20% - Accent1 3 3 3 2" xfId="33132" hidden="1" xr:uid="{00000000-0005-0000-0000-000069010000}"/>
    <cellStyle name="20% - Accent1 3 3 3 2" xfId="33470" hidden="1" xr:uid="{00000000-0005-0000-0000-00006A010000}"/>
    <cellStyle name="20% - Accent1 3 3 3 2" xfId="33807" hidden="1" xr:uid="{00000000-0005-0000-0000-00006B010000}"/>
    <cellStyle name="20% - Accent1 4 2 3 2" xfId="1704" hidden="1" xr:uid="{00000000-0005-0000-0000-00006C010000}"/>
    <cellStyle name="20% - Accent1 4 2 3 2" xfId="2970" hidden="1" xr:uid="{00000000-0005-0000-0000-00006D010000}"/>
    <cellStyle name="20% - Accent1 4 2 3 2" xfId="9596" hidden="1" xr:uid="{00000000-0005-0000-0000-00006E010000}"/>
    <cellStyle name="20% - Accent1 4 2 3 2" xfId="12109" hidden="1" xr:uid="{00000000-0005-0000-0000-00006F010000}"/>
    <cellStyle name="20% - Accent1 4 2 3 2" xfId="15847" hidden="1" xr:uid="{00000000-0005-0000-0000-000070010000}"/>
    <cellStyle name="20% - Accent1 4 2 3 2" xfId="18215" hidden="1" xr:uid="{00000000-0005-0000-0000-000071010000}"/>
    <cellStyle name="20% - Accent1 4 2 3 2" xfId="21484" hidden="1" xr:uid="{00000000-0005-0000-0000-000072010000}"/>
    <cellStyle name="20% - Accent1 4 2 3 2" xfId="24668" hidden="1" xr:uid="{00000000-0005-0000-0000-000073010000}"/>
    <cellStyle name="20% - Accent1 4 2 3 2" xfId="28839" hidden="1" xr:uid="{00000000-0005-0000-0000-000074010000}"/>
    <cellStyle name="20% - Accent1 4 2 3 2" xfId="28954" hidden="1" xr:uid="{00000000-0005-0000-0000-000075010000}"/>
    <cellStyle name="20% - Accent1 4 2 3 2" xfId="29677" hidden="1" xr:uid="{00000000-0005-0000-0000-000076010000}"/>
    <cellStyle name="20% - Accent1 4 2 3 2" xfId="29850" hidden="1" xr:uid="{00000000-0005-0000-0000-000077010000}"/>
    <cellStyle name="20% - Accent1 4 2 3 2" xfId="30243" hidden="1" xr:uid="{00000000-0005-0000-0000-000078010000}"/>
    <cellStyle name="20% - Accent1 4 2 3 2" xfId="30391" hidden="1" xr:uid="{00000000-0005-0000-0000-000079010000}"/>
    <cellStyle name="20% - Accent1 4 2 3 2" xfId="30729" hidden="1" xr:uid="{00000000-0005-0000-0000-00007A010000}"/>
    <cellStyle name="20% - Accent1 4 2 3 2" xfId="31066" hidden="1" xr:uid="{00000000-0005-0000-0000-00007B010000}"/>
    <cellStyle name="20% - Accent1 4 2 3 2" xfId="31631" hidden="1" xr:uid="{00000000-0005-0000-0000-00007C010000}"/>
    <cellStyle name="20% - Accent1 4 2 3 2" xfId="31746" hidden="1" xr:uid="{00000000-0005-0000-0000-00007D010000}"/>
    <cellStyle name="20% - Accent1 4 2 3 2" xfId="32469" hidden="1" xr:uid="{00000000-0005-0000-0000-00007E010000}"/>
    <cellStyle name="20% - Accent1 4 2 3 2" xfId="32642" hidden="1" xr:uid="{00000000-0005-0000-0000-00007F010000}"/>
    <cellStyle name="20% - Accent1 4 2 3 2" xfId="33035" hidden="1" xr:uid="{00000000-0005-0000-0000-000080010000}"/>
    <cellStyle name="20% - Accent1 4 2 3 2" xfId="33183" hidden="1" xr:uid="{00000000-0005-0000-0000-000081010000}"/>
    <cellStyle name="20% - Accent1 4 2 3 2" xfId="33521" hidden="1" xr:uid="{00000000-0005-0000-0000-000082010000}"/>
    <cellStyle name="20% - Accent1 4 2 3 2" xfId="33858" hidden="1" xr:uid="{00000000-0005-0000-0000-000083010000}"/>
    <cellStyle name="20% - Accent1 4 2 4 2" xfId="1656" hidden="1" xr:uid="{00000000-0005-0000-0000-000084010000}"/>
    <cellStyle name="20% - Accent1 4 2 4 2" xfId="2922" hidden="1" xr:uid="{00000000-0005-0000-0000-000085010000}"/>
    <cellStyle name="20% - Accent1 4 2 4 2" xfId="9548" hidden="1" xr:uid="{00000000-0005-0000-0000-000086010000}"/>
    <cellStyle name="20% - Accent1 4 2 4 2" xfId="12061" hidden="1" xr:uid="{00000000-0005-0000-0000-000087010000}"/>
    <cellStyle name="20% - Accent1 4 2 4 2" xfId="15799" hidden="1" xr:uid="{00000000-0005-0000-0000-000088010000}"/>
    <cellStyle name="20% - Accent1 4 2 4 2" xfId="18167" hidden="1" xr:uid="{00000000-0005-0000-0000-000089010000}"/>
    <cellStyle name="20% - Accent1 4 2 4 2" xfId="21436" hidden="1" xr:uid="{00000000-0005-0000-0000-00008A010000}"/>
    <cellStyle name="20% - Accent1 4 2 4 2" xfId="24620" hidden="1" xr:uid="{00000000-0005-0000-0000-00008B010000}"/>
    <cellStyle name="20% - Accent1 4 2 4 2" xfId="28791" hidden="1" xr:uid="{00000000-0005-0000-0000-00008C010000}"/>
    <cellStyle name="20% - Accent1 4 2 4 2" xfId="28906" hidden="1" xr:uid="{00000000-0005-0000-0000-00008D010000}"/>
    <cellStyle name="20% - Accent1 4 2 4 2" xfId="29629" hidden="1" xr:uid="{00000000-0005-0000-0000-00008E010000}"/>
    <cellStyle name="20% - Accent1 4 2 4 2" xfId="29802" hidden="1" xr:uid="{00000000-0005-0000-0000-00008F010000}"/>
    <cellStyle name="20% - Accent1 4 2 4 2" xfId="30195" hidden="1" xr:uid="{00000000-0005-0000-0000-000090010000}"/>
    <cellStyle name="20% - Accent1 4 2 4 2" xfId="30343" hidden="1" xr:uid="{00000000-0005-0000-0000-000091010000}"/>
    <cellStyle name="20% - Accent1 4 2 4 2" xfId="30681" hidden="1" xr:uid="{00000000-0005-0000-0000-000092010000}"/>
    <cellStyle name="20% - Accent1 4 2 4 2" xfId="31018" hidden="1" xr:uid="{00000000-0005-0000-0000-000093010000}"/>
    <cellStyle name="20% - Accent1 4 2 4 2" xfId="31583" hidden="1" xr:uid="{00000000-0005-0000-0000-000094010000}"/>
    <cellStyle name="20% - Accent1 4 2 4 2" xfId="31698" hidden="1" xr:uid="{00000000-0005-0000-0000-000095010000}"/>
    <cellStyle name="20% - Accent1 4 2 4 2" xfId="32421" hidden="1" xr:uid="{00000000-0005-0000-0000-000096010000}"/>
    <cellStyle name="20% - Accent1 4 2 4 2" xfId="32594" hidden="1" xr:uid="{00000000-0005-0000-0000-000097010000}"/>
    <cellStyle name="20% - Accent1 4 2 4 2" xfId="32987" hidden="1" xr:uid="{00000000-0005-0000-0000-000098010000}"/>
    <cellStyle name="20% - Accent1 4 2 4 2" xfId="33135" hidden="1" xr:uid="{00000000-0005-0000-0000-000099010000}"/>
    <cellStyle name="20% - Accent1 4 2 4 2" xfId="33473" hidden="1" xr:uid="{00000000-0005-0000-0000-00009A010000}"/>
    <cellStyle name="20% - Accent1 4 2 4 2" xfId="33810" hidden="1" xr:uid="{00000000-0005-0000-0000-00009B010000}"/>
    <cellStyle name="20% - Accent1 4 3 3 2" xfId="1655" hidden="1" xr:uid="{00000000-0005-0000-0000-00009C010000}"/>
    <cellStyle name="20% - Accent1 4 3 3 2" xfId="2921" hidden="1" xr:uid="{00000000-0005-0000-0000-00009D010000}"/>
    <cellStyle name="20% - Accent1 4 3 3 2" xfId="9547" hidden="1" xr:uid="{00000000-0005-0000-0000-00009E010000}"/>
    <cellStyle name="20% - Accent1 4 3 3 2" xfId="12060" hidden="1" xr:uid="{00000000-0005-0000-0000-00009F010000}"/>
    <cellStyle name="20% - Accent1 4 3 3 2" xfId="15798" hidden="1" xr:uid="{00000000-0005-0000-0000-0000A0010000}"/>
    <cellStyle name="20% - Accent1 4 3 3 2" xfId="18166" hidden="1" xr:uid="{00000000-0005-0000-0000-0000A1010000}"/>
    <cellStyle name="20% - Accent1 4 3 3 2" xfId="21435" hidden="1" xr:uid="{00000000-0005-0000-0000-0000A2010000}"/>
    <cellStyle name="20% - Accent1 4 3 3 2" xfId="24619" hidden="1" xr:uid="{00000000-0005-0000-0000-0000A3010000}"/>
    <cellStyle name="20% - Accent1 4 3 3 2" xfId="28790" hidden="1" xr:uid="{00000000-0005-0000-0000-0000A4010000}"/>
    <cellStyle name="20% - Accent1 4 3 3 2" xfId="28905" hidden="1" xr:uid="{00000000-0005-0000-0000-0000A5010000}"/>
    <cellStyle name="20% - Accent1 4 3 3 2" xfId="29628" hidden="1" xr:uid="{00000000-0005-0000-0000-0000A6010000}"/>
    <cellStyle name="20% - Accent1 4 3 3 2" xfId="29801" hidden="1" xr:uid="{00000000-0005-0000-0000-0000A7010000}"/>
    <cellStyle name="20% - Accent1 4 3 3 2" xfId="30194" hidden="1" xr:uid="{00000000-0005-0000-0000-0000A8010000}"/>
    <cellStyle name="20% - Accent1 4 3 3 2" xfId="30342" hidden="1" xr:uid="{00000000-0005-0000-0000-0000A9010000}"/>
    <cellStyle name="20% - Accent1 4 3 3 2" xfId="30680" hidden="1" xr:uid="{00000000-0005-0000-0000-0000AA010000}"/>
    <cellStyle name="20% - Accent1 4 3 3 2" xfId="31017" hidden="1" xr:uid="{00000000-0005-0000-0000-0000AB010000}"/>
    <cellStyle name="20% - Accent1 4 3 3 2" xfId="31582" hidden="1" xr:uid="{00000000-0005-0000-0000-0000AC010000}"/>
    <cellStyle name="20% - Accent1 4 3 3 2" xfId="31697" hidden="1" xr:uid="{00000000-0005-0000-0000-0000AD010000}"/>
    <cellStyle name="20% - Accent1 4 3 3 2" xfId="32420" hidden="1" xr:uid="{00000000-0005-0000-0000-0000AE010000}"/>
    <cellStyle name="20% - Accent1 4 3 3 2" xfId="32593" hidden="1" xr:uid="{00000000-0005-0000-0000-0000AF010000}"/>
    <cellStyle name="20% - Accent1 4 3 3 2" xfId="32986" hidden="1" xr:uid="{00000000-0005-0000-0000-0000B0010000}"/>
    <cellStyle name="20% - Accent1 4 3 3 2" xfId="33134" hidden="1" xr:uid="{00000000-0005-0000-0000-0000B1010000}"/>
    <cellStyle name="20% - Accent1 4 3 3 2" xfId="33472" hidden="1" xr:uid="{00000000-0005-0000-0000-0000B2010000}"/>
    <cellStyle name="20% - Accent1 4 3 3 2" xfId="33809" hidden="1" xr:uid="{00000000-0005-0000-0000-0000B3010000}"/>
    <cellStyle name="20% - Accent1 5 2" xfId="1641" hidden="1" xr:uid="{00000000-0005-0000-0000-0000B4010000}"/>
    <cellStyle name="20% - Accent1 5 2" xfId="2907" hidden="1" xr:uid="{00000000-0005-0000-0000-0000B5010000}"/>
    <cellStyle name="20% - Accent1 5 2" xfId="9533" hidden="1" xr:uid="{00000000-0005-0000-0000-0000B6010000}"/>
    <cellStyle name="20% - Accent1 5 2" xfId="12046" hidden="1" xr:uid="{00000000-0005-0000-0000-0000B7010000}"/>
    <cellStyle name="20% - Accent1 5 2" xfId="15784" hidden="1" xr:uid="{00000000-0005-0000-0000-0000B8010000}"/>
    <cellStyle name="20% - Accent1 5 2" xfId="18152" hidden="1" xr:uid="{00000000-0005-0000-0000-0000B9010000}"/>
    <cellStyle name="20% - Accent1 5 2" xfId="21421" hidden="1" xr:uid="{00000000-0005-0000-0000-0000BA010000}"/>
    <cellStyle name="20% - Accent1 5 2" xfId="24605" hidden="1" xr:uid="{00000000-0005-0000-0000-0000BB010000}"/>
    <cellStyle name="20% - Accent1 5 2" xfId="28776" hidden="1" xr:uid="{00000000-0005-0000-0000-0000BC010000}"/>
    <cellStyle name="20% - Accent1 5 2" xfId="28891" hidden="1" xr:uid="{00000000-0005-0000-0000-0000BD010000}"/>
    <cellStyle name="20% - Accent1 5 2" xfId="29614" hidden="1" xr:uid="{00000000-0005-0000-0000-0000BE010000}"/>
    <cellStyle name="20% - Accent1 5 2" xfId="29787" hidden="1" xr:uid="{00000000-0005-0000-0000-0000BF010000}"/>
    <cellStyle name="20% - Accent1 5 2" xfId="30180" hidden="1" xr:uid="{00000000-0005-0000-0000-0000C0010000}"/>
    <cellStyle name="20% - Accent1 5 2" xfId="30328" hidden="1" xr:uid="{00000000-0005-0000-0000-0000C1010000}"/>
    <cellStyle name="20% - Accent1 5 2" xfId="30666" hidden="1" xr:uid="{00000000-0005-0000-0000-0000C2010000}"/>
    <cellStyle name="20% - Accent1 5 2" xfId="31003" hidden="1" xr:uid="{00000000-0005-0000-0000-0000C3010000}"/>
    <cellStyle name="20% - Accent1 5 2" xfId="31568" hidden="1" xr:uid="{00000000-0005-0000-0000-0000C4010000}"/>
    <cellStyle name="20% - Accent1 5 2" xfId="31683" hidden="1" xr:uid="{00000000-0005-0000-0000-0000C5010000}"/>
    <cellStyle name="20% - Accent1 5 2" xfId="32406" hidden="1" xr:uid="{00000000-0005-0000-0000-0000C6010000}"/>
    <cellStyle name="20% - Accent1 5 2" xfId="32579" hidden="1" xr:uid="{00000000-0005-0000-0000-0000C7010000}"/>
    <cellStyle name="20% - Accent1 5 2" xfId="32972" hidden="1" xr:uid="{00000000-0005-0000-0000-0000C8010000}"/>
    <cellStyle name="20% - Accent1 5 2" xfId="33120" hidden="1" xr:uid="{00000000-0005-0000-0000-0000C9010000}"/>
    <cellStyle name="20% - Accent1 5 2" xfId="33458" hidden="1" xr:uid="{00000000-0005-0000-0000-0000CA010000}"/>
    <cellStyle name="20% - Accent1 5 2" xfId="33795" hidden="1" xr:uid="{00000000-0005-0000-0000-0000CB010000}"/>
    <cellStyle name="20% - Accent1 7" xfId="407" hidden="1" xr:uid="{00000000-0005-0000-0000-0000CC010000}"/>
    <cellStyle name="20% - Accent1 7" xfId="626" hidden="1" xr:uid="{00000000-0005-0000-0000-0000CD010000}"/>
    <cellStyle name="20% - Accent1 7" xfId="963" hidden="1" xr:uid="{00000000-0005-0000-0000-0000CE010000}"/>
    <cellStyle name="20% - Accent1 7" xfId="1305" hidden="1" xr:uid="{00000000-0005-0000-0000-0000CF010000}"/>
    <cellStyle name="20% - Accent1 7" xfId="6514" hidden="1" xr:uid="{00000000-0005-0000-0000-0000D0010000}"/>
    <cellStyle name="20% - Accent1 7" xfId="6853" hidden="1" xr:uid="{00000000-0005-0000-0000-0000D1010000}"/>
    <cellStyle name="20% - Accent1 7" xfId="7196" hidden="1" xr:uid="{00000000-0005-0000-0000-0000D2010000}"/>
    <cellStyle name="20% - Accent1 7" xfId="3902" hidden="1" xr:uid="{00000000-0005-0000-0000-0000D3010000}"/>
    <cellStyle name="20% - Accent1 7" xfId="10785" hidden="1" xr:uid="{00000000-0005-0000-0000-0000D4010000}"/>
    <cellStyle name="20% - Accent1 7" xfId="4378" hidden="1" xr:uid="{00000000-0005-0000-0000-0000D5010000}"/>
    <cellStyle name="20% - Accent1 7" xfId="10903" hidden="1" xr:uid="{00000000-0005-0000-0000-0000D6010000}"/>
    <cellStyle name="20% - Accent1 7" xfId="13292" hidden="1" xr:uid="{00000000-0005-0000-0000-0000D7010000}"/>
    <cellStyle name="20% - Accent1 7" xfId="13634" hidden="1" xr:uid="{00000000-0005-0000-0000-0000D8010000}"/>
    <cellStyle name="20% - Accent1 7" xfId="4788" hidden="1" xr:uid="{00000000-0005-0000-0000-0000D9010000}"/>
    <cellStyle name="20% - Accent1 7" xfId="16989" hidden="1" xr:uid="{00000000-0005-0000-0000-0000DA010000}"/>
    <cellStyle name="20% - Accent1 7" xfId="11471" hidden="1" xr:uid="{00000000-0005-0000-0000-0000DB010000}"/>
    <cellStyle name="20% - Accent1 7" xfId="17071" hidden="1" xr:uid="{00000000-0005-0000-0000-0000DC010000}"/>
    <cellStyle name="20% - Accent1 7" xfId="19375" hidden="1" xr:uid="{00000000-0005-0000-0000-0000DD010000}"/>
    <cellStyle name="20% - Accent1 7" xfId="19717" hidden="1" xr:uid="{00000000-0005-0000-0000-0000DE010000}"/>
    <cellStyle name="20% - Accent1 7" xfId="20355" hidden="1" xr:uid="{00000000-0005-0000-0000-0000DF010000}"/>
    <cellStyle name="20% - Accent1 7" xfId="22628" hidden="1" xr:uid="{00000000-0005-0000-0000-0000E0010000}"/>
    <cellStyle name="20% - Accent1 7" xfId="22970" hidden="1" xr:uid="{00000000-0005-0000-0000-0000E1010000}"/>
    <cellStyle name="20% - Accent1 7" xfId="23559" hidden="1" xr:uid="{00000000-0005-0000-0000-0000E2010000}"/>
    <cellStyle name="20% - Accent1 7" xfId="25794" hidden="1" xr:uid="{00000000-0005-0000-0000-0000E3010000}"/>
    <cellStyle name="20% - Accent1 7" xfId="28453" hidden="1" xr:uid="{00000000-0005-0000-0000-0000E4010000}"/>
    <cellStyle name="20% - Accent1 7" xfId="28536" hidden="1" xr:uid="{00000000-0005-0000-0000-0000E5010000}"/>
    <cellStyle name="20% - Accent1 7" xfId="28614" hidden="1" xr:uid="{00000000-0005-0000-0000-0000E6010000}"/>
    <cellStyle name="20% - Accent1 7" xfId="28692" hidden="1" xr:uid="{00000000-0005-0000-0000-0000E7010000}"/>
    <cellStyle name="20% - Accent1 7" xfId="29274" hidden="1" xr:uid="{00000000-0005-0000-0000-0000E8010000}"/>
    <cellStyle name="20% - Accent1 7" xfId="29353" hidden="1" xr:uid="{00000000-0005-0000-0000-0000E9010000}"/>
    <cellStyle name="20% - Accent1 7" xfId="29431" hidden="1" xr:uid="{00000000-0005-0000-0000-0000EA010000}"/>
    <cellStyle name="20% - Accent1 7" xfId="28977" hidden="1" xr:uid="{00000000-0005-0000-0000-0000EB010000}"/>
    <cellStyle name="20% - Accent1 7" xfId="29731" hidden="1" xr:uid="{00000000-0005-0000-0000-0000EC010000}"/>
    <cellStyle name="20% - Accent1 7" xfId="29007" hidden="1" xr:uid="{00000000-0005-0000-0000-0000ED010000}"/>
    <cellStyle name="20% - Accent1 7" xfId="29743" hidden="1" xr:uid="{00000000-0005-0000-0000-0000EE010000}"/>
    <cellStyle name="20% - Accent1 7" xfId="29948" hidden="1" xr:uid="{00000000-0005-0000-0000-0000EF010000}"/>
    <cellStyle name="20% - Accent1 7" xfId="30026" hidden="1" xr:uid="{00000000-0005-0000-0000-0000F0010000}"/>
    <cellStyle name="20% - Accent1 7" xfId="29052" hidden="1" xr:uid="{00000000-0005-0000-0000-0000F1010000}"/>
    <cellStyle name="20% - Accent1 7" xfId="30289" hidden="1" xr:uid="{00000000-0005-0000-0000-0000F2010000}"/>
    <cellStyle name="20% - Accent1 7" xfId="29761" hidden="1" xr:uid="{00000000-0005-0000-0000-0000F3010000}"/>
    <cellStyle name="20% - Accent1 7" xfId="30292" hidden="1" xr:uid="{00000000-0005-0000-0000-0000F4010000}"/>
    <cellStyle name="20% - Accent1 7" xfId="30480" hidden="1" xr:uid="{00000000-0005-0000-0000-0000F5010000}"/>
    <cellStyle name="20% - Accent1 7" xfId="30558" hidden="1" xr:uid="{00000000-0005-0000-0000-0000F6010000}"/>
    <cellStyle name="20% - Accent1 7" xfId="30634" hidden="1" xr:uid="{00000000-0005-0000-0000-0000F7010000}"/>
    <cellStyle name="20% - Accent1 7" xfId="30817" hidden="1" xr:uid="{00000000-0005-0000-0000-0000F8010000}"/>
    <cellStyle name="20% - Accent1 7" xfId="30895" hidden="1" xr:uid="{00000000-0005-0000-0000-0000F9010000}"/>
    <cellStyle name="20% - Accent1 7" xfId="30971" hidden="1" xr:uid="{00000000-0005-0000-0000-0000FA010000}"/>
    <cellStyle name="20% - Accent1 7" xfId="31154" hidden="1" xr:uid="{00000000-0005-0000-0000-0000FB010000}"/>
    <cellStyle name="20% - Accent1 7" xfId="31245" hidden="1" xr:uid="{00000000-0005-0000-0000-0000FC010000}"/>
    <cellStyle name="20% - Accent1 7" xfId="31328" hidden="1" xr:uid="{00000000-0005-0000-0000-0000FD010000}"/>
    <cellStyle name="20% - Accent1 7" xfId="31406" hidden="1" xr:uid="{00000000-0005-0000-0000-0000FE010000}"/>
    <cellStyle name="20% - Accent1 7" xfId="31484" hidden="1" xr:uid="{00000000-0005-0000-0000-0000FF010000}"/>
    <cellStyle name="20% - Accent1 7" xfId="32066" hidden="1" xr:uid="{00000000-0005-0000-0000-000000020000}"/>
    <cellStyle name="20% - Accent1 7" xfId="32145" hidden="1" xr:uid="{00000000-0005-0000-0000-000001020000}"/>
    <cellStyle name="20% - Accent1 7" xfId="32223" hidden="1" xr:uid="{00000000-0005-0000-0000-000002020000}"/>
    <cellStyle name="20% - Accent1 7" xfId="31769" hidden="1" xr:uid="{00000000-0005-0000-0000-000003020000}"/>
    <cellStyle name="20% - Accent1 7" xfId="32523" hidden="1" xr:uid="{00000000-0005-0000-0000-000004020000}"/>
    <cellStyle name="20% - Accent1 7" xfId="31799" hidden="1" xr:uid="{00000000-0005-0000-0000-000005020000}"/>
    <cellStyle name="20% - Accent1 7" xfId="32535" hidden="1" xr:uid="{00000000-0005-0000-0000-000006020000}"/>
    <cellStyle name="20% - Accent1 7" xfId="32740" hidden="1" xr:uid="{00000000-0005-0000-0000-000007020000}"/>
    <cellStyle name="20% - Accent1 7" xfId="32818" hidden="1" xr:uid="{00000000-0005-0000-0000-000008020000}"/>
    <cellStyle name="20% - Accent1 7" xfId="31844" hidden="1" xr:uid="{00000000-0005-0000-0000-000009020000}"/>
    <cellStyle name="20% - Accent1 7" xfId="33081" hidden="1" xr:uid="{00000000-0005-0000-0000-00000A020000}"/>
    <cellStyle name="20% - Accent1 7" xfId="32553" hidden="1" xr:uid="{00000000-0005-0000-0000-00000B020000}"/>
    <cellStyle name="20% - Accent1 7" xfId="33084" hidden="1" xr:uid="{00000000-0005-0000-0000-00000C020000}"/>
    <cellStyle name="20% - Accent1 7" xfId="33272" hidden="1" xr:uid="{00000000-0005-0000-0000-00000D020000}"/>
    <cellStyle name="20% - Accent1 7" xfId="33350" hidden="1" xr:uid="{00000000-0005-0000-0000-00000E020000}"/>
    <cellStyle name="20% - Accent1 7" xfId="33426" hidden="1" xr:uid="{00000000-0005-0000-0000-00000F020000}"/>
    <cellStyle name="20% - Accent1 7" xfId="33609" hidden="1" xr:uid="{00000000-0005-0000-0000-000010020000}"/>
    <cellStyle name="20% - Accent1 7" xfId="33687" hidden="1" xr:uid="{00000000-0005-0000-0000-000011020000}"/>
    <cellStyle name="20% - Accent1 7" xfId="33763" hidden="1" xr:uid="{00000000-0005-0000-0000-000012020000}"/>
    <cellStyle name="20% - Accent1 7" xfId="33946" hidden="1" xr:uid="{00000000-0005-0000-0000-000013020000}"/>
    <cellStyle name="20% - Accent1 8" xfId="454" hidden="1" xr:uid="{00000000-0005-0000-0000-000014020000}"/>
    <cellStyle name="20% - Accent1 8" xfId="736" hidden="1" xr:uid="{00000000-0005-0000-0000-000015020000}"/>
    <cellStyle name="20% - Accent1 8" xfId="1067" hidden="1" xr:uid="{00000000-0005-0000-0000-000016020000}"/>
    <cellStyle name="20% - Accent1 8" xfId="1409" hidden="1" xr:uid="{00000000-0005-0000-0000-000017020000}"/>
    <cellStyle name="20% - Accent1 8" xfId="6625" hidden="1" xr:uid="{00000000-0005-0000-0000-000018020000}"/>
    <cellStyle name="20% - Accent1 8" xfId="6958" hidden="1" xr:uid="{00000000-0005-0000-0000-000019020000}"/>
    <cellStyle name="20% - Accent1 8" xfId="7303" hidden="1" xr:uid="{00000000-0005-0000-0000-00001A020000}"/>
    <cellStyle name="20% - Accent1 8" xfId="8260" hidden="1" xr:uid="{00000000-0005-0000-0000-00001B020000}"/>
    <cellStyle name="20% - Accent1 8" xfId="7872" hidden="1" xr:uid="{00000000-0005-0000-0000-00001C020000}"/>
    <cellStyle name="20% - Accent1 8" xfId="5692" hidden="1" xr:uid="{00000000-0005-0000-0000-00001D020000}"/>
    <cellStyle name="20% - Accent1 8" xfId="4541" hidden="1" xr:uid="{00000000-0005-0000-0000-00001E020000}"/>
    <cellStyle name="20% - Accent1 8" xfId="13396" hidden="1" xr:uid="{00000000-0005-0000-0000-00001F020000}"/>
    <cellStyle name="20% - Accent1 8" xfId="13738" hidden="1" xr:uid="{00000000-0005-0000-0000-000020020000}"/>
    <cellStyle name="20% - Accent1 8" xfId="14564" hidden="1" xr:uid="{00000000-0005-0000-0000-000021020000}"/>
    <cellStyle name="20% - Accent1 8" xfId="14233" hidden="1" xr:uid="{00000000-0005-0000-0000-000022020000}"/>
    <cellStyle name="20% - Accent1 8" xfId="7957" hidden="1" xr:uid="{00000000-0005-0000-0000-000023020000}"/>
    <cellStyle name="20% - Accent1 8" xfId="5709" hidden="1" xr:uid="{00000000-0005-0000-0000-000024020000}"/>
    <cellStyle name="20% - Accent1 8" xfId="19479" hidden="1" xr:uid="{00000000-0005-0000-0000-000025020000}"/>
    <cellStyle name="20% - Accent1 8" xfId="19821" hidden="1" xr:uid="{00000000-0005-0000-0000-000026020000}"/>
    <cellStyle name="20% - Accent1 8" xfId="9052" hidden="1" xr:uid="{00000000-0005-0000-0000-000027020000}"/>
    <cellStyle name="20% - Accent1 8" xfId="22732" hidden="1" xr:uid="{00000000-0005-0000-0000-000028020000}"/>
    <cellStyle name="20% - Accent1 8" xfId="23074" hidden="1" xr:uid="{00000000-0005-0000-0000-000029020000}"/>
    <cellStyle name="20% - Accent1 8" xfId="8968" hidden="1" xr:uid="{00000000-0005-0000-0000-00002A020000}"/>
    <cellStyle name="20% - Accent1 8" xfId="25898" hidden="1" xr:uid="{00000000-0005-0000-0000-00002B020000}"/>
    <cellStyle name="20% - Accent1 8" xfId="28469" hidden="1" xr:uid="{00000000-0005-0000-0000-00002C020000}"/>
    <cellStyle name="20% - Accent1 8" xfId="28548" hidden="1" xr:uid="{00000000-0005-0000-0000-00002D020000}"/>
    <cellStyle name="20% - Accent1 8" xfId="28625" hidden="1" xr:uid="{00000000-0005-0000-0000-00002E020000}"/>
    <cellStyle name="20% - Accent1 8" xfId="28703" hidden="1" xr:uid="{00000000-0005-0000-0000-00002F020000}"/>
    <cellStyle name="20% - Accent1 8" xfId="29287" hidden="1" xr:uid="{00000000-0005-0000-0000-000030020000}"/>
    <cellStyle name="20% - Accent1 8" xfId="29364" hidden="1" xr:uid="{00000000-0005-0000-0000-000031020000}"/>
    <cellStyle name="20% - Accent1 8" xfId="29443" hidden="1" xr:uid="{00000000-0005-0000-0000-000032020000}"/>
    <cellStyle name="20% - Accent1 8" xfId="29560" hidden="1" xr:uid="{00000000-0005-0000-0000-000033020000}"/>
    <cellStyle name="20% - Accent1 8" xfId="29533" hidden="1" xr:uid="{00000000-0005-0000-0000-000034020000}"/>
    <cellStyle name="20% - Accent1 8" xfId="29179" hidden="1" xr:uid="{00000000-0005-0000-0000-000035020000}"/>
    <cellStyle name="20% - Accent1 8" xfId="29023" hidden="1" xr:uid="{00000000-0005-0000-0000-000036020000}"/>
    <cellStyle name="20% - Accent1 8" xfId="29959" hidden="1" xr:uid="{00000000-0005-0000-0000-000037020000}"/>
    <cellStyle name="20% - Accent1 8" xfId="30037" hidden="1" xr:uid="{00000000-0005-0000-0000-000038020000}"/>
    <cellStyle name="20% - Accent1 8" xfId="30138" hidden="1" xr:uid="{00000000-0005-0000-0000-000039020000}"/>
    <cellStyle name="20% - Accent1 8" xfId="30120" hidden="1" xr:uid="{00000000-0005-0000-0000-00003A020000}"/>
    <cellStyle name="20% - Accent1 8" xfId="29541" hidden="1" xr:uid="{00000000-0005-0000-0000-00003B020000}"/>
    <cellStyle name="20% - Accent1 8" xfId="29183" hidden="1" xr:uid="{00000000-0005-0000-0000-00003C020000}"/>
    <cellStyle name="20% - Accent1 8" xfId="30491" hidden="1" xr:uid="{00000000-0005-0000-0000-00003D020000}"/>
    <cellStyle name="20% - Accent1 8" xfId="30569" hidden="1" xr:uid="{00000000-0005-0000-0000-00003E020000}"/>
    <cellStyle name="20% - Accent1 8" xfId="29590" hidden="1" xr:uid="{00000000-0005-0000-0000-00003F020000}"/>
    <cellStyle name="20% - Accent1 8" xfId="30828" hidden="1" xr:uid="{00000000-0005-0000-0000-000040020000}"/>
    <cellStyle name="20% - Accent1 8" xfId="30906" hidden="1" xr:uid="{00000000-0005-0000-0000-000041020000}"/>
    <cellStyle name="20% - Accent1 8" xfId="29587" hidden="1" xr:uid="{00000000-0005-0000-0000-000042020000}"/>
    <cellStyle name="20% - Accent1 8" xfId="31165" hidden="1" xr:uid="{00000000-0005-0000-0000-000043020000}"/>
    <cellStyle name="20% - Accent1 8" xfId="31261" hidden="1" xr:uid="{00000000-0005-0000-0000-000044020000}"/>
    <cellStyle name="20% - Accent1 8" xfId="31340" hidden="1" xr:uid="{00000000-0005-0000-0000-000045020000}"/>
    <cellStyle name="20% - Accent1 8" xfId="31417" hidden="1" xr:uid="{00000000-0005-0000-0000-000046020000}"/>
    <cellStyle name="20% - Accent1 8" xfId="31495" hidden="1" xr:uid="{00000000-0005-0000-0000-000047020000}"/>
    <cellStyle name="20% - Accent1 8" xfId="32079" hidden="1" xr:uid="{00000000-0005-0000-0000-000048020000}"/>
    <cellStyle name="20% - Accent1 8" xfId="32156" hidden="1" xr:uid="{00000000-0005-0000-0000-000049020000}"/>
    <cellStyle name="20% - Accent1 8" xfId="32235" hidden="1" xr:uid="{00000000-0005-0000-0000-00004A020000}"/>
    <cellStyle name="20% - Accent1 8" xfId="32352" hidden="1" xr:uid="{00000000-0005-0000-0000-00004B020000}"/>
    <cellStyle name="20% - Accent1 8" xfId="32325" hidden="1" xr:uid="{00000000-0005-0000-0000-00004C020000}"/>
    <cellStyle name="20% - Accent1 8" xfId="31971" hidden="1" xr:uid="{00000000-0005-0000-0000-00004D020000}"/>
    <cellStyle name="20% - Accent1 8" xfId="31815" hidden="1" xr:uid="{00000000-0005-0000-0000-00004E020000}"/>
    <cellStyle name="20% - Accent1 8" xfId="32751" hidden="1" xr:uid="{00000000-0005-0000-0000-00004F020000}"/>
    <cellStyle name="20% - Accent1 8" xfId="32829" hidden="1" xr:uid="{00000000-0005-0000-0000-000050020000}"/>
    <cellStyle name="20% - Accent1 8" xfId="32930" hidden="1" xr:uid="{00000000-0005-0000-0000-000051020000}"/>
    <cellStyle name="20% - Accent1 8" xfId="32912" hidden="1" xr:uid="{00000000-0005-0000-0000-000052020000}"/>
    <cellStyle name="20% - Accent1 8" xfId="32333" hidden="1" xr:uid="{00000000-0005-0000-0000-000053020000}"/>
    <cellStyle name="20% - Accent1 8" xfId="31975" hidden="1" xr:uid="{00000000-0005-0000-0000-000054020000}"/>
    <cellStyle name="20% - Accent1 8" xfId="33283" hidden="1" xr:uid="{00000000-0005-0000-0000-000055020000}"/>
    <cellStyle name="20% - Accent1 8" xfId="33361" hidden="1" xr:uid="{00000000-0005-0000-0000-000056020000}"/>
    <cellStyle name="20% - Accent1 8" xfId="32382" hidden="1" xr:uid="{00000000-0005-0000-0000-000057020000}"/>
    <cellStyle name="20% - Accent1 8" xfId="33620" hidden="1" xr:uid="{00000000-0005-0000-0000-000058020000}"/>
    <cellStyle name="20% - Accent1 8" xfId="33698" hidden="1" xr:uid="{00000000-0005-0000-0000-000059020000}"/>
    <cellStyle name="20% - Accent1 8" xfId="32379" hidden="1" xr:uid="{00000000-0005-0000-0000-00005A020000}"/>
    <cellStyle name="20% - Accent1 8" xfId="33957" hidden="1" xr:uid="{00000000-0005-0000-0000-00005B020000}"/>
    <cellStyle name="20% - Accent1 9" xfId="488" hidden="1" xr:uid="{00000000-0005-0000-0000-00005C020000}"/>
    <cellStyle name="20% - Accent1 9" xfId="810" hidden="1" xr:uid="{00000000-0005-0000-0000-00005D020000}"/>
    <cellStyle name="20% - Accent1 9" xfId="1134" hidden="1" xr:uid="{00000000-0005-0000-0000-00005E020000}"/>
    <cellStyle name="20% - Accent1 9" xfId="1476" hidden="1" xr:uid="{00000000-0005-0000-0000-00005F020000}"/>
    <cellStyle name="20% - Accent1 9" xfId="6700" hidden="1" xr:uid="{00000000-0005-0000-0000-000060020000}"/>
    <cellStyle name="20% - Accent1 9" xfId="7025" hidden="1" xr:uid="{00000000-0005-0000-0000-000061020000}"/>
    <cellStyle name="20% - Accent1 9" xfId="7370" hidden="1" xr:uid="{00000000-0005-0000-0000-000062020000}"/>
    <cellStyle name="20% - Accent1 9" xfId="8090" hidden="1" xr:uid="{00000000-0005-0000-0000-000063020000}"/>
    <cellStyle name="20% - Accent1 9" xfId="6049" hidden="1" xr:uid="{00000000-0005-0000-0000-000064020000}"/>
    <cellStyle name="20% - Accent1 9" xfId="4992" hidden="1" xr:uid="{00000000-0005-0000-0000-000065020000}"/>
    <cellStyle name="20% - Accent1 9" xfId="13139" hidden="1" xr:uid="{00000000-0005-0000-0000-000066020000}"/>
    <cellStyle name="20% - Accent1 9" xfId="13463" hidden="1" xr:uid="{00000000-0005-0000-0000-000067020000}"/>
    <cellStyle name="20% - Accent1 9" xfId="13805" hidden="1" xr:uid="{00000000-0005-0000-0000-000068020000}"/>
    <cellStyle name="20% - Accent1 9" xfId="14425" hidden="1" xr:uid="{00000000-0005-0000-0000-000069020000}"/>
    <cellStyle name="20% - Accent1 9" xfId="12754" hidden="1" xr:uid="{00000000-0005-0000-0000-00006A020000}"/>
    <cellStyle name="20% - Accent1 9" xfId="4237" hidden="1" xr:uid="{00000000-0005-0000-0000-00006B020000}"/>
    <cellStyle name="20% - Accent1 9" xfId="19220" hidden="1" xr:uid="{00000000-0005-0000-0000-00006C020000}"/>
    <cellStyle name="20% - Accent1 9" xfId="19546" hidden="1" xr:uid="{00000000-0005-0000-0000-00006D020000}"/>
    <cellStyle name="20% - Accent1 9" xfId="19888" hidden="1" xr:uid="{00000000-0005-0000-0000-00006E020000}"/>
    <cellStyle name="20% - Accent1 9" xfId="22473" hidden="1" xr:uid="{00000000-0005-0000-0000-00006F020000}"/>
    <cellStyle name="20% - Accent1 9" xfId="22799" hidden="1" xr:uid="{00000000-0005-0000-0000-000070020000}"/>
    <cellStyle name="20% - Accent1 9" xfId="23141" hidden="1" xr:uid="{00000000-0005-0000-0000-000071020000}"/>
    <cellStyle name="20% - Accent1 9" xfId="25641" hidden="1" xr:uid="{00000000-0005-0000-0000-000072020000}"/>
    <cellStyle name="20% - Accent1 9" xfId="25965" hidden="1" xr:uid="{00000000-0005-0000-0000-000073020000}"/>
    <cellStyle name="20% - Accent1 9" xfId="28482" hidden="1" xr:uid="{00000000-0005-0000-0000-000074020000}"/>
    <cellStyle name="20% - Accent1 9" xfId="28556" hidden="1" xr:uid="{00000000-0005-0000-0000-000075020000}"/>
    <cellStyle name="20% - Accent1 9" xfId="28632" hidden="1" xr:uid="{00000000-0005-0000-0000-000076020000}"/>
    <cellStyle name="20% - Accent1 9" xfId="28710" hidden="1" xr:uid="{00000000-0005-0000-0000-000077020000}"/>
    <cellStyle name="20% - Accent1 9" xfId="29295" hidden="1" xr:uid="{00000000-0005-0000-0000-000078020000}"/>
    <cellStyle name="20% - Accent1 9" xfId="29371" hidden="1" xr:uid="{00000000-0005-0000-0000-000079020000}"/>
    <cellStyle name="20% - Accent1 9" xfId="29450" hidden="1" xr:uid="{00000000-0005-0000-0000-00007A020000}"/>
    <cellStyle name="20% - Accent1 9" xfId="29545" hidden="1" xr:uid="{00000000-0005-0000-0000-00007B020000}"/>
    <cellStyle name="20% - Accent1 9" xfId="29223" hidden="1" xr:uid="{00000000-0005-0000-0000-00007C020000}"/>
    <cellStyle name="20% - Accent1 9" xfId="29081" hidden="1" xr:uid="{00000000-0005-0000-0000-00007D020000}"/>
    <cellStyle name="20% - Accent1 9" xfId="29890" hidden="1" xr:uid="{00000000-0005-0000-0000-00007E020000}"/>
    <cellStyle name="20% - Accent1 9" xfId="29966" hidden="1" xr:uid="{00000000-0005-0000-0000-00007F020000}"/>
    <cellStyle name="20% - Accent1 9" xfId="30044" hidden="1" xr:uid="{00000000-0005-0000-0000-000080020000}"/>
    <cellStyle name="20% - Accent1 9" xfId="30127" hidden="1" xr:uid="{00000000-0005-0000-0000-000081020000}"/>
    <cellStyle name="20% - Accent1 9" xfId="29880" hidden="1" xr:uid="{00000000-0005-0000-0000-000082020000}"/>
    <cellStyle name="20% - Accent1 9" xfId="28998" hidden="1" xr:uid="{00000000-0005-0000-0000-000083020000}"/>
    <cellStyle name="20% - Accent1 9" xfId="30422" hidden="1" xr:uid="{00000000-0005-0000-0000-000084020000}"/>
    <cellStyle name="20% - Accent1 9" xfId="30498" hidden="1" xr:uid="{00000000-0005-0000-0000-000085020000}"/>
    <cellStyle name="20% - Accent1 9" xfId="30576" hidden="1" xr:uid="{00000000-0005-0000-0000-000086020000}"/>
    <cellStyle name="20% - Accent1 9" xfId="30759" hidden="1" xr:uid="{00000000-0005-0000-0000-000087020000}"/>
    <cellStyle name="20% - Accent1 9" xfId="30835" hidden="1" xr:uid="{00000000-0005-0000-0000-000088020000}"/>
    <cellStyle name="20% - Accent1 9" xfId="30913" hidden="1" xr:uid="{00000000-0005-0000-0000-000089020000}"/>
    <cellStyle name="20% - Accent1 9" xfId="31096" hidden="1" xr:uid="{00000000-0005-0000-0000-00008A020000}"/>
    <cellStyle name="20% - Accent1 9" xfId="31172" hidden="1" xr:uid="{00000000-0005-0000-0000-00008B020000}"/>
    <cellStyle name="20% - Accent1 9" xfId="31274" hidden="1" xr:uid="{00000000-0005-0000-0000-00008C020000}"/>
    <cellStyle name="20% - Accent1 9" xfId="31348" hidden="1" xr:uid="{00000000-0005-0000-0000-00008D020000}"/>
    <cellStyle name="20% - Accent1 9" xfId="31424" hidden="1" xr:uid="{00000000-0005-0000-0000-00008E020000}"/>
    <cellStyle name="20% - Accent1 9" xfId="31502" hidden="1" xr:uid="{00000000-0005-0000-0000-00008F020000}"/>
    <cellStyle name="20% - Accent1 9" xfId="32087" hidden="1" xr:uid="{00000000-0005-0000-0000-000090020000}"/>
    <cellStyle name="20% - Accent1 9" xfId="32163" hidden="1" xr:uid="{00000000-0005-0000-0000-000091020000}"/>
    <cellStyle name="20% - Accent1 9" xfId="32242" hidden="1" xr:uid="{00000000-0005-0000-0000-000092020000}"/>
    <cellStyle name="20% - Accent1 9" xfId="32337" hidden="1" xr:uid="{00000000-0005-0000-0000-000093020000}"/>
    <cellStyle name="20% - Accent1 9" xfId="32015" hidden="1" xr:uid="{00000000-0005-0000-0000-000094020000}"/>
    <cellStyle name="20% - Accent1 9" xfId="31873" hidden="1" xr:uid="{00000000-0005-0000-0000-000095020000}"/>
    <cellStyle name="20% - Accent1 9" xfId="32682" hidden="1" xr:uid="{00000000-0005-0000-0000-000096020000}"/>
    <cellStyle name="20% - Accent1 9" xfId="32758" hidden="1" xr:uid="{00000000-0005-0000-0000-000097020000}"/>
    <cellStyle name="20% - Accent1 9" xfId="32836" hidden="1" xr:uid="{00000000-0005-0000-0000-000098020000}"/>
    <cellStyle name="20% - Accent1 9" xfId="32919" hidden="1" xr:uid="{00000000-0005-0000-0000-000099020000}"/>
    <cellStyle name="20% - Accent1 9" xfId="32672" hidden="1" xr:uid="{00000000-0005-0000-0000-00009A020000}"/>
    <cellStyle name="20% - Accent1 9" xfId="31790" hidden="1" xr:uid="{00000000-0005-0000-0000-00009B020000}"/>
    <cellStyle name="20% - Accent1 9" xfId="33214" hidden="1" xr:uid="{00000000-0005-0000-0000-00009C020000}"/>
    <cellStyle name="20% - Accent1 9" xfId="33290" hidden="1" xr:uid="{00000000-0005-0000-0000-00009D020000}"/>
    <cellStyle name="20% - Accent1 9" xfId="33368" hidden="1" xr:uid="{00000000-0005-0000-0000-00009E020000}"/>
    <cellStyle name="20% - Accent1 9" xfId="33551" hidden="1" xr:uid="{00000000-0005-0000-0000-00009F020000}"/>
    <cellStyle name="20% - Accent1 9" xfId="33627" hidden="1" xr:uid="{00000000-0005-0000-0000-0000A0020000}"/>
    <cellStyle name="20% - Accent1 9" xfId="33705" hidden="1" xr:uid="{00000000-0005-0000-0000-0000A1020000}"/>
    <cellStyle name="20% - Accent1 9" xfId="33888" hidden="1" xr:uid="{00000000-0005-0000-0000-0000A2020000}"/>
    <cellStyle name="20% - Accent1 9" xfId="33964" hidden="1" xr:uid="{00000000-0005-0000-0000-0000A3020000}"/>
    <cellStyle name="20% - Accent2" xfId="25" builtinId="34" hidden="1" customBuiltin="1"/>
    <cellStyle name="20% - Accent2" xfId="73" builtinId="34" hidden="1" customBuiltin="1"/>
    <cellStyle name="20% - Accent2" xfId="108" builtinId="34" hidden="1" customBuiltin="1"/>
    <cellStyle name="20% - Accent2" xfId="151" builtinId="34" hidden="1" customBuiltin="1"/>
    <cellStyle name="20% - Accent2" xfId="193" builtinId="34" hidden="1" customBuiltin="1"/>
    <cellStyle name="20% - Accent2" xfId="227" builtinId="34" hidden="1" customBuiltin="1"/>
    <cellStyle name="20% - Accent2" xfId="264" builtinId="34" hidden="1" customBuiltin="1"/>
    <cellStyle name="20% - Accent2" xfId="301" builtinId="34" hidden="1" customBuiltin="1"/>
    <cellStyle name="20% - Accent2" xfId="335" builtinId="34" hidden="1" customBuiltin="1"/>
    <cellStyle name="20% - Accent2" xfId="370" builtinId="34" hidden="1" customBuiltin="1"/>
    <cellStyle name="20% - Accent2" xfId="3921" builtinId="34" hidden="1" customBuiltin="1"/>
    <cellStyle name="20% - Accent2" xfId="3955" builtinId="34" hidden="1" customBuiltin="1"/>
    <cellStyle name="20% - Accent2" xfId="3992" builtinId="34" hidden="1" customBuiltin="1"/>
    <cellStyle name="20% - Accent2" xfId="4029" builtinId="34" hidden="1" customBuiltin="1"/>
    <cellStyle name="20% - Accent2" xfId="4063" builtinId="34" hidden="1" customBuiltin="1"/>
    <cellStyle name="20% - Accent2" xfId="4261" builtinId="34" hidden="1" customBuiltin="1"/>
    <cellStyle name="20% - Accent2" xfId="10722" builtinId="34" hidden="1" customBuiltin="1"/>
    <cellStyle name="20% - Accent2" xfId="8379" builtinId="34" hidden="1" customBuiltin="1"/>
    <cellStyle name="20% - Accent2" xfId="4819" builtinId="34" hidden="1" customBuiltin="1"/>
    <cellStyle name="20% - Accent2" xfId="8307" builtinId="34" hidden="1" customBuiltin="1"/>
    <cellStyle name="20% - Accent2" xfId="6094" builtinId="34" hidden="1" customBuiltin="1"/>
    <cellStyle name="20% - Accent2" xfId="5604" builtinId="34" hidden="1" customBuiltin="1"/>
    <cellStyle name="20% - Accent2" xfId="6157" builtinId="34" hidden="1" customBuiltin="1"/>
    <cellStyle name="20% - Accent2" xfId="7852" builtinId="34" hidden="1" customBuiltin="1"/>
    <cellStyle name="20% - Accent2" xfId="10855" builtinId="34" hidden="1" customBuiltin="1"/>
    <cellStyle name="20% - Accent2" xfId="5859" builtinId="34" hidden="1" customBuiltin="1"/>
    <cellStyle name="20% - Accent2" xfId="5434" builtinId="34" hidden="1" customBuiltin="1"/>
    <cellStyle name="20% - Accent2" xfId="4721" builtinId="34" hidden="1" customBuiltin="1"/>
    <cellStyle name="20% - Accent2" xfId="16930" builtinId="34" hidden="1" customBuiltin="1"/>
    <cellStyle name="20% - Accent2" xfId="14671" builtinId="34" hidden="1" customBuiltin="1"/>
    <cellStyle name="20% - Accent2" xfId="4331" builtinId="34" hidden="1" customBuiltin="1"/>
    <cellStyle name="20% - Accent2" xfId="14606" builtinId="34" hidden="1" customBuiltin="1"/>
    <cellStyle name="20% - Accent2" xfId="10953" builtinId="34" hidden="1" customBuiltin="1"/>
    <cellStyle name="20% - Accent2" xfId="5111" builtinId="34" hidden="1" customBuiltin="1"/>
    <cellStyle name="20% - Accent2" xfId="11696" builtinId="34" hidden="1" customBuiltin="1"/>
    <cellStyle name="20% - Accent2" xfId="14218" builtinId="34" hidden="1" customBuiltin="1"/>
    <cellStyle name="20% - Accent2" xfId="17033" builtinId="34" hidden="1" customBuiltin="1"/>
    <cellStyle name="20% - Accent2" xfId="6353" builtinId="34" hidden="1" customBuiltin="1"/>
    <cellStyle name="20% - Accent2" xfId="8411" builtinId="34" hidden="1" customBuiltin="1"/>
    <cellStyle name="20% - Accent2" xfId="4593" builtinId="34" hidden="1" customBuiltin="1"/>
    <cellStyle name="20% - Accent2" xfId="14248" builtinId="34" hidden="1" customBuiltin="1"/>
    <cellStyle name="20% - Accent2" xfId="7913" builtinId="34" hidden="1" customBuiltin="1"/>
    <cellStyle name="20% - Accent2" xfId="8089" builtinId="34" hidden="1" customBuiltin="1"/>
    <cellStyle name="20% - Accent2" xfId="14550" builtinId="34" hidden="1" customBuiltin="1"/>
    <cellStyle name="20% - Accent2" xfId="5534" builtinId="34" hidden="1" customBuiltin="1"/>
    <cellStyle name="20% - Accent2" xfId="14517" builtinId="34" hidden="1" customBuiltin="1"/>
    <cellStyle name="20% - Accent2" xfId="14574" builtinId="34" hidden="1" customBuiltin="1"/>
    <cellStyle name="20% - Accent2" xfId="14684" builtinId="34" hidden="1" customBuiltin="1"/>
    <cellStyle name="20% - Accent2" xfId="10923" builtinId="34" hidden="1" customBuiltin="1"/>
    <cellStyle name="20% - Accent2" xfId="10770" builtinId="34" hidden="1" customBuiltin="1"/>
    <cellStyle name="20% - Accent2" xfId="10760" builtinId="34" hidden="1" customBuiltin="1"/>
    <cellStyle name="20% - Accent2" xfId="4954" builtinId="34" hidden="1" customBuiltin="1"/>
    <cellStyle name="20% - Accent2 10" xfId="528" hidden="1" xr:uid="{00000000-0005-0000-0000-0000D8020000}"/>
    <cellStyle name="20% - Accent2 10" xfId="852" hidden="1" xr:uid="{00000000-0005-0000-0000-0000D9020000}"/>
    <cellStyle name="20% - Accent2 10" xfId="1173" hidden="1" xr:uid="{00000000-0005-0000-0000-0000DA020000}"/>
    <cellStyle name="20% - Accent2 10" xfId="1515" hidden="1" xr:uid="{00000000-0005-0000-0000-0000DB020000}"/>
    <cellStyle name="20% - Accent2 10" xfId="6742" hidden="1" xr:uid="{00000000-0005-0000-0000-0000DC020000}"/>
    <cellStyle name="20% - Accent2 10" xfId="7064" hidden="1" xr:uid="{00000000-0005-0000-0000-0000DD020000}"/>
    <cellStyle name="20% - Accent2 10" xfId="7410" hidden="1" xr:uid="{00000000-0005-0000-0000-0000DE020000}"/>
    <cellStyle name="20% - Accent2 10" xfId="8141" hidden="1" xr:uid="{00000000-0005-0000-0000-0000DF020000}"/>
    <cellStyle name="20% - Accent2 10" xfId="5093" hidden="1" xr:uid="{00000000-0005-0000-0000-0000E0020000}"/>
    <cellStyle name="20% - Accent2 10" xfId="5241" hidden="1" xr:uid="{00000000-0005-0000-0000-0000E1020000}"/>
    <cellStyle name="20% - Accent2 10" xfId="13181" hidden="1" xr:uid="{00000000-0005-0000-0000-0000E2020000}"/>
    <cellStyle name="20% - Accent2 10" xfId="13502" hidden="1" xr:uid="{00000000-0005-0000-0000-0000E3020000}"/>
    <cellStyle name="20% - Accent2 10" xfId="13844" hidden="1" xr:uid="{00000000-0005-0000-0000-0000E4020000}"/>
    <cellStyle name="20% - Accent2 10" xfId="14469" hidden="1" xr:uid="{00000000-0005-0000-0000-0000E5020000}"/>
    <cellStyle name="20% - Accent2 10" xfId="6296" hidden="1" xr:uid="{00000000-0005-0000-0000-0000E6020000}"/>
    <cellStyle name="20% - Accent2 10" xfId="6259" hidden="1" xr:uid="{00000000-0005-0000-0000-0000E7020000}"/>
    <cellStyle name="20% - Accent2 10" xfId="19263" hidden="1" xr:uid="{00000000-0005-0000-0000-0000E8020000}"/>
    <cellStyle name="20% - Accent2 10" xfId="19585" hidden="1" xr:uid="{00000000-0005-0000-0000-0000E9020000}"/>
    <cellStyle name="20% - Accent2 10" xfId="19927" hidden="1" xr:uid="{00000000-0005-0000-0000-0000EA020000}"/>
    <cellStyle name="20% - Accent2 10" xfId="22516" hidden="1" xr:uid="{00000000-0005-0000-0000-0000EB020000}"/>
    <cellStyle name="20% - Accent2 10" xfId="22838" hidden="1" xr:uid="{00000000-0005-0000-0000-0000EC020000}"/>
    <cellStyle name="20% - Accent2 10" xfId="23180" hidden="1" xr:uid="{00000000-0005-0000-0000-0000ED020000}"/>
    <cellStyle name="20% - Accent2 10" xfId="25683" hidden="1" xr:uid="{00000000-0005-0000-0000-0000EE020000}"/>
    <cellStyle name="20% - Accent2 10" xfId="26004" hidden="1" xr:uid="{00000000-0005-0000-0000-0000EF020000}"/>
    <cellStyle name="20% - Accent2 10" xfId="28497" hidden="1" xr:uid="{00000000-0005-0000-0000-0000F0020000}"/>
    <cellStyle name="20% - Accent2 10" xfId="28571" hidden="1" xr:uid="{00000000-0005-0000-0000-0000F1020000}"/>
    <cellStyle name="20% - Accent2 10" xfId="28647" hidden="1" xr:uid="{00000000-0005-0000-0000-0000F2020000}"/>
    <cellStyle name="20% - Accent2 10" xfId="28725" hidden="1" xr:uid="{00000000-0005-0000-0000-0000F3020000}"/>
    <cellStyle name="20% - Accent2 10" xfId="29310" hidden="1" xr:uid="{00000000-0005-0000-0000-0000F4020000}"/>
    <cellStyle name="20% - Accent2 10" xfId="29386" hidden="1" xr:uid="{00000000-0005-0000-0000-0000F5020000}"/>
    <cellStyle name="20% - Accent2 10" xfId="29465" hidden="1" xr:uid="{00000000-0005-0000-0000-0000F6020000}"/>
    <cellStyle name="20% - Accent2 10" xfId="29547" hidden="1" xr:uid="{00000000-0005-0000-0000-0000F7020000}"/>
    <cellStyle name="20% - Accent2 10" xfId="29095" hidden="1" xr:uid="{00000000-0005-0000-0000-0000F8020000}"/>
    <cellStyle name="20% - Accent2 10" xfId="29112" hidden="1" xr:uid="{00000000-0005-0000-0000-0000F9020000}"/>
    <cellStyle name="20% - Accent2 10" xfId="29905" hidden="1" xr:uid="{00000000-0005-0000-0000-0000FA020000}"/>
    <cellStyle name="20% - Accent2 10" xfId="29981" hidden="1" xr:uid="{00000000-0005-0000-0000-0000FB020000}"/>
    <cellStyle name="20% - Accent2 10" xfId="30059" hidden="1" xr:uid="{00000000-0005-0000-0000-0000FC020000}"/>
    <cellStyle name="20% - Accent2 10" xfId="30129" hidden="1" xr:uid="{00000000-0005-0000-0000-0000FD020000}"/>
    <cellStyle name="20% - Accent2 10" xfId="29254" hidden="1" xr:uid="{00000000-0005-0000-0000-0000FE020000}"/>
    <cellStyle name="20% - Accent2 10" xfId="29250" hidden="1" xr:uid="{00000000-0005-0000-0000-0000FF020000}"/>
    <cellStyle name="20% - Accent2 10" xfId="30437" hidden="1" xr:uid="{00000000-0005-0000-0000-000000030000}"/>
    <cellStyle name="20% - Accent2 10" xfId="30513" hidden="1" xr:uid="{00000000-0005-0000-0000-000001030000}"/>
    <cellStyle name="20% - Accent2 10" xfId="30591" hidden="1" xr:uid="{00000000-0005-0000-0000-000002030000}"/>
    <cellStyle name="20% - Accent2 10" xfId="30774" hidden="1" xr:uid="{00000000-0005-0000-0000-000003030000}"/>
    <cellStyle name="20% - Accent2 10" xfId="30850" hidden="1" xr:uid="{00000000-0005-0000-0000-000004030000}"/>
    <cellStyle name="20% - Accent2 10" xfId="30928" hidden="1" xr:uid="{00000000-0005-0000-0000-000005030000}"/>
    <cellStyle name="20% - Accent2 10" xfId="31111" hidden="1" xr:uid="{00000000-0005-0000-0000-000006030000}"/>
    <cellStyle name="20% - Accent2 10" xfId="31187" hidden="1" xr:uid="{00000000-0005-0000-0000-000007030000}"/>
    <cellStyle name="20% - Accent2 10" xfId="31289" hidden="1" xr:uid="{00000000-0005-0000-0000-000008030000}"/>
    <cellStyle name="20% - Accent2 10" xfId="31363" hidden="1" xr:uid="{00000000-0005-0000-0000-000009030000}"/>
    <cellStyle name="20% - Accent2 10" xfId="31439" hidden="1" xr:uid="{00000000-0005-0000-0000-00000A030000}"/>
    <cellStyle name="20% - Accent2 10" xfId="31517" hidden="1" xr:uid="{00000000-0005-0000-0000-00000B030000}"/>
    <cellStyle name="20% - Accent2 10" xfId="32102" hidden="1" xr:uid="{00000000-0005-0000-0000-00000C030000}"/>
    <cellStyle name="20% - Accent2 10" xfId="32178" hidden="1" xr:uid="{00000000-0005-0000-0000-00000D030000}"/>
    <cellStyle name="20% - Accent2 10" xfId="32257" hidden="1" xr:uid="{00000000-0005-0000-0000-00000E030000}"/>
    <cellStyle name="20% - Accent2 10" xfId="32339" hidden="1" xr:uid="{00000000-0005-0000-0000-00000F030000}"/>
    <cellStyle name="20% - Accent2 10" xfId="31887" hidden="1" xr:uid="{00000000-0005-0000-0000-000010030000}"/>
    <cellStyle name="20% - Accent2 10" xfId="31904" hidden="1" xr:uid="{00000000-0005-0000-0000-000011030000}"/>
    <cellStyle name="20% - Accent2 10" xfId="32697" hidden="1" xr:uid="{00000000-0005-0000-0000-000012030000}"/>
    <cellStyle name="20% - Accent2 10" xfId="32773" hidden="1" xr:uid="{00000000-0005-0000-0000-000013030000}"/>
    <cellStyle name="20% - Accent2 10" xfId="32851" hidden="1" xr:uid="{00000000-0005-0000-0000-000014030000}"/>
    <cellStyle name="20% - Accent2 10" xfId="32921" hidden="1" xr:uid="{00000000-0005-0000-0000-000015030000}"/>
    <cellStyle name="20% - Accent2 10" xfId="32046" hidden="1" xr:uid="{00000000-0005-0000-0000-000016030000}"/>
    <cellStyle name="20% - Accent2 10" xfId="32042" hidden="1" xr:uid="{00000000-0005-0000-0000-000017030000}"/>
    <cellStyle name="20% - Accent2 10" xfId="33229" hidden="1" xr:uid="{00000000-0005-0000-0000-000018030000}"/>
    <cellStyle name="20% - Accent2 10" xfId="33305" hidden="1" xr:uid="{00000000-0005-0000-0000-000019030000}"/>
    <cellStyle name="20% - Accent2 10" xfId="33383" hidden="1" xr:uid="{00000000-0005-0000-0000-00001A030000}"/>
    <cellStyle name="20% - Accent2 10" xfId="33566" hidden="1" xr:uid="{00000000-0005-0000-0000-00001B030000}"/>
    <cellStyle name="20% - Accent2 10" xfId="33642" hidden="1" xr:uid="{00000000-0005-0000-0000-00001C030000}"/>
    <cellStyle name="20% - Accent2 10" xfId="33720" hidden="1" xr:uid="{00000000-0005-0000-0000-00001D030000}"/>
    <cellStyle name="20% - Accent2 10" xfId="33903" hidden="1" xr:uid="{00000000-0005-0000-0000-00001E030000}"/>
    <cellStyle name="20% - Accent2 10" xfId="33979" hidden="1" xr:uid="{00000000-0005-0000-0000-00001F030000}"/>
    <cellStyle name="20% - Accent2 11" xfId="564" hidden="1" xr:uid="{00000000-0005-0000-0000-000020030000}"/>
    <cellStyle name="20% - Accent2 11" xfId="888" hidden="1" xr:uid="{00000000-0005-0000-0000-000021030000}"/>
    <cellStyle name="20% - Accent2 11" xfId="1209" hidden="1" xr:uid="{00000000-0005-0000-0000-000022030000}"/>
    <cellStyle name="20% - Accent2 11" xfId="1551" hidden="1" xr:uid="{00000000-0005-0000-0000-000023030000}"/>
    <cellStyle name="20% - Accent2 11" xfId="6778" hidden="1" xr:uid="{00000000-0005-0000-0000-000024030000}"/>
    <cellStyle name="20% - Accent2 11" xfId="7100" hidden="1" xr:uid="{00000000-0005-0000-0000-000025030000}"/>
    <cellStyle name="20% - Accent2 11" xfId="7446" hidden="1" xr:uid="{00000000-0005-0000-0000-000026030000}"/>
    <cellStyle name="20% - Accent2 11" xfId="7666" hidden="1" xr:uid="{00000000-0005-0000-0000-000027030000}"/>
    <cellStyle name="20% - Accent2 11" xfId="4168" hidden="1" xr:uid="{00000000-0005-0000-0000-000028030000}"/>
    <cellStyle name="20% - Accent2 11" xfId="4873" hidden="1" xr:uid="{00000000-0005-0000-0000-000029030000}"/>
    <cellStyle name="20% - Accent2 11" xfId="13217" hidden="1" xr:uid="{00000000-0005-0000-0000-00002A030000}"/>
    <cellStyle name="20% - Accent2 11" xfId="13538" hidden="1" xr:uid="{00000000-0005-0000-0000-00002B030000}"/>
    <cellStyle name="20% - Accent2 11" xfId="13880" hidden="1" xr:uid="{00000000-0005-0000-0000-00002C030000}"/>
    <cellStyle name="20% - Accent2 11" xfId="14067" hidden="1" xr:uid="{00000000-0005-0000-0000-00002D030000}"/>
    <cellStyle name="20% - Accent2 11" xfId="7876" hidden="1" xr:uid="{00000000-0005-0000-0000-00002E030000}"/>
    <cellStyle name="20% - Accent2 11" xfId="7541" hidden="1" xr:uid="{00000000-0005-0000-0000-00002F030000}"/>
    <cellStyle name="20% - Accent2 11" xfId="19300" hidden="1" xr:uid="{00000000-0005-0000-0000-000030030000}"/>
    <cellStyle name="20% - Accent2 11" xfId="19621" hidden="1" xr:uid="{00000000-0005-0000-0000-000031030000}"/>
    <cellStyle name="20% - Accent2 11" xfId="19963" hidden="1" xr:uid="{00000000-0005-0000-0000-000032030000}"/>
    <cellStyle name="20% - Accent2 11" xfId="22553" hidden="1" xr:uid="{00000000-0005-0000-0000-000033030000}"/>
    <cellStyle name="20% - Accent2 11" xfId="22874" hidden="1" xr:uid="{00000000-0005-0000-0000-000034030000}"/>
    <cellStyle name="20% - Accent2 11" xfId="23216" hidden="1" xr:uid="{00000000-0005-0000-0000-000035030000}"/>
    <cellStyle name="20% - Accent2 11" xfId="25719" hidden="1" xr:uid="{00000000-0005-0000-0000-000036030000}"/>
    <cellStyle name="20% - Accent2 11" xfId="26040" hidden="1" xr:uid="{00000000-0005-0000-0000-000037030000}"/>
    <cellStyle name="20% - Accent2 11" xfId="28510" hidden="1" xr:uid="{00000000-0005-0000-0000-000038030000}"/>
    <cellStyle name="20% - Accent2 11" xfId="28584" hidden="1" xr:uid="{00000000-0005-0000-0000-000039030000}"/>
    <cellStyle name="20% - Accent2 11" xfId="28660" hidden="1" xr:uid="{00000000-0005-0000-0000-00003A030000}"/>
    <cellStyle name="20% - Accent2 11" xfId="28738" hidden="1" xr:uid="{00000000-0005-0000-0000-00003B030000}"/>
    <cellStyle name="20% - Accent2 11" xfId="29323" hidden="1" xr:uid="{00000000-0005-0000-0000-00003C030000}"/>
    <cellStyle name="20% - Accent2 11" xfId="29399" hidden="1" xr:uid="{00000000-0005-0000-0000-00003D030000}"/>
    <cellStyle name="20% - Accent2 11" xfId="29478" hidden="1" xr:uid="{00000000-0005-0000-0000-00003E030000}"/>
    <cellStyle name="20% - Accent2 11" xfId="29511" hidden="1" xr:uid="{00000000-0005-0000-0000-00003F030000}"/>
    <cellStyle name="20% - Accent2 11" xfId="28992" hidden="1" xr:uid="{00000000-0005-0000-0000-000040030000}"/>
    <cellStyle name="20% - Accent2 11" xfId="29063" hidden="1" xr:uid="{00000000-0005-0000-0000-000041030000}"/>
    <cellStyle name="20% - Accent2 11" xfId="29918" hidden="1" xr:uid="{00000000-0005-0000-0000-000042030000}"/>
    <cellStyle name="20% - Accent2 11" xfId="29994" hidden="1" xr:uid="{00000000-0005-0000-0000-000043030000}"/>
    <cellStyle name="20% - Accent2 11" xfId="30072" hidden="1" xr:uid="{00000000-0005-0000-0000-000044030000}"/>
    <cellStyle name="20% - Accent2 11" xfId="30101" hidden="1" xr:uid="{00000000-0005-0000-0000-000045030000}"/>
    <cellStyle name="20% - Accent2 11" xfId="29534" hidden="1" xr:uid="{00000000-0005-0000-0000-000046030000}"/>
    <cellStyle name="20% - Accent2 11" xfId="29502" hidden="1" xr:uid="{00000000-0005-0000-0000-000047030000}"/>
    <cellStyle name="20% - Accent2 11" xfId="30450" hidden="1" xr:uid="{00000000-0005-0000-0000-000048030000}"/>
    <cellStyle name="20% - Accent2 11" xfId="30526" hidden="1" xr:uid="{00000000-0005-0000-0000-000049030000}"/>
    <cellStyle name="20% - Accent2 11" xfId="30604" hidden="1" xr:uid="{00000000-0005-0000-0000-00004A030000}"/>
    <cellStyle name="20% - Accent2 11" xfId="30787" hidden="1" xr:uid="{00000000-0005-0000-0000-00004B030000}"/>
    <cellStyle name="20% - Accent2 11" xfId="30863" hidden="1" xr:uid="{00000000-0005-0000-0000-00004C030000}"/>
    <cellStyle name="20% - Accent2 11" xfId="30941" hidden="1" xr:uid="{00000000-0005-0000-0000-00004D030000}"/>
    <cellStyle name="20% - Accent2 11" xfId="31124" hidden="1" xr:uid="{00000000-0005-0000-0000-00004E030000}"/>
    <cellStyle name="20% - Accent2 11" xfId="31200" hidden="1" xr:uid="{00000000-0005-0000-0000-00004F030000}"/>
    <cellStyle name="20% - Accent2 11" xfId="31302" hidden="1" xr:uid="{00000000-0005-0000-0000-000050030000}"/>
    <cellStyle name="20% - Accent2 11" xfId="31376" hidden="1" xr:uid="{00000000-0005-0000-0000-000051030000}"/>
    <cellStyle name="20% - Accent2 11" xfId="31452" hidden="1" xr:uid="{00000000-0005-0000-0000-000052030000}"/>
    <cellStyle name="20% - Accent2 11" xfId="31530" hidden="1" xr:uid="{00000000-0005-0000-0000-000053030000}"/>
    <cellStyle name="20% - Accent2 11" xfId="32115" hidden="1" xr:uid="{00000000-0005-0000-0000-000054030000}"/>
    <cellStyle name="20% - Accent2 11" xfId="32191" hidden="1" xr:uid="{00000000-0005-0000-0000-000055030000}"/>
    <cellStyle name="20% - Accent2 11" xfId="32270" hidden="1" xr:uid="{00000000-0005-0000-0000-000056030000}"/>
    <cellStyle name="20% - Accent2 11" xfId="32303" hidden="1" xr:uid="{00000000-0005-0000-0000-000057030000}"/>
    <cellStyle name="20% - Accent2 11" xfId="31784" hidden="1" xr:uid="{00000000-0005-0000-0000-000058030000}"/>
    <cellStyle name="20% - Accent2 11" xfId="31855" hidden="1" xr:uid="{00000000-0005-0000-0000-000059030000}"/>
    <cellStyle name="20% - Accent2 11" xfId="32710" hidden="1" xr:uid="{00000000-0005-0000-0000-00005A030000}"/>
    <cellStyle name="20% - Accent2 11" xfId="32786" hidden="1" xr:uid="{00000000-0005-0000-0000-00005B030000}"/>
    <cellStyle name="20% - Accent2 11" xfId="32864" hidden="1" xr:uid="{00000000-0005-0000-0000-00005C030000}"/>
    <cellStyle name="20% - Accent2 11" xfId="32893" hidden="1" xr:uid="{00000000-0005-0000-0000-00005D030000}"/>
    <cellStyle name="20% - Accent2 11" xfId="32326" hidden="1" xr:uid="{00000000-0005-0000-0000-00005E030000}"/>
    <cellStyle name="20% - Accent2 11" xfId="32294" hidden="1" xr:uid="{00000000-0005-0000-0000-00005F030000}"/>
    <cellStyle name="20% - Accent2 11" xfId="33242" hidden="1" xr:uid="{00000000-0005-0000-0000-000060030000}"/>
    <cellStyle name="20% - Accent2 11" xfId="33318" hidden="1" xr:uid="{00000000-0005-0000-0000-000061030000}"/>
    <cellStyle name="20% - Accent2 11" xfId="33396" hidden="1" xr:uid="{00000000-0005-0000-0000-000062030000}"/>
    <cellStyle name="20% - Accent2 11" xfId="33579" hidden="1" xr:uid="{00000000-0005-0000-0000-000063030000}"/>
    <cellStyle name="20% - Accent2 11" xfId="33655" hidden="1" xr:uid="{00000000-0005-0000-0000-000064030000}"/>
    <cellStyle name="20% - Accent2 11" xfId="33733" hidden="1" xr:uid="{00000000-0005-0000-0000-000065030000}"/>
    <cellStyle name="20% - Accent2 11" xfId="33916" hidden="1" xr:uid="{00000000-0005-0000-0000-000066030000}"/>
    <cellStyle name="20% - Accent2 11" xfId="33992" hidden="1" xr:uid="{00000000-0005-0000-0000-000067030000}"/>
    <cellStyle name="20% - Accent2 12" xfId="598" hidden="1" xr:uid="{00000000-0005-0000-0000-000068030000}"/>
    <cellStyle name="20% - Accent2 12" xfId="923" hidden="1" xr:uid="{00000000-0005-0000-0000-000069030000}"/>
    <cellStyle name="20% - Accent2 12" xfId="1243" hidden="1" xr:uid="{00000000-0005-0000-0000-00006A030000}"/>
    <cellStyle name="20% - Accent2 12" xfId="1585" hidden="1" xr:uid="{00000000-0005-0000-0000-00006B030000}"/>
    <cellStyle name="20% - Accent2 12" xfId="6813" hidden="1" xr:uid="{00000000-0005-0000-0000-00006C030000}"/>
    <cellStyle name="20% - Accent2 12" xfId="7134" hidden="1" xr:uid="{00000000-0005-0000-0000-00006D030000}"/>
    <cellStyle name="20% - Accent2 12" xfId="7480" hidden="1" xr:uid="{00000000-0005-0000-0000-00006E030000}"/>
    <cellStyle name="20% - Accent2 12" xfId="8517" hidden="1" xr:uid="{00000000-0005-0000-0000-00006F030000}"/>
    <cellStyle name="20% - Accent2 12" xfId="5492" hidden="1" xr:uid="{00000000-0005-0000-0000-000070030000}"/>
    <cellStyle name="20% - Accent2 12" xfId="4357" hidden="1" xr:uid="{00000000-0005-0000-0000-000071030000}"/>
    <cellStyle name="20% - Accent2 12" xfId="13252" hidden="1" xr:uid="{00000000-0005-0000-0000-000072030000}"/>
    <cellStyle name="20% - Accent2 12" xfId="13572" hidden="1" xr:uid="{00000000-0005-0000-0000-000073030000}"/>
    <cellStyle name="20% - Accent2 12" xfId="13914" hidden="1" xr:uid="{00000000-0005-0000-0000-000074030000}"/>
    <cellStyle name="20% - Accent2 12" xfId="14789" hidden="1" xr:uid="{00000000-0005-0000-0000-000075030000}"/>
    <cellStyle name="20% - Accent2 12" xfId="4638" hidden="1" xr:uid="{00000000-0005-0000-0000-000076030000}"/>
    <cellStyle name="20% - Accent2 12" xfId="4553" hidden="1" xr:uid="{00000000-0005-0000-0000-000077030000}"/>
    <cellStyle name="20% - Accent2 12" xfId="19335" hidden="1" xr:uid="{00000000-0005-0000-0000-000078030000}"/>
    <cellStyle name="20% - Accent2 12" xfId="19655" hidden="1" xr:uid="{00000000-0005-0000-0000-000079030000}"/>
    <cellStyle name="20% - Accent2 12" xfId="19997" hidden="1" xr:uid="{00000000-0005-0000-0000-00007A030000}"/>
    <cellStyle name="20% - Accent2 12" xfId="22588" hidden="1" xr:uid="{00000000-0005-0000-0000-00007B030000}"/>
    <cellStyle name="20% - Accent2 12" xfId="22908" hidden="1" xr:uid="{00000000-0005-0000-0000-00007C030000}"/>
    <cellStyle name="20% - Accent2 12" xfId="23250" hidden="1" xr:uid="{00000000-0005-0000-0000-00007D030000}"/>
    <cellStyle name="20% - Accent2 12" xfId="25754" hidden="1" xr:uid="{00000000-0005-0000-0000-00007E030000}"/>
    <cellStyle name="20% - Accent2 12" xfId="26074" hidden="1" xr:uid="{00000000-0005-0000-0000-00007F030000}"/>
    <cellStyle name="20% - Accent2 12" xfId="28523" hidden="1" xr:uid="{00000000-0005-0000-0000-000080030000}"/>
    <cellStyle name="20% - Accent2 12" xfId="28598" hidden="1" xr:uid="{00000000-0005-0000-0000-000081030000}"/>
    <cellStyle name="20% - Accent2 12" xfId="28673" hidden="1" xr:uid="{00000000-0005-0000-0000-000082030000}"/>
    <cellStyle name="20% - Accent2 12" xfId="28751" hidden="1" xr:uid="{00000000-0005-0000-0000-000083030000}"/>
    <cellStyle name="20% - Accent2 12" xfId="29337" hidden="1" xr:uid="{00000000-0005-0000-0000-000084030000}"/>
    <cellStyle name="20% - Accent2 12" xfId="29412" hidden="1" xr:uid="{00000000-0005-0000-0000-000085030000}"/>
    <cellStyle name="20% - Accent2 12" xfId="29491" hidden="1" xr:uid="{00000000-0005-0000-0000-000086030000}"/>
    <cellStyle name="20% - Accent2 12" xfId="29579" hidden="1" xr:uid="{00000000-0005-0000-0000-000087030000}"/>
    <cellStyle name="20% - Accent2 12" xfId="29150" hidden="1" xr:uid="{00000000-0005-0000-0000-000088030000}"/>
    <cellStyle name="20% - Accent2 12" xfId="29004" hidden="1" xr:uid="{00000000-0005-0000-0000-000089030000}"/>
    <cellStyle name="20% - Accent2 12" xfId="29932" hidden="1" xr:uid="{00000000-0005-0000-0000-00008A030000}"/>
    <cellStyle name="20% - Accent2 12" xfId="30007" hidden="1" xr:uid="{00000000-0005-0000-0000-00008B030000}"/>
    <cellStyle name="20% - Accent2 12" xfId="30085" hidden="1" xr:uid="{00000000-0005-0000-0000-00008C030000}"/>
    <cellStyle name="20% - Accent2 12" xfId="30150" hidden="1" xr:uid="{00000000-0005-0000-0000-00008D030000}"/>
    <cellStyle name="20% - Accent2 12" xfId="29033" hidden="1" xr:uid="{00000000-0005-0000-0000-00008E030000}"/>
    <cellStyle name="20% - Accent2 12" xfId="29025" hidden="1" xr:uid="{00000000-0005-0000-0000-00008F030000}"/>
    <cellStyle name="20% - Accent2 12" xfId="30464" hidden="1" xr:uid="{00000000-0005-0000-0000-000090030000}"/>
    <cellStyle name="20% - Accent2 12" xfId="30539" hidden="1" xr:uid="{00000000-0005-0000-0000-000091030000}"/>
    <cellStyle name="20% - Accent2 12" xfId="30617" hidden="1" xr:uid="{00000000-0005-0000-0000-000092030000}"/>
    <cellStyle name="20% - Accent2 12" xfId="30801" hidden="1" xr:uid="{00000000-0005-0000-0000-000093030000}"/>
    <cellStyle name="20% - Accent2 12" xfId="30876" hidden="1" xr:uid="{00000000-0005-0000-0000-000094030000}"/>
    <cellStyle name="20% - Accent2 12" xfId="30954" hidden="1" xr:uid="{00000000-0005-0000-0000-000095030000}"/>
    <cellStyle name="20% - Accent2 12" xfId="31138" hidden="1" xr:uid="{00000000-0005-0000-0000-000096030000}"/>
    <cellStyle name="20% - Accent2 12" xfId="31213" hidden="1" xr:uid="{00000000-0005-0000-0000-000097030000}"/>
    <cellStyle name="20% - Accent2 12" xfId="31315" hidden="1" xr:uid="{00000000-0005-0000-0000-000098030000}"/>
    <cellStyle name="20% - Accent2 12" xfId="31390" hidden="1" xr:uid="{00000000-0005-0000-0000-000099030000}"/>
    <cellStyle name="20% - Accent2 12" xfId="31465" hidden="1" xr:uid="{00000000-0005-0000-0000-00009A030000}"/>
    <cellStyle name="20% - Accent2 12" xfId="31543" hidden="1" xr:uid="{00000000-0005-0000-0000-00009B030000}"/>
    <cellStyle name="20% - Accent2 12" xfId="32129" hidden="1" xr:uid="{00000000-0005-0000-0000-00009C030000}"/>
    <cellStyle name="20% - Accent2 12" xfId="32204" hidden="1" xr:uid="{00000000-0005-0000-0000-00009D030000}"/>
    <cellStyle name="20% - Accent2 12" xfId="32283" hidden="1" xr:uid="{00000000-0005-0000-0000-00009E030000}"/>
    <cellStyle name="20% - Accent2 12" xfId="32371" hidden="1" xr:uid="{00000000-0005-0000-0000-00009F030000}"/>
    <cellStyle name="20% - Accent2 12" xfId="31942" hidden="1" xr:uid="{00000000-0005-0000-0000-0000A0030000}"/>
    <cellStyle name="20% - Accent2 12" xfId="31796" hidden="1" xr:uid="{00000000-0005-0000-0000-0000A1030000}"/>
    <cellStyle name="20% - Accent2 12" xfId="32724" hidden="1" xr:uid="{00000000-0005-0000-0000-0000A2030000}"/>
    <cellStyle name="20% - Accent2 12" xfId="32799" hidden="1" xr:uid="{00000000-0005-0000-0000-0000A3030000}"/>
    <cellStyle name="20% - Accent2 12" xfId="32877" hidden="1" xr:uid="{00000000-0005-0000-0000-0000A4030000}"/>
    <cellStyle name="20% - Accent2 12" xfId="32942" hidden="1" xr:uid="{00000000-0005-0000-0000-0000A5030000}"/>
    <cellStyle name="20% - Accent2 12" xfId="31825" hidden="1" xr:uid="{00000000-0005-0000-0000-0000A6030000}"/>
    <cellStyle name="20% - Accent2 12" xfId="31817" hidden="1" xr:uid="{00000000-0005-0000-0000-0000A7030000}"/>
    <cellStyle name="20% - Accent2 12" xfId="33256" hidden="1" xr:uid="{00000000-0005-0000-0000-0000A8030000}"/>
    <cellStyle name="20% - Accent2 12" xfId="33331" hidden="1" xr:uid="{00000000-0005-0000-0000-0000A9030000}"/>
    <cellStyle name="20% - Accent2 12" xfId="33409" hidden="1" xr:uid="{00000000-0005-0000-0000-0000AA030000}"/>
    <cellStyle name="20% - Accent2 12" xfId="33593" hidden="1" xr:uid="{00000000-0005-0000-0000-0000AB030000}"/>
    <cellStyle name="20% - Accent2 12" xfId="33668" hidden="1" xr:uid="{00000000-0005-0000-0000-0000AC030000}"/>
    <cellStyle name="20% - Accent2 12" xfId="33746" hidden="1" xr:uid="{00000000-0005-0000-0000-0000AD030000}"/>
    <cellStyle name="20% - Accent2 12" xfId="33930" hidden="1" xr:uid="{00000000-0005-0000-0000-0000AE030000}"/>
    <cellStyle name="20% - Accent2 12" xfId="34005" hidden="1" xr:uid="{00000000-0005-0000-0000-0000AF030000}"/>
    <cellStyle name="20% - Accent2 13" xfId="1620" hidden="1" xr:uid="{00000000-0005-0000-0000-0000B0030000}"/>
    <cellStyle name="20% - Accent2 13" xfId="2886" hidden="1" xr:uid="{00000000-0005-0000-0000-0000B1030000}"/>
    <cellStyle name="20% - Accent2 13" xfId="9512" hidden="1" xr:uid="{00000000-0005-0000-0000-0000B2030000}"/>
    <cellStyle name="20% - Accent2 13" xfId="12025" hidden="1" xr:uid="{00000000-0005-0000-0000-0000B3030000}"/>
    <cellStyle name="20% - Accent2 13" xfId="15763" hidden="1" xr:uid="{00000000-0005-0000-0000-0000B4030000}"/>
    <cellStyle name="20% - Accent2 13" xfId="18131" hidden="1" xr:uid="{00000000-0005-0000-0000-0000B5030000}"/>
    <cellStyle name="20% - Accent2 13" xfId="21400" hidden="1" xr:uid="{00000000-0005-0000-0000-0000B6030000}"/>
    <cellStyle name="20% - Accent2 13" xfId="24584" hidden="1" xr:uid="{00000000-0005-0000-0000-0000B7030000}"/>
    <cellStyle name="20% - Accent2 13" xfId="28764" hidden="1" xr:uid="{00000000-0005-0000-0000-0000B8030000}"/>
    <cellStyle name="20% - Accent2 13" xfId="28879" hidden="1" xr:uid="{00000000-0005-0000-0000-0000B9030000}"/>
    <cellStyle name="20% - Accent2 13" xfId="29602" hidden="1" xr:uid="{00000000-0005-0000-0000-0000BA030000}"/>
    <cellStyle name="20% - Accent2 13" xfId="29775" hidden="1" xr:uid="{00000000-0005-0000-0000-0000BB030000}"/>
    <cellStyle name="20% - Accent2 13" xfId="30168" hidden="1" xr:uid="{00000000-0005-0000-0000-0000BC030000}"/>
    <cellStyle name="20% - Accent2 13" xfId="30316" hidden="1" xr:uid="{00000000-0005-0000-0000-0000BD030000}"/>
    <cellStyle name="20% - Accent2 13" xfId="30654" hidden="1" xr:uid="{00000000-0005-0000-0000-0000BE030000}"/>
    <cellStyle name="20% - Accent2 13" xfId="30991" hidden="1" xr:uid="{00000000-0005-0000-0000-0000BF030000}"/>
    <cellStyle name="20% - Accent2 13" xfId="31556" hidden="1" xr:uid="{00000000-0005-0000-0000-0000C0030000}"/>
    <cellStyle name="20% - Accent2 13" xfId="31671" hidden="1" xr:uid="{00000000-0005-0000-0000-0000C1030000}"/>
    <cellStyle name="20% - Accent2 13" xfId="32394" hidden="1" xr:uid="{00000000-0005-0000-0000-0000C2030000}"/>
    <cellStyle name="20% - Accent2 13" xfId="32567" hidden="1" xr:uid="{00000000-0005-0000-0000-0000C3030000}"/>
    <cellStyle name="20% - Accent2 13" xfId="32960" hidden="1" xr:uid="{00000000-0005-0000-0000-0000C4030000}"/>
    <cellStyle name="20% - Accent2 13" xfId="33108" hidden="1" xr:uid="{00000000-0005-0000-0000-0000C5030000}"/>
    <cellStyle name="20% - Accent2 13" xfId="33446" hidden="1" xr:uid="{00000000-0005-0000-0000-0000C6030000}"/>
    <cellStyle name="20% - Accent2 13" xfId="33783" hidden="1" xr:uid="{00000000-0005-0000-0000-0000C7030000}"/>
    <cellStyle name="20% - Accent2 3 2 3 2" xfId="1705" hidden="1" xr:uid="{00000000-0005-0000-0000-0000C8030000}"/>
    <cellStyle name="20% - Accent2 3 2 3 2" xfId="2971" hidden="1" xr:uid="{00000000-0005-0000-0000-0000C9030000}"/>
    <cellStyle name="20% - Accent2 3 2 3 2" xfId="9597" hidden="1" xr:uid="{00000000-0005-0000-0000-0000CA030000}"/>
    <cellStyle name="20% - Accent2 3 2 3 2" xfId="12110" hidden="1" xr:uid="{00000000-0005-0000-0000-0000CB030000}"/>
    <cellStyle name="20% - Accent2 3 2 3 2" xfId="15848" hidden="1" xr:uid="{00000000-0005-0000-0000-0000CC030000}"/>
    <cellStyle name="20% - Accent2 3 2 3 2" xfId="18216" hidden="1" xr:uid="{00000000-0005-0000-0000-0000CD030000}"/>
    <cellStyle name="20% - Accent2 3 2 3 2" xfId="21485" hidden="1" xr:uid="{00000000-0005-0000-0000-0000CE030000}"/>
    <cellStyle name="20% - Accent2 3 2 3 2" xfId="24669" hidden="1" xr:uid="{00000000-0005-0000-0000-0000CF030000}"/>
    <cellStyle name="20% - Accent2 3 2 3 2" xfId="28840" hidden="1" xr:uid="{00000000-0005-0000-0000-0000D0030000}"/>
    <cellStyle name="20% - Accent2 3 2 3 2" xfId="28955" hidden="1" xr:uid="{00000000-0005-0000-0000-0000D1030000}"/>
    <cellStyle name="20% - Accent2 3 2 3 2" xfId="29678" hidden="1" xr:uid="{00000000-0005-0000-0000-0000D2030000}"/>
    <cellStyle name="20% - Accent2 3 2 3 2" xfId="29851" hidden="1" xr:uid="{00000000-0005-0000-0000-0000D3030000}"/>
    <cellStyle name="20% - Accent2 3 2 3 2" xfId="30244" hidden="1" xr:uid="{00000000-0005-0000-0000-0000D4030000}"/>
    <cellStyle name="20% - Accent2 3 2 3 2" xfId="30392" hidden="1" xr:uid="{00000000-0005-0000-0000-0000D5030000}"/>
    <cellStyle name="20% - Accent2 3 2 3 2" xfId="30730" hidden="1" xr:uid="{00000000-0005-0000-0000-0000D6030000}"/>
    <cellStyle name="20% - Accent2 3 2 3 2" xfId="31067" hidden="1" xr:uid="{00000000-0005-0000-0000-0000D7030000}"/>
    <cellStyle name="20% - Accent2 3 2 3 2" xfId="31632" hidden="1" xr:uid="{00000000-0005-0000-0000-0000D8030000}"/>
    <cellStyle name="20% - Accent2 3 2 3 2" xfId="31747" hidden="1" xr:uid="{00000000-0005-0000-0000-0000D9030000}"/>
    <cellStyle name="20% - Accent2 3 2 3 2" xfId="32470" hidden="1" xr:uid="{00000000-0005-0000-0000-0000DA030000}"/>
    <cellStyle name="20% - Accent2 3 2 3 2" xfId="32643" hidden="1" xr:uid="{00000000-0005-0000-0000-0000DB030000}"/>
    <cellStyle name="20% - Accent2 3 2 3 2" xfId="33036" hidden="1" xr:uid="{00000000-0005-0000-0000-0000DC030000}"/>
    <cellStyle name="20% - Accent2 3 2 3 2" xfId="33184" hidden="1" xr:uid="{00000000-0005-0000-0000-0000DD030000}"/>
    <cellStyle name="20% - Accent2 3 2 3 2" xfId="33522" hidden="1" xr:uid="{00000000-0005-0000-0000-0000DE030000}"/>
    <cellStyle name="20% - Accent2 3 2 3 2" xfId="33859" hidden="1" xr:uid="{00000000-0005-0000-0000-0000DF030000}"/>
    <cellStyle name="20% - Accent2 3 2 4 2" xfId="1658" hidden="1" xr:uid="{00000000-0005-0000-0000-0000E0030000}"/>
    <cellStyle name="20% - Accent2 3 2 4 2" xfId="2924" hidden="1" xr:uid="{00000000-0005-0000-0000-0000E1030000}"/>
    <cellStyle name="20% - Accent2 3 2 4 2" xfId="9550" hidden="1" xr:uid="{00000000-0005-0000-0000-0000E2030000}"/>
    <cellStyle name="20% - Accent2 3 2 4 2" xfId="12063" hidden="1" xr:uid="{00000000-0005-0000-0000-0000E3030000}"/>
    <cellStyle name="20% - Accent2 3 2 4 2" xfId="15801" hidden="1" xr:uid="{00000000-0005-0000-0000-0000E4030000}"/>
    <cellStyle name="20% - Accent2 3 2 4 2" xfId="18169" hidden="1" xr:uid="{00000000-0005-0000-0000-0000E5030000}"/>
    <cellStyle name="20% - Accent2 3 2 4 2" xfId="21438" hidden="1" xr:uid="{00000000-0005-0000-0000-0000E6030000}"/>
    <cellStyle name="20% - Accent2 3 2 4 2" xfId="24622" hidden="1" xr:uid="{00000000-0005-0000-0000-0000E7030000}"/>
    <cellStyle name="20% - Accent2 3 2 4 2" xfId="28793" hidden="1" xr:uid="{00000000-0005-0000-0000-0000E8030000}"/>
    <cellStyle name="20% - Accent2 3 2 4 2" xfId="28908" hidden="1" xr:uid="{00000000-0005-0000-0000-0000E9030000}"/>
    <cellStyle name="20% - Accent2 3 2 4 2" xfId="29631" hidden="1" xr:uid="{00000000-0005-0000-0000-0000EA030000}"/>
    <cellStyle name="20% - Accent2 3 2 4 2" xfId="29804" hidden="1" xr:uid="{00000000-0005-0000-0000-0000EB030000}"/>
    <cellStyle name="20% - Accent2 3 2 4 2" xfId="30197" hidden="1" xr:uid="{00000000-0005-0000-0000-0000EC030000}"/>
    <cellStyle name="20% - Accent2 3 2 4 2" xfId="30345" hidden="1" xr:uid="{00000000-0005-0000-0000-0000ED030000}"/>
    <cellStyle name="20% - Accent2 3 2 4 2" xfId="30683" hidden="1" xr:uid="{00000000-0005-0000-0000-0000EE030000}"/>
    <cellStyle name="20% - Accent2 3 2 4 2" xfId="31020" hidden="1" xr:uid="{00000000-0005-0000-0000-0000EF030000}"/>
    <cellStyle name="20% - Accent2 3 2 4 2" xfId="31585" hidden="1" xr:uid="{00000000-0005-0000-0000-0000F0030000}"/>
    <cellStyle name="20% - Accent2 3 2 4 2" xfId="31700" hidden="1" xr:uid="{00000000-0005-0000-0000-0000F1030000}"/>
    <cellStyle name="20% - Accent2 3 2 4 2" xfId="32423" hidden="1" xr:uid="{00000000-0005-0000-0000-0000F2030000}"/>
    <cellStyle name="20% - Accent2 3 2 4 2" xfId="32596" hidden="1" xr:uid="{00000000-0005-0000-0000-0000F3030000}"/>
    <cellStyle name="20% - Accent2 3 2 4 2" xfId="32989" hidden="1" xr:uid="{00000000-0005-0000-0000-0000F4030000}"/>
    <cellStyle name="20% - Accent2 3 2 4 2" xfId="33137" hidden="1" xr:uid="{00000000-0005-0000-0000-0000F5030000}"/>
    <cellStyle name="20% - Accent2 3 2 4 2" xfId="33475" hidden="1" xr:uid="{00000000-0005-0000-0000-0000F6030000}"/>
    <cellStyle name="20% - Accent2 3 2 4 2" xfId="33812" hidden="1" xr:uid="{00000000-0005-0000-0000-0000F7030000}"/>
    <cellStyle name="20% - Accent2 3 3 3 2" xfId="1657" hidden="1" xr:uid="{00000000-0005-0000-0000-0000F8030000}"/>
    <cellStyle name="20% - Accent2 3 3 3 2" xfId="2923" hidden="1" xr:uid="{00000000-0005-0000-0000-0000F9030000}"/>
    <cellStyle name="20% - Accent2 3 3 3 2" xfId="9549" hidden="1" xr:uid="{00000000-0005-0000-0000-0000FA030000}"/>
    <cellStyle name="20% - Accent2 3 3 3 2" xfId="12062" hidden="1" xr:uid="{00000000-0005-0000-0000-0000FB030000}"/>
    <cellStyle name="20% - Accent2 3 3 3 2" xfId="15800" hidden="1" xr:uid="{00000000-0005-0000-0000-0000FC030000}"/>
    <cellStyle name="20% - Accent2 3 3 3 2" xfId="18168" hidden="1" xr:uid="{00000000-0005-0000-0000-0000FD030000}"/>
    <cellStyle name="20% - Accent2 3 3 3 2" xfId="21437" hidden="1" xr:uid="{00000000-0005-0000-0000-0000FE030000}"/>
    <cellStyle name="20% - Accent2 3 3 3 2" xfId="24621" hidden="1" xr:uid="{00000000-0005-0000-0000-0000FF030000}"/>
    <cellStyle name="20% - Accent2 3 3 3 2" xfId="28792" hidden="1" xr:uid="{00000000-0005-0000-0000-000000040000}"/>
    <cellStyle name="20% - Accent2 3 3 3 2" xfId="28907" hidden="1" xr:uid="{00000000-0005-0000-0000-000001040000}"/>
    <cellStyle name="20% - Accent2 3 3 3 2" xfId="29630" hidden="1" xr:uid="{00000000-0005-0000-0000-000002040000}"/>
    <cellStyle name="20% - Accent2 3 3 3 2" xfId="29803" hidden="1" xr:uid="{00000000-0005-0000-0000-000003040000}"/>
    <cellStyle name="20% - Accent2 3 3 3 2" xfId="30196" hidden="1" xr:uid="{00000000-0005-0000-0000-000004040000}"/>
    <cellStyle name="20% - Accent2 3 3 3 2" xfId="30344" hidden="1" xr:uid="{00000000-0005-0000-0000-000005040000}"/>
    <cellStyle name="20% - Accent2 3 3 3 2" xfId="30682" hidden="1" xr:uid="{00000000-0005-0000-0000-000006040000}"/>
    <cellStyle name="20% - Accent2 3 3 3 2" xfId="31019" hidden="1" xr:uid="{00000000-0005-0000-0000-000007040000}"/>
    <cellStyle name="20% - Accent2 3 3 3 2" xfId="31584" hidden="1" xr:uid="{00000000-0005-0000-0000-000008040000}"/>
    <cellStyle name="20% - Accent2 3 3 3 2" xfId="31699" hidden="1" xr:uid="{00000000-0005-0000-0000-000009040000}"/>
    <cellStyle name="20% - Accent2 3 3 3 2" xfId="32422" hidden="1" xr:uid="{00000000-0005-0000-0000-00000A040000}"/>
    <cellStyle name="20% - Accent2 3 3 3 2" xfId="32595" hidden="1" xr:uid="{00000000-0005-0000-0000-00000B040000}"/>
    <cellStyle name="20% - Accent2 3 3 3 2" xfId="32988" hidden="1" xr:uid="{00000000-0005-0000-0000-00000C040000}"/>
    <cellStyle name="20% - Accent2 3 3 3 2" xfId="33136" hidden="1" xr:uid="{00000000-0005-0000-0000-00000D040000}"/>
    <cellStyle name="20% - Accent2 3 3 3 2" xfId="33474" hidden="1" xr:uid="{00000000-0005-0000-0000-00000E040000}"/>
    <cellStyle name="20% - Accent2 3 3 3 2" xfId="33811" hidden="1" xr:uid="{00000000-0005-0000-0000-00000F040000}"/>
    <cellStyle name="20% - Accent2 4 2 3 2" xfId="1706" hidden="1" xr:uid="{00000000-0005-0000-0000-000010040000}"/>
    <cellStyle name="20% - Accent2 4 2 3 2" xfId="2972" hidden="1" xr:uid="{00000000-0005-0000-0000-000011040000}"/>
    <cellStyle name="20% - Accent2 4 2 3 2" xfId="9598" hidden="1" xr:uid="{00000000-0005-0000-0000-000012040000}"/>
    <cellStyle name="20% - Accent2 4 2 3 2" xfId="12111" hidden="1" xr:uid="{00000000-0005-0000-0000-000013040000}"/>
    <cellStyle name="20% - Accent2 4 2 3 2" xfId="15849" hidden="1" xr:uid="{00000000-0005-0000-0000-000014040000}"/>
    <cellStyle name="20% - Accent2 4 2 3 2" xfId="18217" hidden="1" xr:uid="{00000000-0005-0000-0000-000015040000}"/>
    <cellStyle name="20% - Accent2 4 2 3 2" xfId="21486" hidden="1" xr:uid="{00000000-0005-0000-0000-000016040000}"/>
    <cellStyle name="20% - Accent2 4 2 3 2" xfId="24670" hidden="1" xr:uid="{00000000-0005-0000-0000-000017040000}"/>
    <cellStyle name="20% - Accent2 4 2 3 2" xfId="28841" hidden="1" xr:uid="{00000000-0005-0000-0000-000018040000}"/>
    <cellStyle name="20% - Accent2 4 2 3 2" xfId="28956" hidden="1" xr:uid="{00000000-0005-0000-0000-000019040000}"/>
    <cellStyle name="20% - Accent2 4 2 3 2" xfId="29679" hidden="1" xr:uid="{00000000-0005-0000-0000-00001A040000}"/>
    <cellStyle name="20% - Accent2 4 2 3 2" xfId="29852" hidden="1" xr:uid="{00000000-0005-0000-0000-00001B040000}"/>
    <cellStyle name="20% - Accent2 4 2 3 2" xfId="30245" hidden="1" xr:uid="{00000000-0005-0000-0000-00001C040000}"/>
    <cellStyle name="20% - Accent2 4 2 3 2" xfId="30393" hidden="1" xr:uid="{00000000-0005-0000-0000-00001D040000}"/>
    <cellStyle name="20% - Accent2 4 2 3 2" xfId="30731" hidden="1" xr:uid="{00000000-0005-0000-0000-00001E040000}"/>
    <cellStyle name="20% - Accent2 4 2 3 2" xfId="31068" hidden="1" xr:uid="{00000000-0005-0000-0000-00001F040000}"/>
    <cellStyle name="20% - Accent2 4 2 3 2" xfId="31633" hidden="1" xr:uid="{00000000-0005-0000-0000-000020040000}"/>
    <cellStyle name="20% - Accent2 4 2 3 2" xfId="31748" hidden="1" xr:uid="{00000000-0005-0000-0000-000021040000}"/>
    <cellStyle name="20% - Accent2 4 2 3 2" xfId="32471" hidden="1" xr:uid="{00000000-0005-0000-0000-000022040000}"/>
    <cellStyle name="20% - Accent2 4 2 3 2" xfId="32644" hidden="1" xr:uid="{00000000-0005-0000-0000-000023040000}"/>
    <cellStyle name="20% - Accent2 4 2 3 2" xfId="33037" hidden="1" xr:uid="{00000000-0005-0000-0000-000024040000}"/>
    <cellStyle name="20% - Accent2 4 2 3 2" xfId="33185" hidden="1" xr:uid="{00000000-0005-0000-0000-000025040000}"/>
    <cellStyle name="20% - Accent2 4 2 3 2" xfId="33523" hidden="1" xr:uid="{00000000-0005-0000-0000-000026040000}"/>
    <cellStyle name="20% - Accent2 4 2 3 2" xfId="33860" hidden="1" xr:uid="{00000000-0005-0000-0000-000027040000}"/>
    <cellStyle name="20% - Accent2 4 2 4 2" xfId="1660" hidden="1" xr:uid="{00000000-0005-0000-0000-000028040000}"/>
    <cellStyle name="20% - Accent2 4 2 4 2" xfId="2926" hidden="1" xr:uid="{00000000-0005-0000-0000-000029040000}"/>
    <cellStyle name="20% - Accent2 4 2 4 2" xfId="9552" hidden="1" xr:uid="{00000000-0005-0000-0000-00002A040000}"/>
    <cellStyle name="20% - Accent2 4 2 4 2" xfId="12065" hidden="1" xr:uid="{00000000-0005-0000-0000-00002B040000}"/>
    <cellStyle name="20% - Accent2 4 2 4 2" xfId="15803" hidden="1" xr:uid="{00000000-0005-0000-0000-00002C040000}"/>
    <cellStyle name="20% - Accent2 4 2 4 2" xfId="18171" hidden="1" xr:uid="{00000000-0005-0000-0000-00002D040000}"/>
    <cellStyle name="20% - Accent2 4 2 4 2" xfId="21440" hidden="1" xr:uid="{00000000-0005-0000-0000-00002E040000}"/>
    <cellStyle name="20% - Accent2 4 2 4 2" xfId="24624" hidden="1" xr:uid="{00000000-0005-0000-0000-00002F040000}"/>
    <cellStyle name="20% - Accent2 4 2 4 2" xfId="28795" hidden="1" xr:uid="{00000000-0005-0000-0000-000030040000}"/>
    <cellStyle name="20% - Accent2 4 2 4 2" xfId="28910" hidden="1" xr:uid="{00000000-0005-0000-0000-000031040000}"/>
    <cellStyle name="20% - Accent2 4 2 4 2" xfId="29633" hidden="1" xr:uid="{00000000-0005-0000-0000-000032040000}"/>
    <cellStyle name="20% - Accent2 4 2 4 2" xfId="29806" hidden="1" xr:uid="{00000000-0005-0000-0000-000033040000}"/>
    <cellStyle name="20% - Accent2 4 2 4 2" xfId="30199" hidden="1" xr:uid="{00000000-0005-0000-0000-000034040000}"/>
    <cellStyle name="20% - Accent2 4 2 4 2" xfId="30347" hidden="1" xr:uid="{00000000-0005-0000-0000-000035040000}"/>
    <cellStyle name="20% - Accent2 4 2 4 2" xfId="30685" hidden="1" xr:uid="{00000000-0005-0000-0000-000036040000}"/>
    <cellStyle name="20% - Accent2 4 2 4 2" xfId="31022" hidden="1" xr:uid="{00000000-0005-0000-0000-000037040000}"/>
    <cellStyle name="20% - Accent2 4 2 4 2" xfId="31587" hidden="1" xr:uid="{00000000-0005-0000-0000-000038040000}"/>
    <cellStyle name="20% - Accent2 4 2 4 2" xfId="31702" hidden="1" xr:uid="{00000000-0005-0000-0000-000039040000}"/>
    <cellStyle name="20% - Accent2 4 2 4 2" xfId="32425" hidden="1" xr:uid="{00000000-0005-0000-0000-00003A040000}"/>
    <cellStyle name="20% - Accent2 4 2 4 2" xfId="32598" hidden="1" xr:uid="{00000000-0005-0000-0000-00003B040000}"/>
    <cellStyle name="20% - Accent2 4 2 4 2" xfId="32991" hidden="1" xr:uid="{00000000-0005-0000-0000-00003C040000}"/>
    <cellStyle name="20% - Accent2 4 2 4 2" xfId="33139" hidden="1" xr:uid="{00000000-0005-0000-0000-00003D040000}"/>
    <cellStyle name="20% - Accent2 4 2 4 2" xfId="33477" hidden="1" xr:uid="{00000000-0005-0000-0000-00003E040000}"/>
    <cellStyle name="20% - Accent2 4 2 4 2" xfId="33814" hidden="1" xr:uid="{00000000-0005-0000-0000-00003F040000}"/>
    <cellStyle name="20% - Accent2 4 3 3 2" xfId="1659" hidden="1" xr:uid="{00000000-0005-0000-0000-000040040000}"/>
    <cellStyle name="20% - Accent2 4 3 3 2" xfId="2925" hidden="1" xr:uid="{00000000-0005-0000-0000-000041040000}"/>
    <cellStyle name="20% - Accent2 4 3 3 2" xfId="9551" hidden="1" xr:uid="{00000000-0005-0000-0000-000042040000}"/>
    <cellStyle name="20% - Accent2 4 3 3 2" xfId="12064" hidden="1" xr:uid="{00000000-0005-0000-0000-000043040000}"/>
    <cellStyle name="20% - Accent2 4 3 3 2" xfId="15802" hidden="1" xr:uid="{00000000-0005-0000-0000-000044040000}"/>
    <cellStyle name="20% - Accent2 4 3 3 2" xfId="18170" hidden="1" xr:uid="{00000000-0005-0000-0000-000045040000}"/>
    <cellStyle name="20% - Accent2 4 3 3 2" xfId="21439" hidden="1" xr:uid="{00000000-0005-0000-0000-000046040000}"/>
    <cellStyle name="20% - Accent2 4 3 3 2" xfId="24623" hidden="1" xr:uid="{00000000-0005-0000-0000-000047040000}"/>
    <cellStyle name="20% - Accent2 4 3 3 2" xfId="28794" hidden="1" xr:uid="{00000000-0005-0000-0000-000048040000}"/>
    <cellStyle name="20% - Accent2 4 3 3 2" xfId="28909" hidden="1" xr:uid="{00000000-0005-0000-0000-000049040000}"/>
    <cellStyle name="20% - Accent2 4 3 3 2" xfId="29632" hidden="1" xr:uid="{00000000-0005-0000-0000-00004A040000}"/>
    <cellStyle name="20% - Accent2 4 3 3 2" xfId="29805" hidden="1" xr:uid="{00000000-0005-0000-0000-00004B040000}"/>
    <cellStyle name="20% - Accent2 4 3 3 2" xfId="30198" hidden="1" xr:uid="{00000000-0005-0000-0000-00004C040000}"/>
    <cellStyle name="20% - Accent2 4 3 3 2" xfId="30346" hidden="1" xr:uid="{00000000-0005-0000-0000-00004D040000}"/>
    <cellStyle name="20% - Accent2 4 3 3 2" xfId="30684" hidden="1" xr:uid="{00000000-0005-0000-0000-00004E040000}"/>
    <cellStyle name="20% - Accent2 4 3 3 2" xfId="31021" hidden="1" xr:uid="{00000000-0005-0000-0000-00004F040000}"/>
    <cellStyle name="20% - Accent2 4 3 3 2" xfId="31586" hidden="1" xr:uid="{00000000-0005-0000-0000-000050040000}"/>
    <cellStyle name="20% - Accent2 4 3 3 2" xfId="31701" hidden="1" xr:uid="{00000000-0005-0000-0000-000051040000}"/>
    <cellStyle name="20% - Accent2 4 3 3 2" xfId="32424" hidden="1" xr:uid="{00000000-0005-0000-0000-000052040000}"/>
    <cellStyle name="20% - Accent2 4 3 3 2" xfId="32597" hidden="1" xr:uid="{00000000-0005-0000-0000-000053040000}"/>
    <cellStyle name="20% - Accent2 4 3 3 2" xfId="32990" hidden="1" xr:uid="{00000000-0005-0000-0000-000054040000}"/>
    <cellStyle name="20% - Accent2 4 3 3 2" xfId="33138" hidden="1" xr:uid="{00000000-0005-0000-0000-000055040000}"/>
    <cellStyle name="20% - Accent2 4 3 3 2" xfId="33476" hidden="1" xr:uid="{00000000-0005-0000-0000-000056040000}"/>
    <cellStyle name="20% - Accent2 4 3 3 2" xfId="33813" hidden="1" xr:uid="{00000000-0005-0000-0000-000057040000}"/>
    <cellStyle name="20% - Accent2 5 2" xfId="1643" hidden="1" xr:uid="{00000000-0005-0000-0000-000058040000}"/>
    <cellStyle name="20% - Accent2 5 2" xfId="2909" hidden="1" xr:uid="{00000000-0005-0000-0000-000059040000}"/>
    <cellStyle name="20% - Accent2 5 2" xfId="9535" hidden="1" xr:uid="{00000000-0005-0000-0000-00005A040000}"/>
    <cellStyle name="20% - Accent2 5 2" xfId="12048" hidden="1" xr:uid="{00000000-0005-0000-0000-00005B040000}"/>
    <cellStyle name="20% - Accent2 5 2" xfId="15786" hidden="1" xr:uid="{00000000-0005-0000-0000-00005C040000}"/>
    <cellStyle name="20% - Accent2 5 2" xfId="18154" hidden="1" xr:uid="{00000000-0005-0000-0000-00005D040000}"/>
    <cellStyle name="20% - Accent2 5 2" xfId="21423" hidden="1" xr:uid="{00000000-0005-0000-0000-00005E040000}"/>
    <cellStyle name="20% - Accent2 5 2" xfId="24607" hidden="1" xr:uid="{00000000-0005-0000-0000-00005F040000}"/>
    <cellStyle name="20% - Accent2 5 2" xfId="28778" hidden="1" xr:uid="{00000000-0005-0000-0000-000060040000}"/>
    <cellStyle name="20% - Accent2 5 2" xfId="28893" hidden="1" xr:uid="{00000000-0005-0000-0000-000061040000}"/>
    <cellStyle name="20% - Accent2 5 2" xfId="29616" hidden="1" xr:uid="{00000000-0005-0000-0000-000062040000}"/>
    <cellStyle name="20% - Accent2 5 2" xfId="29789" hidden="1" xr:uid="{00000000-0005-0000-0000-000063040000}"/>
    <cellStyle name="20% - Accent2 5 2" xfId="30182" hidden="1" xr:uid="{00000000-0005-0000-0000-000064040000}"/>
    <cellStyle name="20% - Accent2 5 2" xfId="30330" hidden="1" xr:uid="{00000000-0005-0000-0000-000065040000}"/>
    <cellStyle name="20% - Accent2 5 2" xfId="30668" hidden="1" xr:uid="{00000000-0005-0000-0000-000066040000}"/>
    <cellStyle name="20% - Accent2 5 2" xfId="31005" hidden="1" xr:uid="{00000000-0005-0000-0000-000067040000}"/>
    <cellStyle name="20% - Accent2 5 2" xfId="31570" hidden="1" xr:uid="{00000000-0005-0000-0000-000068040000}"/>
    <cellStyle name="20% - Accent2 5 2" xfId="31685" hidden="1" xr:uid="{00000000-0005-0000-0000-000069040000}"/>
    <cellStyle name="20% - Accent2 5 2" xfId="32408" hidden="1" xr:uid="{00000000-0005-0000-0000-00006A040000}"/>
    <cellStyle name="20% - Accent2 5 2" xfId="32581" hidden="1" xr:uid="{00000000-0005-0000-0000-00006B040000}"/>
    <cellStyle name="20% - Accent2 5 2" xfId="32974" hidden="1" xr:uid="{00000000-0005-0000-0000-00006C040000}"/>
    <cellStyle name="20% - Accent2 5 2" xfId="33122" hidden="1" xr:uid="{00000000-0005-0000-0000-00006D040000}"/>
    <cellStyle name="20% - Accent2 5 2" xfId="33460" hidden="1" xr:uid="{00000000-0005-0000-0000-00006E040000}"/>
    <cellStyle name="20% - Accent2 5 2" xfId="33797" hidden="1" xr:uid="{00000000-0005-0000-0000-00006F040000}"/>
    <cellStyle name="20% - Accent2 7" xfId="411" hidden="1" xr:uid="{00000000-0005-0000-0000-000070040000}"/>
    <cellStyle name="20% - Accent2 7" xfId="390" hidden="1" xr:uid="{00000000-0005-0000-0000-000071040000}"/>
    <cellStyle name="20% - Accent2 7" xfId="942" hidden="1" xr:uid="{00000000-0005-0000-0000-000072040000}"/>
    <cellStyle name="20% - Accent2 7" xfId="1264" hidden="1" xr:uid="{00000000-0005-0000-0000-000073040000}"/>
    <cellStyle name="20% - Accent2 7" xfId="6336" hidden="1" xr:uid="{00000000-0005-0000-0000-000074040000}"/>
    <cellStyle name="20% - Accent2 7" xfId="6832" hidden="1" xr:uid="{00000000-0005-0000-0000-000075040000}"/>
    <cellStyle name="20% - Accent2 7" xfId="7155" hidden="1" xr:uid="{00000000-0005-0000-0000-000076040000}"/>
    <cellStyle name="20% - Accent2 7" xfId="5686" hidden="1" xr:uid="{00000000-0005-0000-0000-000077040000}"/>
    <cellStyle name="20% - Accent2 7" xfId="5606" hidden="1" xr:uid="{00000000-0005-0000-0000-000078040000}"/>
    <cellStyle name="20% - Accent2 7" xfId="5398" hidden="1" xr:uid="{00000000-0005-0000-0000-000079040000}"/>
    <cellStyle name="20% - Accent2 7" xfId="12594" hidden="1" xr:uid="{00000000-0005-0000-0000-00007A040000}"/>
    <cellStyle name="20% - Accent2 7" xfId="13271" hidden="1" xr:uid="{00000000-0005-0000-0000-00007B040000}"/>
    <cellStyle name="20% - Accent2 7" xfId="13593" hidden="1" xr:uid="{00000000-0005-0000-0000-00007C040000}"/>
    <cellStyle name="20% - Accent2 7" xfId="172" hidden="1" xr:uid="{00000000-0005-0000-0000-00007D040000}"/>
    <cellStyle name="20% - Accent2 7" xfId="4640" hidden="1" xr:uid="{00000000-0005-0000-0000-00007E040000}"/>
    <cellStyle name="20% - Accent2 7" xfId="6610" hidden="1" xr:uid="{00000000-0005-0000-0000-00007F040000}"/>
    <cellStyle name="20% - Accent2 7" xfId="18690" hidden="1" xr:uid="{00000000-0005-0000-0000-000080040000}"/>
    <cellStyle name="20% - Accent2 7" xfId="19354" hidden="1" xr:uid="{00000000-0005-0000-0000-000081040000}"/>
    <cellStyle name="20% - Accent2 7" xfId="19676" hidden="1" xr:uid="{00000000-0005-0000-0000-000082040000}"/>
    <cellStyle name="20% - Accent2 7" xfId="21952" hidden="1" xr:uid="{00000000-0005-0000-0000-000083040000}"/>
    <cellStyle name="20% - Accent2 7" xfId="22607" hidden="1" xr:uid="{00000000-0005-0000-0000-000084040000}"/>
    <cellStyle name="20% - Accent2 7" xfId="22929" hidden="1" xr:uid="{00000000-0005-0000-0000-000085040000}"/>
    <cellStyle name="20% - Accent2 7" xfId="25128" hidden="1" xr:uid="{00000000-0005-0000-0000-000086040000}"/>
    <cellStyle name="20% - Accent2 7" xfId="25773" hidden="1" xr:uid="{00000000-0005-0000-0000-000087040000}"/>
    <cellStyle name="20% - Accent2 7" xfId="28455" hidden="1" xr:uid="{00000000-0005-0000-0000-000088040000}"/>
    <cellStyle name="20% - Accent2 7" xfId="28449" hidden="1" xr:uid="{00000000-0005-0000-0000-000089040000}"/>
    <cellStyle name="20% - Accent2 7" xfId="28608" hidden="1" xr:uid="{00000000-0005-0000-0000-00008A040000}"/>
    <cellStyle name="20% - Accent2 7" xfId="28684" hidden="1" xr:uid="{00000000-0005-0000-0000-00008B040000}"/>
    <cellStyle name="20% - Accent2 7" xfId="29263" hidden="1" xr:uid="{00000000-0005-0000-0000-00008C040000}"/>
    <cellStyle name="20% - Accent2 7" xfId="29347" hidden="1" xr:uid="{00000000-0005-0000-0000-00008D040000}"/>
    <cellStyle name="20% - Accent2 7" xfId="29423" hidden="1" xr:uid="{00000000-0005-0000-0000-00008E040000}"/>
    <cellStyle name="20% - Accent2 7" xfId="29178" hidden="1" xr:uid="{00000000-0005-0000-0000-00008F040000}"/>
    <cellStyle name="20% - Accent2 7" xfId="29167" hidden="1" xr:uid="{00000000-0005-0000-0000-000090040000}"/>
    <cellStyle name="20% - Accent2 7" xfId="29134" hidden="1" xr:uid="{00000000-0005-0000-0000-000091040000}"/>
    <cellStyle name="20% - Accent2 7" xfId="29878" hidden="1" xr:uid="{00000000-0005-0000-0000-000092040000}"/>
    <cellStyle name="20% - Accent2 7" xfId="29942" hidden="1" xr:uid="{00000000-0005-0000-0000-000093040000}"/>
    <cellStyle name="20% - Accent2 7" xfId="30018" hidden="1" xr:uid="{00000000-0005-0000-0000-000094040000}"/>
    <cellStyle name="20% - Accent2 7" xfId="28448" hidden="1" xr:uid="{00000000-0005-0000-0000-000095040000}"/>
    <cellStyle name="20% - Accent2 7" xfId="29034" hidden="1" xr:uid="{00000000-0005-0000-0000-000096040000}"/>
    <cellStyle name="20% - Accent2 7" xfId="29283" hidden="1" xr:uid="{00000000-0005-0000-0000-000097040000}"/>
    <cellStyle name="20% - Accent2 7" xfId="30414" hidden="1" xr:uid="{00000000-0005-0000-0000-000098040000}"/>
    <cellStyle name="20% - Accent2 7" xfId="30474" hidden="1" xr:uid="{00000000-0005-0000-0000-000099040000}"/>
    <cellStyle name="20% - Accent2 7" xfId="30550" hidden="1" xr:uid="{00000000-0005-0000-0000-00009A040000}"/>
    <cellStyle name="20% - Accent2 7" xfId="30752" hidden="1" xr:uid="{00000000-0005-0000-0000-00009B040000}"/>
    <cellStyle name="20% - Accent2 7" xfId="30811" hidden="1" xr:uid="{00000000-0005-0000-0000-00009C040000}"/>
    <cellStyle name="20% - Accent2 7" xfId="30887" hidden="1" xr:uid="{00000000-0005-0000-0000-00009D040000}"/>
    <cellStyle name="20% - Accent2 7" xfId="31089" hidden="1" xr:uid="{00000000-0005-0000-0000-00009E040000}"/>
    <cellStyle name="20% - Accent2 7" xfId="31148" hidden="1" xr:uid="{00000000-0005-0000-0000-00009F040000}"/>
    <cellStyle name="20% - Accent2 7" xfId="31247" hidden="1" xr:uid="{00000000-0005-0000-0000-0000A0040000}"/>
    <cellStyle name="20% - Accent2 7" xfId="31241" hidden="1" xr:uid="{00000000-0005-0000-0000-0000A1040000}"/>
    <cellStyle name="20% - Accent2 7" xfId="31400" hidden="1" xr:uid="{00000000-0005-0000-0000-0000A2040000}"/>
    <cellStyle name="20% - Accent2 7" xfId="31476" hidden="1" xr:uid="{00000000-0005-0000-0000-0000A3040000}"/>
    <cellStyle name="20% - Accent2 7" xfId="32055" hidden="1" xr:uid="{00000000-0005-0000-0000-0000A4040000}"/>
    <cellStyle name="20% - Accent2 7" xfId="32139" hidden="1" xr:uid="{00000000-0005-0000-0000-0000A5040000}"/>
    <cellStyle name="20% - Accent2 7" xfId="32215" hidden="1" xr:uid="{00000000-0005-0000-0000-0000A6040000}"/>
    <cellStyle name="20% - Accent2 7" xfId="31970" hidden="1" xr:uid="{00000000-0005-0000-0000-0000A7040000}"/>
    <cellStyle name="20% - Accent2 7" xfId="31959" hidden="1" xr:uid="{00000000-0005-0000-0000-0000A8040000}"/>
    <cellStyle name="20% - Accent2 7" xfId="31926" hidden="1" xr:uid="{00000000-0005-0000-0000-0000A9040000}"/>
    <cellStyle name="20% - Accent2 7" xfId="32670" hidden="1" xr:uid="{00000000-0005-0000-0000-0000AA040000}"/>
    <cellStyle name="20% - Accent2 7" xfId="32734" hidden="1" xr:uid="{00000000-0005-0000-0000-0000AB040000}"/>
    <cellStyle name="20% - Accent2 7" xfId="32810" hidden="1" xr:uid="{00000000-0005-0000-0000-0000AC040000}"/>
    <cellStyle name="20% - Accent2 7" xfId="31240" hidden="1" xr:uid="{00000000-0005-0000-0000-0000AD040000}"/>
    <cellStyle name="20% - Accent2 7" xfId="31826" hidden="1" xr:uid="{00000000-0005-0000-0000-0000AE040000}"/>
    <cellStyle name="20% - Accent2 7" xfId="32075" hidden="1" xr:uid="{00000000-0005-0000-0000-0000AF040000}"/>
    <cellStyle name="20% - Accent2 7" xfId="33206" hidden="1" xr:uid="{00000000-0005-0000-0000-0000B0040000}"/>
    <cellStyle name="20% - Accent2 7" xfId="33266" hidden="1" xr:uid="{00000000-0005-0000-0000-0000B1040000}"/>
    <cellStyle name="20% - Accent2 7" xfId="33342" hidden="1" xr:uid="{00000000-0005-0000-0000-0000B2040000}"/>
    <cellStyle name="20% - Accent2 7" xfId="33544" hidden="1" xr:uid="{00000000-0005-0000-0000-0000B3040000}"/>
    <cellStyle name="20% - Accent2 7" xfId="33603" hidden="1" xr:uid="{00000000-0005-0000-0000-0000B4040000}"/>
    <cellStyle name="20% - Accent2 7" xfId="33679" hidden="1" xr:uid="{00000000-0005-0000-0000-0000B5040000}"/>
    <cellStyle name="20% - Accent2 7" xfId="33881" hidden="1" xr:uid="{00000000-0005-0000-0000-0000B6040000}"/>
    <cellStyle name="20% - Accent2 7" xfId="33940" hidden="1" xr:uid="{00000000-0005-0000-0000-0000B7040000}"/>
    <cellStyle name="20% - Accent2 8" xfId="458" hidden="1" xr:uid="{00000000-0005-0000-0000-0000B8040000}"/>
    <cellStyle name="20% - Accent2 8" xfId="801" hidden="1" xr:uid="{00000000-0005-0000-0000-0000B9040000}"/>
    <cellStyle name="20% - Accent2 8" xfId="1126" hidden="1" xr:uid="{00000000-0005-0000-0000-0000BA040000}"/>
    <cellStyle name="20% - Accent2 8" xfId="1468" hidden="1" xr:uid="{00000000-0005-0000-0000-0000BB040000}"/>
    <cellStyle name="20% - Accent2 8" xfId="6691" hidden="1" xr:uid="{00000000-0005-0000-0000-0000BC040000}"/>
    <cellStyle name="20% - Accent2 8" xfId="7017" hidden="1" xr:uid="{00000000-0005-0000-0000-0000BD040000}"/>
    <cellStyle name="20% - Accent2 8" xfId="7362" hidden="1" xr:uid="{00000000-0005-0000-0000-0000BE040000}"/>
    <cellStyle name="20% - Accent2 8" xfId="5410" hidden="1" xr:uid="{00000000-0005-0000-0000-0000BF040000}"/>
    <cellStyle name="20% - Accent2 8" xfId="5808" hidden="1" xr:uid="{00000000-0005-0000-0000-0000C0040000}"/>
    <cellStyle name="20% - Accent2 8" xfId="6074" hidden="1" xr:uid="{00000000-0005-0000-0000-0000C1040000}"/>
    <cellStyle name="20% - Accent2 8" xfId="13130" hidden="1" xr:uid="{00000000-0005-0000-0000-0000C2040000}"/>
    <cellStyle name="20% - Accent2 8" xfId="13455" hidden="1" xr:uid="{00000000-0005-0000-0000-0000C3040000}"/>
    <cellStyle name="20% - Accent2 8" xfId="13797" hidden="1" xr:uid="{00000000-0005-0000-0000-0000C4040000}"/>
    <cellStyle name="20% - Accent2 8" xfId="4522" hidden="1" xr:uid="{00000000-0005-0000-0000-0000C5040000}"/>
    <cellStyle name="20% - Accent2 8" xfId="8280" hidden="1" xr:uid="{00000000-0005-0000-0000-0000C6040000}"/>
    <cellStyle name="20% - Accent2 8" xfId="10674" hidden="1" xr:uid="{00000000-0005-0000-0000-0000C7040000}"/>
    <cellStyle name="20% - Accent2 8" xfId="19211" hidden="1" xr:uid="{00000000-0005-0000-0000-0000C8040000}"/>
    <cellStyle name="20% - Accent2 8" xfId="19538" hidden="1" xr:uid="{00000000-0005-0000-0000-0000C9040000}"/>
    <cellStyle name="20% - Accent2 8" xfId="19880" hidden="1" xr:uid="{00000000-0005-0000-0000-0000CA040000}"/>
    <cellStyle name="20% - Accent2 8" xfId="22464" hidden="1" xr:uid="{00000000-0005-0000-0000-0000CB040000}"/>
    <cellStyle name="20% - Accent2 8" xfId="22791" hidden="1" xr:uid="{00000000-0005-0000-0000-0000CC040000}"/>
    <cellStyle name="20% - Accent2 8" xfId="23133" hidden="1" xr:uid="{00000000-0005-0000-0000-0000CD040000}"/>
    <cellStyle name="20% - Accent2 8" xfId="25632" hidden="1" xr:uid="{00000000-0005-0000-0000-0000CE040000}"/>
    <cellStyle name="20% - Accent2 8" xfId="25957" hidden="1" xr:uid="{00000000-0005-0000-0000-0000CF040000}"/>
    <cellStyle name="20% - Accent2 8" xfId="28471" hidden="1" xr:uid="{00000000-0005-0000-0000-0000D0040000}"/>
    <cellStyle name="20% - Accent2 8" xfId="28554" hidden="1" xr:uid="{00000000-0005-0000-0000-0000D1040000}"/>
    <cellStyle name="20% - Accent2 8" xfId="28630" hidden="1" xr:uid="{00000000-0005-0000-0000-0000D2040000}"/>
    <cellStyle name="20% - Accent2 8" xfId="28708" hidden="1" xr:uid="{00000000-0005-0000-0000-0000D3040000}"/>
    <cellStyle name="20% - Accent2 8" xfId="29293" hidden="1" xr:uid="{00000000-0005-0000-0000-0000D4040000}"/>
    <cellStyle name="20% - Accent2 8" xfId="29369" hidden="1" xr:uid="{00000000-0005-0000-0000-0000D5040000}"/>
    <cellStyle name="20% - Accent2 8" xfId="29448" hidden="1" xr:uid="{00000000-0005-0000-0000-0000D6040000}"/>
    <cellStyle name="20% - Accent2 8" xfId="29137" hidden="1" xr:uid="{00000000-0005-0000-0000-0000D7040000}"/>
    <cellStyle name="20% - Accent2 8" xfId="29192" hidden="1" xr:uid="{00000000-0005-0000-0000-0000D8040000}"/>
    <cellStyle name="20% - Accent2 8" xfId="29227" hidden="1" xr:uid="{00000000-0005-0000-0000-0000D9040000}"/>
    <cellStyle name="20% - Accent2 8" xfId="29888" hidden="1" xr:uid="{00000000-0005-0000-0000-0000DA040000}"/>
    <cellStyle name="20% - Accent2 8" xfId="29964" hidden="1" xr:uid="{00000000-0005-0000-0000-0000DB040000}"/>
    <cellStyle name="20% - Accent2 8" xfId="30042" hidden="1" xr:uid="{00000000-0005-0000-0000-0000DC040000}"/>
    <cellStyle name="20% - Accent2 8" xfId="29021" hidden="1" xr:uid="{00000000-0005-0000-0000-0000DD040000}"/>
    <cellStyle name="20% - Accent2 8" xfId="29564" hidden="1" xr:uid="{00000000-0005-0000-0000-0000DE040000}"/>
    <cellStyle name="20% - Accent2 8" xfId="29709" hidden="1" xr:uid="{00000000-0005-0000-0000-0000DF040000}"/>
    <cellStyle name="20% - Accent2 8" xfId="30420" hidden="1" xr:uid="{00000000-0005-0000-0000-0000E0040000}"/>
    <cellStyle name="20% - Accent2 8" xfId="30496" hidden="1" xr:uid="{00000000-0005-0000-0000-0000E1040000}"/>
    <cellStyle name="20% - Accent2 8" xfId="30574" hidden="1" xr:uid="{00000000-0005-0000-0000-0000E2040000}"/>
    <cellStyle name="20% - Accent2 8" xfId="30757" hidden="1" xr:uid="{00000000-0005-0000-0000-0000E3040000}"/>
    <cellStyle name="20% - Accent2 8" xfId="30833" hidden="1" xr:uid="{00000000-0005-0000-0000-0000E4040000}"/>
    <cellStyle name="20% - Accent2 8" xfId="30911" hidden="1" xr:uid="{00000000-0005-0000-0000-0000E5040000}"/>
    <cellStyle name="20% - Accent2 8" xfId="31094" hidden="1" xr:uid="{00000000-0005-0000-0000-0000E6040000}"/>
    <cellStyle name="20% - Accent2 8" xfId="31170" hidden="1" xr:uid="{00000000-0005-0000-0000-0000E7040000}"/>
    <cellStyle name="20% - Accent2 8" xfId="31263" hidden="1" xr:uid="{00000000-0005-0000-0000-0000E8040000}"/>
    <cellStyle name="20% - Accent2 8" xfId="31346" hidden="1" xr:uid="{00000000-0005-0000-0000-0000E9040000}"/>
    <cellStyle name="20% - Accent2 8" xfId="31422" hidden="1" xr:uid="{00000000-0005-0000-0000-0000EA040000}"/>
    <cellStyle name="20% - Accent2 8" xfId="31500" hidden="1" xr:uid="{00000000-0005-0000-0000-0000EB040000}"/>
    <cellStyle name="20% - Accent2 8" xfId="32085" hidden="1" xr:uid="{00000000-0005-0000-0000-0000EC040000}"/>
    <cellStyle name="20% - Accent2 8" xfId="32161" hidden="1" xr:uid="{00000000-0005-0000-0000-0000ED040000}"/>
    <cellStyle name="20% - Accent2 8" xfId="32240" hidden="1" xr:uid="{00000000-0005-0000-0000-0000EE040000}"/>
    <cellStyle name="20% - Accent2 8" xfId="31929" hidden="1" xr:uid="{00000000-0005-0000-0000-0000EF040000}"/>
    <cellStyle name="20% - Accent2 8" xfId="31984" hidden="1" xr:uid="{00000000-0005-0000-0000-0000F0040000}"/>
    <cellStyle name="20% - Accent2 8" xfId="32019" hidden="1" xr:uid="{00000000-0005-0000-0000-0000F1040000}"/>
    <cellStyle name="20% - Accent2 8" xfId="32680" hidden="1" xr:uid="{00000000-0005-0000-0000-0000F2040000}"/>
    <cellStyle name="20% - Accent2 8" xfId="32756" hidden="1" xr:uid="{00000000-0005-0000-0000-0000F3040000}"/>
    <cellStyle name="20% - Accent2 8" xfId="32834" hidden="1" xr:uid="{00000000-0005-0000-0000-0000F4040000}"/>
    <cellStyle name="20% - Accent2 8" xfId="31813" hidden="1" xr:uid="{00000000-0005-0000-0000-0000F5040000}"/>
    <cellStyle name="20% - Accent2 8" xfId="32356" hidden="1" xr:uid="{00000000-0005-0000-0000-0000F6040000}"/>
    <cellStyle name="20% - Accent2 8" xfId="32501" hidden="1" xr:uid="{00000000-0005-0000-0000-0000F7040000}"/>
    <cellStyle name="20% - Accent2 8" xfId="33212" hidden="1" xr:uid="{00000000-0005-0000-0000-0000F8040000}"/>
    <cellStyle name="20% - Accent2 8" xfId="33288" hidden="1" xr:uid="{00000000-0005-0000-0000-0000F9040000}"/>
    <cellStyle name="20% - Accent2 8" xfId="33366" hidden="1" xr:uid="{00000000-0005-0000-0000-0000FA040000}"/>
    <cellStyle name="20% - Accent2 8" xfId="33549" hidden="1" xr:uid="{00000000-0005-0000-0000-0000FB040000}"/>
    <cellStyle name="20% - Accent2 8" xfId="33625" hidden="1" xr:uid="{00000000-0005-0000-0000-0000FC040000}"/>
    <cellStyle name="20% - Accent2 8" xfId="33703" hidden="1" xr:uid="{00000000-0005-0000-0000-0000FD040000}"/>
    <cellStyle name="20% - Accent2 8" xfId="33886" hidden="1" xr:uid="{00000000-0005-0000-0000-0000FE040000}"/>
    <cellStyle name="20% - Accent2 8" xfId="33962" hidden="1" xr:uid="{00000000-0005-0000-0000-0000FF040000}"/>
    <cellStyle name="20% - Accent2 9" xfId="492" hidden="1" xr:uid="{00000000-0005-0000-0000-000000050000}"/>
    <cellStyle name="20% - Accent2 9" xfId="814" hidden="1" xr:uid="{00000000-0005-0000-0000-000001050000}"/>
    <cellStyle name="20% - Accent2 9" xfId="1138" hidden="1" xr:uid="{00000000-0005-0000-0000-000002050000}"/>
    <cellStyle name="20% - Accent2 9" xfId="1480" hidden="1" xr:uid="{00000000-0005-0000-0000-000003050000}"/>
    <cellStyle name="20% - Accent2 9" xfId="6704" hidden="1" xr:uid="{00000000-0005-0000-0000-000004050000}"/>
    <cellStyle name="20% - Accent2 9" xfId="7029" hidden="1" xr:uid="{00000000-0005-0000-0000-000005050000}"/>
    <cellStyle name="20% - Accent2 9" xfId="7374" hidden="1" xr:uid="{00000000-0005-0000-0000-000006050000}"/>
    <cellStyle name="20% - Accent2 9" xfId="8312" hidden="1" xr:uid="{00000000-0005-0000-0000-000007050000}"/>
    <cellStyle name="20% - Accent2 9" xfId="4390" hidden="1" xr:uid="{00000000-0005-0000-0000-000008050000}"/>
    <cellStyle name="20% - Accent2 9" xfId="5559" hidden="1" xr:uid="{00000000-0005-0000-0000-000009050000}"/>
    <cellStyle name="20% - Accent2 9" xfId="13143" hidden="1" xr:uid="{00000000-0005-0000-0000-00000A050000}"/>
    <cellStyle name="20% - Accent2 9" xfId="13467" hidden="1" xr:uid="{00000000-0005-0000-0000-00000B050000}"/>
    <cellStyle name="20% - Accent2 9" xfId="13809" hidden="1" xr:uid="{00000000-0005-0000-0000-00000C050000}"/>
    <cellStyle name="20% - Accent2 9" xfId="14611" hidden="1" xr:uid="{00000000-0005-0000-0000-00000D050000}"/>
    <cellStyle name="20% - Accent2 9" xfId="5329" hidden="1" xr:uid="{00000000-0005-0000-0000-00000E050000}"/>
    <cellStyle name="20% - Accent2 9" xfId="5468" hidden="1" xr:uid="{00000000-0005-0000-0000-00000F050000}"/>
    <cellStyle name="20% - Accent2 9" xfId="19224" hidden="1" xr:uid="{00000000-0005-0000-0000-000010050000}"/>
    <cellStyle name="20% - Accent2 9" xfId="19550" hidden="1" xr:uid="{00000000-0005-0000-0000-000011050000}"/>
    <cellStyle name="20% - Accent2 9" xfId="19892" hidden="1" xr:uid="{00000000-0005-0000-0000-000012050000}"/>
    <cellStyle name="20% - Accent2 9" xfId="22477" hidden="1" xr:uid="{00000000-0005-0000-0000-000013050000}"/>
    <cellStyle name="20% - Accent2 9" xfId="22803" hidden="1" xr:uid="{00000000-0005-0000-0000-000014050000}"/>
    <cellStyle name="20% - Accent2 9" xfId="23145" hidden="1" xr:uid="{00000000-0005-0000-0000-000015050000}"/>
    <cellStyle name="20% - Accent2 9" xfId="25645" hidden="1" xr:uid="{00000000-0005-0000-0000-000016050000}"/>
    <cellStyle name="20% - Accent2 9" xfId="25969" hidden="1" xr:uid="{00000000-0005-0000-0000-000017050000}"/>
    <cellStyle name="20% - Accent2 9" xfId="28484" hidden="1" xr:uid="{00000000-0005-0000-0000-000018050000}"/>
    <cellStyle name="20% - Accent2 9" xfId="28558" hidden="1" xr:uid="{00000000-0005-0000-0000-000019050000}"/>
    <cellStyle name="20% - Accent2 9" xfId="28634" hidden="1" xr:uid="{00000000-0005-0000-0000-00001A050000}"/>
    <cellStyle name="20% - Accent2 9" xfId="28712" hidden="1" xr:uid="{00000000-0005-0000-0000-00001B050000}"/>
    <cellStyle name="20% - Accent2 9" xfId="29297" hidden="1" xr:uid="{00000000-0005-0000-0000-00001C050000}"/>
    <cellStyle name="20% - Accent2 9" xfId="29373" hidden="1" xr:uid="{00000000-0005-0000-0000-00001D050000}"/>
    <cellStyle name="20% - Accent2 9" xfId="29452" hidden="1" xr:uid="{00000000-0005-0000-0000-00001E050000}"/>
    <cellStyle name="20% - Accent2 9" xfId="29565" hidden="1" xr:uid="{00000000-0005-0000-0000-00001F050000}"/>
    <cellStyle name="20% - Accent2 9" xfId="29009" hidden="1" xr:uid="{00000000-0005-0000-0000-000020050000}"/>
    <cellStyle name="20% - Accent2 9" xfId="29161" hidden="1" xr:uid="{00000000-0005-0000-0000-000021050000}"/>
    <cellStyle name="20% - Accent2 9" xfId="29892" hidden="1" xr:uid="{00000000-0005-0000-0000-000022050000}"/>
    <cellStyle name="20% - Accent2 9" xfId="29968" hidden="1" xr:uid="{00000000-0005-0000-0000-000023050000}"/>
    <cellStyle name="20% - Accent2 9" xfId="30046" hidden="1" xr:uid="{00000000-0005-0000-0000-000024050000}"/>
    <cellStyle name="20% - Accent2 9" xfId="30141" hidden="1" xr:uid="{00000000-0005-0000-0000-000025050000}"/>
    <cellStyle name="20% - Accent2 9" xfId="29125" hidden="1" xr:uid="{00000000-0005-0000-0000-000026050000}"/>
    <cellStyle name="20% - Accent2 9" xfId="29144" hidden="1" xr:uid="{00000000-0005-0000-0000-000027050000}"/>
    <cellStyle name="20% - Accent2 9" xfId="30424" hidden="1" xr:uid="{00000000-0005-0000-0000-000028050000}"/>
    <cellStyle name="20% - Accent2 9" xfId="30500" hidden="1" xr:uid="{00000000-0005-0000-0000-000029050000}"/>
    <cellStyle name="20% - Accent2 9" xfId="30578" hidden="1" xr:uid="{00000000-0005-0000-0000-00002A050000}"/>
    <cellStyle name="20% - Accent2 9" xfId="30761" hidden="1" xr:uid="{00000000-0005-0000-0000-00002B050000}"/>
    <cellStyle name="20% - Accent2 9" xfId="30837" hidden="1" xr:uid="{00000000-0005-0000-0000-00002C050000}"/>
    <cellStyle name="20% - Accent2 9" xfId="30915" hidden="1" xr:uid="{00000000-0005-0000-0000-00002D050000}"/>
    <cellStyle name="20% - Accent2 9" xfId="31098" hidden="1" xr:uid="{00000000-0005-0000-0000-00002E050000}"/>
    <cellStyle name="20% - Accent2 9" xfId="31174" hidden="1" xr:uid="{00000000-0005-0000-0000-00002F050000}"/>
    <cellStyle name="20% - Accent2 9" xfId="31276" hidden="1" xr:uid="{00000000-0005-0000-0000-000030050000}"/>
    <cellStyle name="20% - Accent2 9" xfId="31350" hidden="1" xr:uid="{00000000-0005-0000-0000-000031050000}"/>
    <cellStyle name="20% - Accent2 9" xfId="31426" hidden="1" xr:uid="{00000000-0005-0000-0000-000032050000}"/>
    <cellStyle name="20% - Accent2 9" xfId="31504" hidden="1" xr:uid="{00000000-0005-0000-0000-000033050000}"/>
    <cellStyle name="20% - Accent2 9" xfId="32089" hidden="1" xr:uid="{00000000-0005-0000-0000-000034050000}"/>
    <cellStyle name="20% - Accent2 9" xfId="32165" hidden="1" xr:uid="{00000000-0005-0000-0000-000035050000}"/>
    <cellStyle name="20% - Accent2 9" xfId="32244" hidden="1" xr:uid="{00000000-0005-0000-0000-000036050000}"/>
    <cellStyle name="20% - Accent2 9" xfId="32357" hidden="1" xr:uid="{00000000-0005-0000-0000-000037050000}"/>
    <cellStyle name="20% - Accent2 9" xfId="31801" hidden="1" xr:uid="{00000000-0005-0000-0000-000038050000}"/>
    <cellStyle name="20% - Accent2 9" xfId="31953" hidden="1" xr:uid="{00000000-0005-0000-0000-000039050000}"/>
    <cellStyle name="20% - Accent2 9" xfId="32684" hidden="1" xr:uid="{00000000-0005-0000-0000-00003A050000}"/>
    <cellStyle name="20% - Accent2 9" xfId="32760" hidden="1" xr:uid="{00000000-0005-0000-0000-00003B050000}"/>
    <cellStyle name="20% - Accent2 9" xfId="32838" hidden="1" xr:uid="{00000000-0005-0000-0000-00003C050000}"/>
    <cellStyle name="20% - Accent2 9" xfId="32933" hidden="1" xr:uid="{00000000-0005-0000-0000-00003D050000}"/>
    <cellStyle name="20% - Accent2 9" xfId="31917" hidden="1" xr:uid="{00000000-0005-0000-0000-00003E050000}"/>
    <cellStyle name="20% - Accent2 9" xfId="31936" hidden="1" xr:uid="{00000000-0005-0000-0000-00003F050000}"/>
    <cellStyle name="20% - Accent2 9" xfId="33216" hidden="1" xr:uid="{00000000-0005-0000-0000-000040050000}"/>
    <cellStyle name="20% - Accent2 9" xfId="33292" hidden="1" xr:uid="{00000000-0005-0000-0000-000041050000}"/>
    <cellStyle name="20% - Accent2 9" xfId="33370" hidden="1" xr:uid="{00000000-0005-0000-0000-000042050000}"/>
    <cellStyle name="20% - Accent2 9" xfId="33553" hidden="1" xr:uid="{00000000-0005-0000-0000-000043050000}"/>
    <cellStyle name="20% - Accent2 9" xfId="33629" hidden="1" xr:uid="{00000000-0005-0000-0000-000044050000}"/>
    <cellStyle name="20% - Accent2 9" xfId="33707" hidden="1" xr:uid="{00000000-0005-0000-0000-000045050000}"/>
    <cellStyle name="20% - Accent2 9" xfId="33890" hidden="1" xr:uid="{00000000-0005-0000-0000-000046050000}"/>
    <cellStyle name="20% - Accent2 9" xfId="33966" hidden="1" xr:uid="{00000000-0005-0000-0000-000047050000}"/>
    <cellStyle name="20% - Accent3" xfId="29" builtinId="38" hidden="1" customBuiltin="1"/>
    <cellStyle name="20% - Accent3" xfId="77" builtinId="38" hidden="1" customBuiltin="1"/>
    <cellStyle name="20% - Accent3" xfId="112" builtinId="38" hidden="1" customBuiltin="1"/>
    <cellStyle name="20% - Accent3" xfId="155" builtinId="38" hidden="1" customBuiltin="1"/>
    <cellStyle name="20% - Accent3" xfId="197" builtinId="38" hidden="1" customBuiltin="1"/>
    <cellStyle name="20% - Accent3" xfId="231" builtinId="38" hidden="1" customBuiltin="1"/>
    <cellStyle name="20% - Accent3" xfId="268" builtinId="38" hidden="1" customBuiltin="1"/>
    <cellStyle name="20% - Accent3" xfId="305" builtinId="38" hidden="1" customBuiltin="1"/>
    <cellStyle name="20% - Accent3" xfId="339" builtinId="38" hidden="1" customBuiltin="1"/>
    <cellStyle name="20% - Accent3" xfId="374" builtinId="38" hidden="1" customBuiltin="1"/>
    <cellStyle name="20% - Accent3" xfId="3925" builtinId="38" hidden="1" customBuiltin="1"/>
    <cellStyle name="20% - Accent3" xfId="3959" builtinId="38" hidden="1" customBuiltin="1"/>
    <cellStyle name="20% - Accent3" xfId="3996" builtinId="38" hidden="1" customBuiltin="1"/>
    <cellStyle name="20% - Accent3" xfId="4033" builtinId="38" hidden="1" customBuiltin="1"/>
    <cellStyle name="20% - Accent3" xfId="4067" builtinId="38" hidden="1" customBuiltin="1"/>
    <cellStyle name="20% - Accent3" xfId="4265" builtinId="38" hidden="1" customBuiltin="1"/>
    <cellStyle name="20% - Accent3" xfId="10788" builtinId="38" hidden="1" customBuiltin="1"/>
    <cellStyle name="20% - Accent3" xfId="10839" builtinId="38" hidden="1" customBuiltin="1"/>
    <cellStyle name="20% - Accent3" xfId="5316" builtinId="38" hidden="1" customBuiltin="1"/>
    <cellStyle name="20% - Accent3" xfId="5607" builtinId="38" hidden="1" customBuiltin="1"/>
    <cellStyle name="20% - Accent3" xfId="7601" builtinId="38" hidden="1" customBuiltin="1"/>
    <cellStyle name="20% - Accent3" xfId="7573" builtinId="38" hidden="1" customBuiltin="1"/>
    <cellStyle name="20% - Accent3" xfId="7587" builtinId="38" hidden="1" customBuiltin="1"/>
    <cellStyle name="20% - Accent3" xfId="8419" builtinId="38" hidden="1" customBuiltin="1"/>
    <cellStyle name="20% - Accent3" xfId="7701" builtinId="38" hidden="1" customBuiltin="1"/>
    <cellStyle name="20% - Accent3" xfId="5948" builtinId="38" hidden="1" customBuiltin="1"/>
    <cellStyle name="20% - Accent3" xfId="4947" builtinId="38" hidden="1" customBuiltin="1"/>
    <cellStyle name="20% - Accent3" xfId="11008" builtinId="38" hidden="1" customBuiltin="1"/>
    <cellStyle name="20% - Accent3" xfId="16991" builtinId="38" hidden="1" customBuiltin="1"/>
    <cellStyle name="20% - Accent3" xfId="17023" builtinId="38" hidden="1" customBuiltin="1"/>
    <cellStyle name="20% - Accent3" xfId="7948" builtinId="38" hidden="1" customBuiltin="1"/>
    <cellStyle name="20% - Accent3" xfId="4848" builtinId="38" hidden="1" customBuiltin="1"/>
    <cellStyle name="20% - Accent3" xfId="14015" builtinId="38" hidden="1" customBuiltin="1"/>
    <cellStyle name="20% - Accent3" xfId="13993" builtinId="38" hidden="1" customBuiltin="1"/>
    <cellStyle name="20% - Accent3" xfId="14006" builtinId="38" hidden="1" customBuiltin="1"/>
    <cellStyle name="20% - Accent3" xfId="14702" builtinId="38" hidden="1" customBuiltin="1"/>
    <cellStyle name="20% - Accent3" xfId="14089" builtinId="38" hidden="1" customBuiltin="1"/>
    <cellStyle name="20% - Accent3" xfId="11582" builtinId="38" hidden="1" customBuiltin="1"/>
    <cellStyle name="20% - Accent3" xfId="10528" builtinId="38" hidden="1" customBuiltin="1"/>
    <cellStyle name="20% - Accent3" xfId="17165" builtinId="38" hidden="1" customBuiltin="1"/>
    <cellStyle name="20% - Accent3" xfId="12722" builtinId="38" hidden="1" customBuiltin="1"/>
    <cellStyle name="20% - Accent3" xfId="4316" builtinId="38" hidden="1" customBuiltin="1"/>
    <cellStyle name="20% - Accent3" xfId="14229" builtinId="38" hidden="1" customBuiltin="1"/>
    <cellStyle name="20% - Accent3" xfId="16840" builtinId="38" hidden="1" customBuiltin="1"/>
    <cellStyle name="20% - Accent3" xfId="5423" builtinId="38" hidden="1" customBuiltin="1"/>
    <cellStyle name="20% - Accent3" xfId="20449" builtinId="38" hidden="1" customBuiltin="1"/>
    <cellStyle name="20% - Accent3" xfId="14692" builtinId="38" hidden="1" customBuiltin="1"/>
    <cellStyle name="20% - Accent3" xfId="14625" builtinId="38" hidden="1" customBuiltin="1"/>
    <cellStyle name="20% - Accent3" xfId="8196" builtinId="38" hidden="1" customBuiltin="1"/>
    <cellStyle name="20% - Accent3" xfId="5902" builtinId="38" hidden="1" customBuiltin="1"/>
    <cellStyle name="20% - Accent3" xfId="14226" builtinId="38" hidden="1" customBuiltin="1"/>
    <cellStyle name="20% - Accent3" xfId="23651" builtinId="38" hidden="1" customBuiltin="1"/>
    <cellStyle name="20% - Accent3 10" xfId="532" hidden="1" xr:uid="{00000000-0005-0000-0000-00007C050000}"/>
    <cellStyle name="20% - Accent3 10" xfId="856" hidden="1" xr:uid="{00000000-0005-0000-0000-00007D050000}"/>
    <cellStyle name="20% - Accent3 10" xfId="1177" hidden="1" xr:uid="{00000000-0005-0000-0000-00007E050000}"/>
    <cellStyle name="20% - Accent3 10" xfId="1519" hidden="1" xr:uid="{00000000-0005-0000-0000-00007F050000}"/>
    <cellStyle name="20% - Accent3 10" xfId="6746" hidden="1" xr:uid="{00000000-0005-0000-0000-000080050000}"/>
    <cellStyle name="20% - Accent3 10" xfId="7068" hidden="1" xr:uid="{00000000-0005-0000-0000-000081050000}"/>
    <cellStyle name="20% - Accent3 10" xfId="7414" hidden="1" xr:uid="{00000000-0005-0000-0000-000082050000}"/>
    <cellStyle name="20% - Accent3 10" xfId="8273" hidden="1" xr:uid="{00000000-0005-0000-0000-000083050000}"/>
    <cellStyle name="20% - Accent3 10" xfId="6257" hidden="1" xr:uid="{00000000-0005-0000-0000-000084050000}"/>
    <cellStyle name="20% - Accent3 10" xfId="5140" hidden="1" xr:uid="{00000000-0005-0000-0000-000085050000}"/>
    <cellStyle name="20% - Accent3 10" xfId="13185" hidden="1" xr:uid="{00000000-0005-0000-0000-000086050000}"/>
    <cellStyle name="20% - Accent3 10" xfId="13506" hidden="1" xr:uid="{00000000-0005-0000-0000-000087050000}"/>
    <cellStyle name="20% - Accent3 10" xfId="13848" hidden="1" xr:uid="{00000000-0005-0000-0000-000088050000}"/>
    <cellStyle name="20% - Accent3 10" xfId="14579" hidden="1" xr:uid="{00000000-0005-0000-0000-000089050000}"/>
    <cellStyle name="20% - Accent3 10" xfId="5480" hidden="1" xr:uid="{00000000-0005-0000-0000-00008A050000}"/>
    <cellStyle name="20% - Accent3 10" xfId="5276" hidden="1" xr:uid="{00000000-0005-0000-0000-00008B050000}"/>
    <cellStyle name="20% - Accent3 10" xfId="19267" hidden="1" xr:uid="{00000000-0005-0000-0000-00008C050000}"/>
    <cellStyle name="20% - Accent3 10" xfId="19589" hidden="1" xr:uid="{00000000-0005-0000-0000-00008D050000}"/>
    <cellStyle name="20% - Accent3 10" xfId="19931" hidden="1" xr:uid="{00000000-0005-0000-0000-00008E050000}"/>
    <cellStyle name="20% - Accent3 10" xfId="22520" hidden="1" xr:uid="{00000000-0005-0000-0000-00008F050000}"/>
    <cellStyle name="20% - Accent3 10" xfId="22842" hidden="1" xr:uid="{00000000-0005-0000-0000-000090050000}"/>
    <cellStyle name="20% - Accent3 10" xfId="23184" hidden="1" xr:uid="{00000000-0005-0000-0000-000091050000}"/>
    <cellStyle name="20% - Accent3 10" xfId="25687" hidden="1" xr:uid="{00000000-0005-0000-0000-000092050000}"/>
    <cellStyle name="20% - Accent3 10" xfId="26008" hidden="1" xr:uid="{00000000-0005-0000-0000-000093050000}"/>
    <cellStyle name="20% - Accent3 10" xfId="28499" hidden="1" xr:uid="{00000000-0005-0000-0000-000094050000}"/>
    <cellStyle name="20% - Accent3 10" xfId="28573" hidden="1" xr:uid="{00000000-0005-0000-0000-000095050000}"/>
    <cellStyle name="20% - Accent3 10" xfId="28649" hidden="1" xr:uid="{00000000-0005-0000-0000-000096050000}"/>
    <cellStyle name="20% - Accent3 10" xfId="28727" hidden="1" xr:uid="{00000000-0005-0000-0000-000097050000}"/>
    <cellStyle name="20% - Accent3 10" xfId="29312" hidden="1" xr:uid="{00000000-0005-0000-0000-000098050000}"/>
    <cellStyle name="20% - Accent3 10" xfId="29388" hidden="1" xr:uid="{00000000-0005-0000-0000-000099050000}"/>
    <cellStyle name="20% - Accent3 10" xfId="29467" hidden="1" xr:uid="{00000000-0005-0000-0000-00009A050000}"/>
    <cellStyle name="20% - Accent3 10" xfId="29562" hidden="1" xr:uid="{00000000-0005-0000-0000-00009B050000}"/>
    <cellStyle name="20% - Accent3 10" xfId="29248" hidden="1" xr:uid="{00000000-0005-0000-0000-00009C050000}"/>
    <cellStyle name="20% - Accent3 10" xfId="29101" hidden="1" xr:uid="{00000000-0005-0000-0000-00009D050000}"/>
    <cellStyle name="20% - Accent3 10" xfId="29907" hidden="1" xr:uid="{00000000-0005-0000-0000-00009E050000}"/>
    <cellStyle name="20% - Accent3 10" xfId="29983" hidden="1" xr:uid="{00000000-0005-0000-0000-00009F050000}"/>
    <cellStyle name="20% - Accent3 10" xfId="30061" hidden="1" xr:uid="{00000000-0005-0000-0000-0000A0050000}"/>
    <cellStyle name="20% - Accent3 10" xfId="30140" hidden="1" xr:uid="{00000000-0005-0000-0000-0000A1050000}"/>
    <cellStyle name="20% - Accent3 10" xfId="29145" hidden="1" xr:uid="{00000000-0005-0000-0000-0000A2050000}"/>
    <cellStyle name="20% - Accent3 10" xfId="29116" hidden="1" xr:uid="{00000000-0005-0000-0000-0000A3050000}"/>
    <cellStyle name="20% - Accent3 10" xfId="30439" hidden="1" xr:uid="{00000000-0005-0000-0000-0000A4050000}"/>
    <cellStyle name="20% - Accent3 10" xfId="30515" hidden="1" xr:uid="{00000000-0005-0000-0000-0000A5050000}"/>
    <cellStyle name="20% - Accent3 10" xfId="30593" hidden="1" xr:uid="{00000000-0005-0000-0000-0000A6050000}"/>
    <cellStyle name="20% - Accent3 10" xfId="30776" hidden="1" xr:uid="{00000000-0005-0000-0000-0000A7050000}"/>
    <cellStyle name="20% - Accent3 10" xfId="30852" hidden="1" xr:uid="{00000000-0005-0000-0000-0000A8050000}"/>
    <cellStyle name="20% - Accent3 10" xfId="30930" hidden="1" xr:uid="{00000000-0005-0000-0000-0000A9050000}"/>
    <cellStyle name="20% - Accent3 10" xfId="31113" hidden="1" xr:uid="{00000000-0005-0000-0000-0000AA050000}"/>
    <cellStyle name="20% - Accent3 10" xfId="31189" hidden="1" xr:uid="{00000000-0005-0000-0000-0000AB050000}"/>
    <cellStyle name="20% - Accent3 10" xfId="31291" hidden="1" xr:uid="{00000000-0005-0000-0000-0000AC050000}"/>
    <cellStyle name="20% - Accent3 10" xfId="31365" hidden="1" xr:uid="{00000000-0005-0000-0000-0000AD050000}"/>
    <cellStyle name="20% - Accent3 10" xfId="31441" hidden="1" xr:uid="{00000000-0005-0000-0000-0000AE050000}"/>
    <cellStyle name="20% - Accent3 10" xfId="31519" hidden="1" xr:uid="{00000000-0005-0000-0000-0000AF050000}"/>
    <cellStyle name="20% - Accent3 10" xfId="32104" hidden="1" xr:uid="{00000000-0005-0000-0000-0000B0050000}"/>
    <cellStyle name="20% - Accent3 10" xfId="32180" hidden="1" xr:uid="{00000000-0005-0000-0000-0000B1050000}"/>
    <cellStyle name="20% - Accent3 10" xfId="32259" hidden="1" xr:uid="{00000000-0005-0000-0000-0000B2050000}"/>
    <cellStyle name="20% - Accent3 10" xfId="32354" hidden="1" xr:uid="{00000000-0005-0000-0000-0000B3050000}"/>
    <cellStyle name="20% - Accent3 10" xfId="32040" hidden="1" xr:uid="{00000000-0005-0000-0000-0000B4050000}"/>
    <cellStyle name="20% - Accent3 10" xfId="31893" hidden="1" xr:uid="{00000000-0005-0000-0000-0000B5050000}"/>
    <cellStyle name="20% - Accent3 10" xfId="32699" hidden="1" xr:uid="{00000000-0005-0000-0000-0000B6050000}"/>
    <cellStyle name="20% - Accent3 10" xfId="32775" hidden="1" xr:uid="{00000000-0005-0000-0000-0000B7050000}"/>
    <cellStyle name="20% - Accent3 10" xfId="32853" hidden="1" xr:uid="{00000000-0005-0000-0000-0000B8050000}"/>
    <cellStyle name="20% - Accent3 10" xfId="32932" hidden="1" xr:uid="{00000000-0005-0000-0000-0000B9050000}"/>
    <cellStyle name="20% - Accent3 10" xfId="31937" hidden="1" xr:uid="{00000000-0005-0000-0000-0000BA050000}"/>
    <cellStyle name="20% - Accent3 10" xfId="31908" hidden="1" xr:uid="{00000000-0005-0000-0000-0000BB050000}"/>
    <cellStyle name="20% - Accent3 10" xfId="33231" hidden="1" xr:uid="{00000000-0005-0000-0000-0000BC050000}"/>
    <cellStyle name="20% - Accent3 10" xfId="33307" hidden="1" xr:uid="{00000000-0005-0000-0000-0000BD050000}"/>
    <cellStyle name="20% - Accent3 10" xfId="33385" hidden="1" xr:uid="{00000000-0005-0000-0000-0000BE050000}"/>
    <cellStyle name="20% - Accent3 10" xfId="33568" hidden="1" xr:uid="{00000000-0005-0000-0000-0000BF050000}"/>
    <cellStyle name="20% - Accent3 10" xfId="33644" hidden="1" xr:uid="{00000000-0005-0000-0000-0000C0050000}"/>
    <cellStyle name="20% - Accent3 10" xfId="33722" hidden="1" xr:uid="{00000000-0005-0000-0000-0000C1050000}"/>
    <cellStyle name="20% - Accent3 10" xfId="33905" hidden="1" xr:uid="{00000000-0005-0000-0000-0000C2050000}"/>
    <cellStyle name="20% - Accent3 10" xfId="33981" hidden="1" xr:uid="{00000000-0005-0000-0000-0000C3050000}"/>
    <cellStyle name="20% - Accent3 11" xfId="568" hidden="1" xr:uid="{00000000-0005-0000-0000-0000C4050000}"/>
    <cellStyle name="20% - Accent3 11" xfId="892" hidden="1" xr:uid="{00000000-0005-0000-0000-0000C5050000}"/>
    <cellStyle name="20% - Accent3 11" xfId="1213" hidden="1" xr:uid="{00000000-0005-0000-0000-0000C6050000}"/>
    <cellStyle name="20% - Accent3 11" xfId="1555" hidden="1" xr:uid="{00000000-0005-0000-0000-0000C7050000}"/>
    <cellStyle name="20% - Accent3 11" xfId="6782" hidden="1" xr:uid="{00000000-0005-0000-0000-0000C8050000}"/>
    <cellStyle name="20% - Accent3 11" xfId="7104" hidden="1" xr:uid="{00000000-0005-0000-0000-0000C9050000}"/>
    <cellStyle name="20% - Accent3 11" xfId="7450" hidden="1" xr:uid="{00000000-0005-0000-0000-0000CA050000}"/>
    <cellStyle name="20% - Accent3 11" xfId="7760" hidden="1" xr:uid="{00000000-0005-0000-0000-0000CB050000}"/>
    <cellStyle name="20% - Accent3 11" xfId="6048" hidden="1" xr:uid="{00000000-0005-0000-0000-0000CC050000}"/>
    <cellStyle name="20% - Accent3 11" xfId="5239" hidden="1" xr:uid="{00000000-0005-0000-0000-0000CD050000}"/>
    <cellStyle name="20% - Accent3 11" xfId="13221" hidden="1" xr:uid="{00000000-0005-0000-0000-0000CE050000}"/>
    <cellStyle name="20% - Accent3 11" xfId="13542" hidden="1" xr:uid="{00000000-0005-0000-0000-0000CF050000}"/>
    <cellStyle name="20% - Accent3 11" xfId="13884" hidden="1" xr:uid="{00000000-0005-0000-0000-0000D0050000}"/>
    <cellStyle name="20% - Accent3 11" xfId="14139" hidden="1" xr:uid="{00000000-0005-0000-0000-0000D1050000}"/>
    <cellStyle name="20% - Accent3 11" xfId="13045" hidden="1" xr:uid="{00000000-0005-0000-0000-0000D2050000}"/>
    <cellStyle name="20% - Accent3 11" xfId="6318" hidden="1" xr:uid="{00000000-0005-0000-0000-0000D3050000}"/>
    <cellStyle name="20% - Accent3 11" xfId="19304" hidden="1" xr:uid="{00000000-0005-0000-0000-0000D4050000}"/>
    <cellStyle name="20% - Accent3 11" xfId="19625" hidden="1" xr:uid="{00000000-0005-0000-0000-0000D5050000}"/>
    <cellStyle name="20% - Accent3 11" xfId="19967" hidden="1" xr:uid="{00000000-0005-0000-0000-0000D6050000}"/>
    <cellStyle name="20% - Accent3 11" xfId="22557" hidden="1" xr:uid="{00000000-0005-0000-0000-0000D7050000}"/>
    <cellStyle name="20% - Accent3 11" xfId="22878" hidden="1" xr:uid="{00000000-0005-0000-0000-0000D8050000}"/>
    <cellStyle name="20% - Accent3 11" xfId="23220" hidden="1" xr:uid="{00000000-0005-0000-0000-0000D9050000}"/>
    <cellStyle name="20% - Accent3 11" xfId="25723" hidden="1" xr:uid="{00000000-0005-0000-0000-0000DA050000}"/>
    <cellStyle name="20% - Accent3 11" xfId="26044" hidden="1" xr:uid="{00000000-0005-0000-0000-0000DB050000}"/>
    <cellStyle name="20% - Accent3 11" xfId="28512" hidden="1" xr:uid="{00000000-0005-0000-0000-0000DC050000}"/>
    <cellStyle name="20% - Accent3 11" xfId="28586" hidden="1" xr:uid="{00000000-0005-0000-0000-0000DD050000}"/>
    <cellStyle name="20% - Accent3 11" xfId="28662" hidden="1" xr:uid="{00000000-0005-0000-0000-0000DE050000}"/>
    <cellStyle name="20% - Accent3 11" xfId="28740" hidden="1" xr:uid="{00000000-0005-0000-0000-0000DF050000}"/>
    <cellStyle name="20% - Accent3 11" xfId="29325" hidden="1" xr:uid="{00000000-0005-0000-0000-0000E0050000}"/>
    <cellStyle name="20% - Accent3 11" xfId="29401" hidden="1" xr:uid="{00000000-0005-0000-0000-0000E1050000}"/>
    <cellStyle name="20% - Accent3 11" xfId="29480" hidden="1" xr:uid="{00000000-0005-0000-0000-0000E2050000}"/>
    <cellStyle name="20% - Accent3 11" xfId="29524" hidden="1" xr:uid="{00000000-0005-0000-0000-0000E3050000}"/>
    <cellStyle name="20% - Accent3 11" xfId="29222" hidden="1" xr:uid="{00000000-0005-0000-0000-0000E4050000}"/>
    <cellStyle name="20% - Accent3 11" xfId="29111" hidden="1" xr:uid="{00000000-0005-0000-0000-0000E5050000}"/>
    <cellStyle name="20% - Accent3 11" xfId="29920" hidden="1" xr:uid="{00000000-0005-0000-0000-0000E6050000}"/>
    <cellStyle name="20% - Accent3 11" xfId="29996" hidden="1" xr:uid="{00000000-0005-0000-0000-0000E7050000}"/>
    <cellStyle name="20% - Accent3 11" xfId="30074" hidden="1" xr:uid="{00000000-0005-0000-0000-0000E8050000}"/>
    <cellStyle name="20% - Accent3 11" xfId="30112" hidden="1" xr:uid="{00000000-0005-0000-0000-0000E9050000}"/>
    <cellStyle name="20% - Accent3 11" xfId="29886" hidden="1" xr:uid="{00000000-0005-0000-0000-0000EA050000}"/>
    <cellStyle name="20% - Accent3 11" xfId="29258" hidden="1" xr:uid="{00000000-0005-0000-0000-0000EB050000}"/>
    <cellStyle name="20% - Accent3 11" xfId="30452" hidden="1" xr:uid="{00000000-0005-0000-0000-0000EC050000}"/>
    <cellStyle name="20% - Accent3 11" xfId="30528" hidden="1" xr:uid="{00000000-0005-0000-0000-0000ED050000}"/>
    <cellStyle name="20% - Accent3 11" xfId="30606" hidden="1" xr:uid="{00000000-0005-0000-0000-0000EE050000}"/>
    <cellStyle name="20% - Accent3 11" xfId="30789" hidden="1" xr:uid="{00000000-0005-0000-0000-0000EF050000}"/>
    <cellStyle name="20% - Accent3 11" xfId="30865" hidden="1" xr:uid="{00000000-0005-0000-0000-0000F0050000}"/>
    <cellStyle name="20% - Accent3 11" xfId="30943" hidden="1" xr:uid="{00000000-0005-0000-0000-0000F1050000}"/>
    <cellStyle name="20% - Accent3 11" xfId="31126" hidden="1" xr:uid="{00000000-0005-0000-0000-0000F2050000}"/>
    <cellStyle name="20% - Accent3 11" xfId="31202" hidden="1" xr:uid="{00000000-0005-0000-0000-0000F3050000}"/>
    <cellStyle name="20% - Accent3 11" xfId="31304" hidden="1" xr:uid="{00000000-0005-0000-0000-0000F4050000}"/>
    <cellStyle name="20% - Accent3 11" xfId="31378" hidden="1" xr:uid="{00000000-0005-0000-0000-0000F5050000}"/>
    <cellStyle name="20% - Accent3 11" xfId="31454" hidden="1" xr:uid="{00000000-0005-0000-0000-0000F6050000}"/>
    <cellStyle name="20% - Accent3 11" xfId="31532" hidden="1" xr:uid="{00000000-0005-0000-0000-0000F7050000}"/>
    <cellStyle name="20% - Accent3 11" xfId="32117" hidden="1" xr:uid="{00000000-0005-0000-0000-0000F8050000}"/>
    <cellStyle name="20% - Accent3 11" xfId="32193" hidden="1" xr:uid="{00000000-0005-0000-0000-0000F9050000}"/>
    <cellStyle name="20% - Accent3 11" xfId="32272" hidden="1" xr:uid="{00000000-0005-0000-0000-0000FA050000}"/>
    <cellStyle name="20% - Accent3 11" xfId="32316" hidden="1" xr:uid="{00000000-0005-0000-0000-0000FB050000}"/>
    <cellStyle name="20% - Accent3 11" xfId="32014" hidden="1" xr:uid="{00000000-0005-0000-0000-0000FC050000}"/>
    <cellStyle name="20% - Accent3 11" xfId="31903" hidden="1" xr:uid="{00000000-0005-0000-0000-0000FD050000}"/>
    <cellStyle name="20% - Accent3 11" xfId="32712" hidden="1" xr:uid="{00000000-0005-0000-0000-0000FE050000}"/>
    <cellStyle name="20% - Accent3 11" xfId="32788" hidden="1" xr:uid="{00000000-0005-0000-0000-0000FF050000}"/>
    <cellStyle name="20% - Accent3 11" xfId="32866" hidden="1" xr:uid="{00000000-0005-0000-0000-000000060000}"/>
    <cellStyle name="20% - Accent3 11" xfId="32904" hidden="1" xr:uid="{00000000-0005-0000-0000-000001060000}"/>
    <cellStyle name="20% - Accent3 11" xfId="32678" hidden="1" xr:uid="{00000000-0005-0000-0000-000002060000}"/>
    <cellStyle name="20% - Accent3 11" xfId="32050" hidden="1" xr:uid="{00000000-0005-0000-0000-000003060000}"/>
    <cellStyle name="20% - Accent3 11" xfId="33244" hidden="1" xr:uid="{00000000-0005-0000-0000-000004060000}"/>
    <cellStyle name="20% - Accent3 11" xfId="33320" hidden="1" xr:uid="{00000000-0005-0000-0000-000005060000}"/>
    <cellStyle name="20% - Accent3 11" xfId="33398" hidden="1" xr:uid="{00000000-0005-0000-0000-000006060000}"/>
    <cellStyle name="20% - Accent3 11" xfId="33581" hidden="1" xr:uid="{00000000-0005-0000-0000-000007060000}"/>
    <cellStyle name="20% - Accent3 11" xfId="33657" hidden="1" xr:uid="{00000000-0005-0000-0000-000008060000}"/>
    <cellStyle name="20% - Accent3 11" xfId="33735" hidden="1" xr:uid="{00000000-0005-0000-0000-000009060000}"/>
    <cellStyle name="20% - Accent3 11" xfId="33918" hidden="1" xr:uid="{00000000-0005-0000-0000-00000A060000}"/>
    <cellStyle name="20% - Accent3 11" xfId="33994" hidden="1" xr:uid="{00000000-0005-0000-0000-00000B060000}"/>
    <cellStyle name="20% - Accent3 12" xfId="602" hidden="1" xr:uid="{00000000-0005-0000-0000-00000C060000}"/>
    <cellStyle name="20% - Accent3 12" xfId="927" hidden="1" xr:uid="{00000000-0005-0000-0000-00000D060000}"/>
    <cellStyle name="20% - Accent3 12" xfId="1247" hidden="1" xr:uid="{00000000-0005-0000-0000-00000E060000}"/>
    <cellStyle name="20% - Accent3 12" xfId="1589" hidden="1" xr:uid="{00000000-0005-0000-0000-00000F060000}"/>
    <cellStyle name="20% - Accent3 12" xfId="6817" hidden="1" xr:uid="{00000000-0005-0000-0000-000010060000}"/>
    <cellStyle name="20% - Accent3 12" xfId="7138" hidden="1" xr:uid="{00000000-0005-0000-0000-000011060000}"/>
    <cellStyle name="20% - Accent3 12" xfId="7484" hidden="1" xr:uid="{00000000-0005-0000-0000-000012060000}"/>
    <cellStyle name="20% - Accent3 12" xfId="8203" hidden="1" xr:uid="{00000000-0005-0000-0000-000013060000}"/>
    <cellStyle name="20% - Accent3 12" xfId="6210" hidden="1" xr:uid="{00000000-0005-0000-0000-000014060000}"/>
    <cellStyle name="20% - Accent3 12" xfId="6071" hidden="1" xr:uid="{00000000-0005-0000-0000-000015060000}"/>
    <cellStyle name="20% - Accent3 12" xfId="13256" hidden="1" xr:uid="{00000000-0005-0000-0000-000016060000}"/>
    <cellStyle name="20% - Accent3 12" xfId="13576" hidden="1" xr:uid="{00000000-0005-0000-0000-000017060000}"/>
    <cellStyle name="20% - Accent3 12" xfId="13918" hidden="1" xr:uid="{00000000-0005-0000-0000-000018060000}"/>
    <cellStyle name="20% - Accent3 12" xfId="14516" hidden="1" xr:uid="{00000000-0005-0000-0000-000019060000}"/>
    <cellStyle name="20% - Accent3 12" xfId="5335" hidden="1" xr:uid="{00000000-0005-0000-0000-00001A060000}"/>
    <cellStyle name="20% - Accent3 12" xfId="4181" hidden="1" xr:uid="{00000000-0005-0000-0000-00001B060000}"/>
    <cellStyle name="20% - Accent3 12" xfId="19339" hidden="1" xr:uid="{00000000-0005-0000-0000-00001C060000}"/>
    <cellStyle name="20% - Accent3 12" xfId="19659" hidden="1" xr:uid="{00000000-0005-0000-0000-00001D060000}"/>
    <cellStyle name="20% - Accent3 12" xfId="20001" hidden="1" xr:uid="{00000000-0005-0000-0000-00001E060000}"/>
    <cellStyle name="20% - Accent3 12" xfId="22592" hidden="1" xr:uid="{00000000-0005-0000-0000-00001F060000}"/>
    <cellStyle name="20% - Accent3 12" xfId="22912" hidden="1" xr:uid="{00000000-0005-0000-0000-000020060000}"/>
    <cellStyle name="20% - Accent3 12" xfId="23254" hidden="1" xr:uid="{00000000-0005-0000-0000-000021060000}"/>
    <cellStyle name="20% - Accent3 12" xfId="25758" hidden="1" xr:uid="{00000000-0005-0000-0000-000022060000}"/>
    <cellStyle name="20% - Accent3 12" xfId="26078" hidden="1" xr:uid="{00000000-0005-0000-0000-000023060000}"/>
    <cellStyle name="20% - Accent3 12" xfId="28525" hidden="1" xr:uid="{00000000-0005-0000-0000-000024060000}"/>
    <cellStyle name="20% - Accent3 12" xfId="28600" hidden="1" xr:uid="{00000000-0005-0000-0000-000025060000}"/>
    <cellStyle name="20% - Accent3 12" xfId="28675" hidden="1" xr:uid="{00000000-0005-0000-0000-000026060000}"/>
    <cellStyle name="20% - Accent3 12" xfId="28753" hidden="1" xr:uid="{00000000-0005-0000-0000-000027060000}"/>
    <cellStyle name="20% - Accent3 12" xfId="29339" hidden="1" xr:uid="{00000000-0005-0000-0000-000028060000}"/>
    <cellStyle name="20% - Accent3 12" xfId="29414" hidden="1" xr:uid="{00000000-0005-0000-0000-000029060000}"/>
    <cellStyle name="20% - Accent3 12" xfId="29493" hidden="1" xr:uid="{00000000-0005-0000-0000-00002A060000}"/>
    <cellStyle name="20% - Accent3 12" xfId="29553" hidden="1" xr:uid="{00000000-0005-0000-0000-00002B060000}"/>
    <cellStyle name="20% - Accent3 12" xfId="29241" hidden="1" xr:uid="{00000000-0005-0000-0000-00002C060000}"/>
    <cellStyle name="20% - Accent3 12" xfId="29224" hidden="1" xr:uid="{00000000-0005-0000-0000-00002D060000}"/>
    <cellStyle name="20% - Accent3 12" xfId="29934" hidden="1" xr:uid="{00000000-0005-0000-0000-00002E060000}"/>
    <cellStyle name="20% - Accent3 12" xfId="30009" hidden="1" xr:uid="{00000000-0005-0000-0000-00002F060000}"/>
    <cellStyle name="20% - Accent3 12" xfId="30087" hidden="1" xr:uid="{00000000-0005-0000-0000-000030060000}"/>
    <cellStyle name="20% - Accent3 12" xfId="30134" hidden="1" xr:uid="{00000000-0005-0000-0000-000031060000}"/>
    <cellStyle name="20% - Accent3 12" xfId="29126" hidden="1" xr:uid="{00000000-0005-0000-0000-000032060000}"/>
    <cellStyle name="20% - Accent3 12" xfId="28994" hidden="1" xr:uid="{00000000-0005-0000-0000-000033060000}"/>
    <cellStyle name="20% - Accent3 12" xfId="30466" hidden="1" xr:uid="{00000000-0005-0000-0000-000034060000}"/>
    <cellStyle name="20% - Accent3 12" xfId="30541" hidden="1" xr:uid="{00000000-0005-0000-0000-000035060000}"/>
    <cellStyle name="20% - Accent3 12" xfId="30619" hidden="1" xr:uid="{00000000-0005-0000-0000-000036060000}"/>
    <cellStyle name="20% - Accent3 12" xfId="30803" hidden="1" xr:uid="{00000000-0005-0000-0000-000037060000}"/>
    <cellStyle name="20% - Accent3 12" xfId="30878" hidden="1" xr:uid="{00000000-0005-0000-0000-000038060000}"/>
    <cellStyle name="20% - Accent3 12" xfId="30956" hidden="1" xr:uid="{00000000-0005-0000-0000-000039060000}"/>
    <cellStyle name="20% - Accent3 12" xfId="31140" hidden="1" xr:uid="{00000000-0005-0000-0000-00003A060000}"/>
    <cellStyle name="20% - Accent3 12" xfId="31215" hidden="1" xr:uid="{00000000-0005-0000-0000-00003B060000}"/>
    <cellStyle name="20% - Accent3 12" xfId="31317" hidden="1" xr:uid="{00000000-0005-0000-0000-00003C060000}"/>
    <cellStyle name="20% - Accent3 12" xfId="31392" hidden="1" xr:uid="{00000000-0005-0000-0000-00003D060000}"/>
    <cellStyle name="20% - Accent3 12" xfId="31467" hidden="1" xr:uid="{00000000-0005-0000-0000-00003E060000}"/>
    <cellStyle name="20% - Accent3 12" xfId="31545" hidden="1" xr:uid="{00000000-0005-0000-0000-00003F060000}"/>
    <cellStyle name="20% - Accent3 12" xfId="32131" hidden="1" xr:uid="{00000000-0005-0000-0000-000040060000}"/>
    <cellStyle name="20% - Accent3 12" xfId="32206" hidden="1" xr:uid="{00000000-0005-0000-0000-000041060000}"/>
    <cellStyle name="20% - Accent3 12" xfId="32285" hidden="1" xr:uid="{00000000-0005-0000-0000-000042060000}"/>
    <cellStyle name="20% - Accent3 12" xfId="32345" hidden="1" xr:uid="{00000000-0005-0000-0000-000043060000}"/>
    <cellStyle name="20% - Accent3 12" xfId="32033" hidden="1" xr:uid="{00000000-0005-0000-0000-000044060000}"/>
    <cellStyle name="20% - Accent3 12" xfId="32016" hidden="1" xr:uid="{00000000-0005-0000-0000-000045060000}"/>
    <cellStyle name="20% - Accent3 12" xfId="32726" hidden="1" xr:uid="{00000000-0005-0000-0000-000046060000}"/>
    <cellStyle name="20% - Accent3 12" xfId="32801" hidden="1" xr:uid="{00000000-0005-0000-0000-000047060000}"/>
    <cellStyle name="20% - Accent3 12" xfId="32879" hidden="1" xr:uid="{00000000-0005-0000-0000-000048060000}"/>
    <cellStyle name="20% - Accent3 12" xfId="32926" hidden="1" xr:uid="{00000000-0005-0000-0000-000049060000}"/>
    <cellStyle name="20% - Accent3 12" xfId="31918" hidden="1" xr:uid="{00000000-0005-0000-0000-00004A060000}"/>
    <cellStyle name="20% - Accent3 12" xfId="31786" hidden="1" xr:uid="{00000000-0005-0000-0000-00004B060000}"/>
    <cellStyle name="20% - Accent3 12" xfId="33258" hidden="1" xr:uid="{00000000-0005-0000-0000-00004C060000}"/>
    <cellStyle name="20% - Accent3 12" xfId="33333" hidden="1" xr:uid="{00000000-0005-0000-0000-00004D060000}"/>
    <cellStyle name="20% - Accent3 12" xfId="33411" hidden="1" xr:uid="{00000000-0005-0000-0000-00004E060000}"/>
    <cellStyle name="20% - Accent3 12" xfId="33595" hidden="1" xr:uid="{00000000-0005-0000-0000-00004F060000}"/>
    <cellStyle name="20% - Accent3 12" xfId="33670" hidden="1" xr:uid="{00000000-0005-0000-0000-000050060000}"/>
    <cellStyle name="20% - Accent3 12" xfId="33748" hidden="1" xr:uid="{00000000-0005-0000-0000-000051060000}"/>
    <cellStyle name="20% - Accent3 12" xfId="33932" hidden="1" xr:uid="{00000000-0005-0000-0000-000052060000}"/>
    <cellStyle name="20% - Accent3 12" xfId="34007" hidden="1" xr:uid="{00000000-0005-0000-0000-000053060000}"/>
    <cellStyle name="20% - Accent3 13" xfId="1624" hidden="1" xr:uid="{00000000-0005-0000-0000-000054060000}"/>
    <cellStyle name="20% - Accent3 13" xfId="2890" hidden="1" xr:uid="{00000000-0005-0000-0000-000055060000}"/>
    <cellStyle name="20% - Accent3 13" xfId="9516" hidden="1" xr:uid="{00000000-0005-0000-0000-000056060000}"/>
    <cellStyle name="20% - Accent3 13" xfId="12029" hidden="1" xr:uid="{00000000-0005-0000-0000-000057060000}"/>
    <cellStyle name="20% - Accent3 13" xfId="15767" hidden="1" xr:uid="{00000000-0005-0000-0000-000058060000}"/>
    <cellStyle name="20% - Accent3 13" xfId="18135" hidden="1" xr:uid="{00000000-0005-0000-0000-000059060000}"/>
    <cellStyle name="20% - Accent3 13" xfId="21404" hidden="1" xr:uid="{00000000-0005-0000-0000-00005A060000}"/>
    <cellStyle name="20% - Accent3 13" xfId="24588" hidden="1" xr:uid="{00000000-0005-0000-0000-00005B060000}"/>
    <cellStyle name="20% - Accent3 13" xfId="28766" hidden="1" xr:uid="{00000000-0005-0000-0000-00005C060000}"/>
    <cellStyle name="20% - Accent3 13" xfId="28881" hidden="1" xr:uid="{00000000-0005-0000-0000-00005D060000}"/>
    <cellStyle name="20% - Accent3 13" xfId="29604" hidden="1" xr:uid="{00000000-0005-0000-0000-00005E060000}"/>
    <cellStyle name="20% - Accent3 13" xfId="29777" hidden="1" xr:uid="{00000000-0005-0000-0000-00005F060000}"/>
    <cellStyle name="20% - Accent3 13" xfId="30170" hidden="1" xr:uid="{00000000-0005-0000-0000-000060060000}"/>
    <cellStyle name="20% - Accent3 13" xfId="30318" hidden="1" xr:uid="{00000000-0005-0000-0000-000061060000}"/>
    <cellStyle name="20% - Accent3 13" xfId="30656" hidden="1" xr:uid="{00000000-0005-0000-0000-000062060000}"/>
    <cellStyle name="20% - Accent3 13" xfId="30993" hidden="1" xr:uid="{00000000-0005-0000-0000-000063060000}"/>
    <cellStyle name="20% - Accent3 13" xfId="31558" hidden="1" xr:uid="{00000000-0005-0000-0000-000064060000}"/>
    <cellStyle name="20% - Accent3 13" xfId="31673" hidden="1" xr:uid="{00000000-0005-0000-0000-000065060000}"/>
    <cellStyle name="20% - Accent3 13" xfId="32396" hidden="1" xr:uid="{00000000-0005-0000-0000-000066060000}"/>
    <cellStyle name="20% - Accent3 13" xfId="32569" hidden="1" xr:uid="{00000000-0005-0000-0000-000067060000}"/>
    <cellStyle name="20% - Accent3 13" xfId="32962" hidden="1" xr:uid="{00000000-0005-0000-0000-000068060000}"/>
    <cellStyle name="20% - Accent3 13" xfId="33110" hidden="1" xr:uid="{00000000-0005-0000-0000-000069060000}"/>
    <cellStyle name="20% - Accent3 13" xfId="33448" hidden="1" xr:uid="{00000000-0005-0000-0000-00006A060000}"/>
    <cellStyle name="20% - Accent3 13" xfId="33785" hidden="1" xr:uid="{00000000-0005-0000-0000-00006B060000}"/>
    <cellStyle name="20% - Accent3 3 2 3 2" xfId="1707" hidden="1" xr:uid="{00000000-0005-0000-0000-00006C060000}"/>
    <cellStyle name="20% - Accent3 3 2 3 2" xfId="2973" hidden="1" xr:uid="{00000000-0005-0000-0000-00006D060000}"/>
    <cellStyle name="20% - Accent3 3 2 3 2" xfId="9599" hidden="1" xr:uid="{00000000-0005-0000-0000-00006E060000}"/>
    <cellStyle name="20% - Accent3 3 2 3 2" xfId="12112" hidden="1" xr:uid="{00000000-0005-0000-0000-00006F060000}"/>
    <cellStyle name="20% - Accent3 3 2 3 2" xfId="15850" hidden="1" xr:uid="{00000000-0005-0000-0000-000070060000}"/>
    <cellStyle name="20% - Accent3 3 2 3 2" xfId="18218" hidden="1" xr:uid="{00000000-0005-0000-0000-000071060000}"/>
    <cellStyle name="20% - Accent3 3 2 3 2" xfId="21487" hidden="1" xr:uid="{00000000-0005-0000-0000-000072060000}"/>
    <cellStyle name="20% - Accent3 3 2 3 2" xfId="24671" hidden="1" xr:uid="{00000000-0005-0000-0000-000073060000}"/>
    <cellStyle name="20% - Accent3 3 2 3 2" xfId="28842" hidden="1" xr:uid="{00000000-0005-0000-0000-000074060000}"/>
    <cellStyle name="20% - Accent3 3 2 3 2" xfId="28957" hidden="1" xr:uid="{00000000-0005-0000-0000-000075060000}"/>
    <cellStyle name="20% - Accent3 3 2 3 2" xfId="29680" hidden="1" xr:uid="{00000000-0005-0000-0000-000076060000}"/>
    <cellStyle name="20% - Accent3 3 2 3 2" xfId="29853" hidden="1" xr:uid="{00000000-0005-0000-0000-000077060000}"/>
    <cellStyle name="20% - Accent3 3 2 3 2" xfId="30246" hidden="1" xr:uid="{00000000-0005-0000-0000-000078060000}"/>
    <cellStyle name="20% - Accent3 3 2 3 2" xfId="30394" hidden="1" xr:uid="{00000000-0005-0000-0000-000079060000}"/>
    <cellStyle name="20% - Accent3 3 2 3 2" xfId="30732" hidden="1" xr:uid="{00000000-0005-0000-0000-00007A060000}"/>
    <cellStyle name="20% - Accent3 3 2 3 2" xfId="31069" hidden="1" xr:uid="{00000000-0005-0000-0000-00007B060000}"/>
    <cellStyle name="20% - Accent3 3 2 3 2" xfId="31634" hidden="1" xr:uid="{00000000-0005-0000-0000-00007C060000}"/>
    <cellStyle name="20% - Accent3 3 2 3 2" xfId="31749" hidden="1" xr:uid="{00000000-0005-0000-0000-00007D060000}"/>
    <cellStyle name="20% - Accent3 3 2 3 2" xfId="32472" hidden="1" xr:uid="{00000000-0005-0000-0000-00007E060000}"/>
    <cellStyle name="20% - Accent3 3 2 3 2" xfId="32645" hidden="1" xr:uid="{00000000-0005-0000-0000-00007F060000}"/>
    <cellStyle name="20% - Accent3 3 2 3 2" xfId="33038" hidden="1" xr:uid="{00000000-0005-0000-0000-000080060000}"/>
    <cellStyle name="20% - Accent3 3 2 3 2" xfId="33186" hidden="1" xr:uid="{00000000-0005-0000-0000-000081060000}"/>
    <cellStyle name="20% - Accent3 3 2 3 2" xfId="33524" hidden="1" xr:uid="{00000000-0005-0000-0000-000082060000}"/>
    <cellStyle name="20% - Accent3 3 2 3 2" xfId="33861" hidden="1" xr:uid="{00000000-0005-0000-0000-000083060000}"/>
    <cellStyle name="20% - Accent3 3 2 4 2" xfId="1662" hidden="1" xr:uid="{00000000-0005-0000-0000-000084060000}"/>
    <cellStyle name="20% - Accent3 3 2 4 2" xfId="2928" hidden="1" xr:uid="{00000000-0005-0000-0000-000085060000}"/>
    <cellStyle name="20% - Accent3 3 2 4 2" xfId="9554" hidden="1" xr:uid="{00000000-0005-0000-0000-000086060000}"/>
    <cellStyle name="20% - Accent3 3 2 4 2" xfId="12067" hidden="1" xr:uid="{00000000-0005-0000-0000-000087060000}"/>
    <cellStyle name="20% - Accent3 3 2 4 2" xfId="15805" hidden="1" xr:uid="{00000000-0005-0000-0000-000088060000}"/>
    <cellStyle name="20% - Accent3 3 2 4 2" xfId="18173" hidden="1" xr:uid="{00000000-0005-0000-0000-000089060000}"/>
    <cellStyle name="20% - Accent3 3 2 4 2" xfId="21442" hidden="1" xr:uid="{00000000-0005-0000-0000-00008A060000}"/>
    <cellStyle name="20% - Accent3 3 2 4 2" xfId="24626" hidden="1" xr:uid="{00000000-0005-0000-0000-00008B060000}"/>
    <cellStyle name="20% - Accent3 3 2 4 2" xfId="28797" hidden="1" xr:uid="{00000000-0005-0000-0000-00008C060000}"/>
    <cellStyle name="20% - Accent3 3 2 4 2" xfId="28912" hidden="1" xr:uid="{00000000-0005-0000-0000-00008D060000}"/>
    <cellStyle name="20% - Accent3 3 2 4 2" xfId="29635" hidden="1" xr:uid="{00000000-0005-0000-0000-00008E060000}"/>
    <cellStyle name="20% - Accent3 3 2 4 2" xfId="29808" hidden="1" xr:uid="{00000000-0005-0000-0000-00008F060000}"/>
    <cellStyle name="20% - Accent3 3 2 4 2" xfId="30201" hidden="1" xr:uid="{00000000-0005-0000-0000-000090060000}"/>
    <cellStyle name="20% - Accent3 3 2 4 2" xfId="30349" hidden="1" xr:uid="{00000000-0005-0000-0000-000091060000}"/>
    <cellStyle name="20% - Accent3 3 2 4 2" xfId="30687" hidden="1" xr:uid="{00000000-0005-0000-0000-000092060000}"/>
    <cellStyle name="20% - Accent3 3 2 4 2" xfId="31024" hidden="1" xr:uid="{00000000-0005-0000-0000-000093060000}"/>
    <cellStyle name="20% - Accent3 3 2 4 2" xfId="31589" hidden="1" xr:uid="{00000000-0005-0000-0000-000094060000}"/>
    <cellStyle name="20% - Accent3 3 2 4 2" xfId="31704" hidden="1" xr:uid="{00000000-0005-0000-0000-000095060000}"/>
    <cellStyle name="20% - Accent3 3 2 4 2" xfId="32427" hidden="1" xr:uid="{00000000-0005-0000-0000-000096060000}"/>
    <cellStyle name="20% - Accent3 3 2 4 2" xfId="32600" hidden="1" xr:uid="{00000000-0005-0000-0000-000097060000}"/>
    <cellStyle name="20% - Accent3 3 2 4 2" xfId="32993" hidden="1" xr:uid="{00000000-0005-0000-0000-000098060000}"/>
    <cellStyle name="20% - Accent3 3 2 4 2" xfId="33141" hidden="1" xr:uid="{00000000-0005-0000-0000-000099060000}"/>
    <cellStyle name="20% - Accent3 3 2 4 2" xfId="33479" hidden="1" xr:uid="{00000000-0005-0000-0000-00009A060000}"/>
    <cellStyle name="20% - Accent3 3 2 4 2" xfId="33816" hidden="1" xr:uid="{00000000-0005-0000-0000-00009B060000}"/>
    <cellStyle name="20% - Accent3 3 3 3 2" xfId="1661" hidden="1" xr:uid="{00000000-0005-0000-0000-00009C060000}"/>
    <cellStyle name="20% - Accent3 3 3 3 2" xfId="2927" hidden="1" xr:uid="{00000000-0005-0000-0000-00009D060000}"/>
    <cellStyle name="20% - Accent3 3 3 3 2" xfId="9553" hidden="1" xr:uid="{00000000-0005-0000-0000-00009E060000}"/>
    <cellStyle name="20% - Accent3 3 3 3 2" xfId="12066" hidden="1" xr:uid="{00000000-0005-0000-0000-00009F060000}"/>
    <cellStyle name="20% - Accent3 3 3 3 2" xfId="15804" hidden="1" xr:uid="{00000000-0005-0000-0000-0000A0060000}"/>
    <cellStyle name="20% - Accent3 3 3 3 2" xfId="18172" hidden="1" xr:uid="{00000000-0005-0000-0000-0000A1060000}"/>
    <cellStyle name="20% - Accent3 3 3 3 2" xfId="21441" hidden="1" xr:uid="{00000000-0005-0000-0000-0000A2060000}"/>
    <cellStyle name="20% - Accent3 3 3 3 2" xfId="24625" hidden="1" xr:uid="{00000000-0005-0000-0000-0000A3060000}"/>
    <cellStyle name="20% - Accent3 3 3 3 2" xfId="28796" hidden="1" xr:uid="{00000000-0005-0000-0000-0000A4060000}"/>
    <cellStyle name="20% - Accent3 3 3 3 2" xfId="28911" hidden="1" xr:uid="{00000000-0005-0000-0000-0000A5060000}"/>
    <cellStyle name="20% - Accent3 3 3 3 2" xfId="29634" hidden="1" xr:uid="{00000000-0005-0000-0000-0000A6060000}"/>
    <cellStyle name="20% - Accent3 3 3 3 2" xfId="29807" hidden="1" xr:uid="{00000000-0005-0000-0000-0000A7060000}"/>
    <cellStyle name="20% - Accent3 3 3 3 2" xfId="30200" hidden="1" xr:uid="{00000000-0005-0000-0000-0000A8060000}"/>
    <cellStyle name="20% - Accent3 3 3 3 2" xfId="30348" hidden="1" xr:uid="{00000000-0005-0000-0000-0000A9060000}"/>
    <cellStyle name="20% - Accent3 3 3 3 2" xfId="30686" hidden="1" xr:uid="{00000000-0005-0000-0000-0000AA060000}"/>
    <cellStyle name="20% - Accent3 3 3 3 2" xfId="31023" hidden="1" xr:uid="{00000000-0005-0000-0000-0000AB060000}"/>
    <cellStyle name="20% - Accent3 3 3 3 2" xfId="31588" hidden="1" xr:uid="{00000000-0005-0000-0000-0000AC060000}"/>
    <cellStyle name="20% - Accent3 3 3 3 2" xfId="31703" hidden="1" xr:uid="{00000000-0005-0000-0000-0000AD060000}"/>
    <cellStyle name="20% - Accent3 3 3 3 2" xfId="32426" hidden="1" xr:uid="{00000000-0005-0000-0000-0000AE060000}"/>
    <cellStyle name="20% - Accent3 3 3 3 2" xfId="32599" hidden="1" xr:uid="{00000000-0005-0000-0000-0000AF060000}"/>
    <cellStyle name="20% - Accent3 3 3 3 2" xfId="32992" hidden="1" xr:uid="{00000000-0005-0000-0000-0000B0060000}"/>
    <cellStyle name="20% - Accent3 3 3 3 2" xfId="33140" hidden="1" xr:uid="{00000000-0005-0000-0000-0000B1060000}"/>
    <cellStyle name="20% - Accent3 3 3 3 2" xfId="33478" hidden="1" xr:uid="{00000000-0005-0000-0000-0000B2060000}"/>
    <cellStyle name="20% - Accent3 3 3 3 2" xfId="33815" hidden="1" xr:uid="{00000000-0005-0000-0000-0000B3060000}"/>
    <cellStyle name="20% - Accent3 4 2 3 2" xfId="1708" hidden="1" xr:uid="{00000000-0005-0000-0000-0000B4060000}"/>
    <cellStyle name="20% - Accent3 4 2 3 2" xfId="2974" hidden="1" xr:uid="{00000000-0005-0000-0000-0000B5060000}"/>
    <cellStyle name="20% - Accent3 4 2 3 2" xfId="9600" hidden="1" xr:uid="{00000000-0005-0000-0000-0000B6060000}"/>
    <cellStyle name="20% - Accent3 4 2 3 2" xfId="12113" hidden="1" xr:uid="{00000000-0005-0000-0000-0000B7060000}"/>
    <cellStyle name="20% - Accent3 4 2 3 2" xfId="15851" hidden="1" xr:uid="{00000000-0005-0000-0000-0000B8060000}"/>
    <cellStyle name="20% - Accent3 4 2 3 2" xfId="18219" hidden="1" xr:uid="{00000000-0005-0000-0000-0000B9060000}"/>
    <cellStyle name="20% - Accent3 4 2 3 2" xfId="21488" hidden="1" xr:uid="{00000000-0005-0000-0000-0000BA060000}"/>
    <cellStyle name="20% - Accent3 4 2 3 2" xfId="24672" hidden="1" xr:uid="{00000000-0005-0000-0000-0000BB060000}"/>
    <cellStyle name="20% - Accent3 4 2 3 2" xfId="28843" hidden="1" xr:uid="{00000000-0005-0000-0000-0000BC060000}"/>
    <cellStyle name="20% - Accent3 4 2 3 2" xfId="28958" hidden="1" xr:uid="{00000000-0005-0000-0000-0000BD060000}"/>
    <cellStyle name="20% - Accent3 4 2 3 2" xfId="29681" hidden="1" xr:uid="{00000000-0005-0000-0000-0000BE060000}"/>
    <cellStyle name="20% - Accent3 4 2 3 2" xfId="29854" hidden="1" xr:uid="{00000000-0005-0000-0000-0000BF060000}"/>
    <cellStyle name="20% - Accent3 4 2 3 2" xfId="30247" hidden="1" xr:uid="{00000000-0005-0000-0000-0000C0060000}"/>
    <cellStyle name="20% - Accent3 4 2 3 2" xfId="30395" hidden="1" xr:uid="{00000000-0005-0000-0000-0000C1060000}"/>
    <cellStyle name="20% - Accent3 4 2 3 2" xfId="30733" hidden="1" xr:uid="{00000000-0005-0000-0000-0000C2060000}"/>
    <cellStyle name="20% - Accent3 4 2 3 2" xfId="31070" hidden="1" xr:uid="{00000000-0005-0000-0000-0000C3060000}"/>
    <cellStyle name="20% - Accent3 4 2 3 2" xfId="31635" hidden="1" xr:uid="{00000000-0005-0000-0000-0000C4060000}"/>
    <cellStyle name="20% - Accent3 4 2 3 2" xfId="31750" hidden="1" xr:uid="{00000000-0005-0000-0000-0000C5060000}"/>
    <cellStyle name="20% - Accent3 4 2 3 2" xfId="32473" hidden="1" xr:uid="{00000000-0005-0000-0000-0000C6060000}"/>
    <cellStyle name="20% - Accent3 4 2 3 2" xfId="32646" hidden="1" xr:uid="{00000000-0005-0000-0000-0000C7060000}"/>
    <cellStyle name="20% - Accent3 4 2 3 2" xfId="33039" hidden="1" xr:uid="{00000000-0005-0000-0000-0000C8060000}"/>
    <cellStyle name="20% - Accent3 4 2 3 2" xfId="33187" hidden="1" xr:uid="{00000000-0005-0000-0000-0000C9060000}"/>
    <cellStyle name="20% - Accent3 4 2 3 2" xfId="33525" hidden="1" xr:uid="{00000000-0005-0000-0000-0000CA060000}"/>
    <cellStyle name="20% - Accent3 4 2 3 2" xfId="33862" hidden="1" xr:uid="{00000000-0005-0000-0000-0000CB060000}"/>
    <cellStyle name="20% - Accent3 4 2 4 2" xfId="1664" hidden="1" xr:uid="{00000000-0005-0000-0000-0000CC060000}"/>
    <cellStyle name="20% - Accent3 4 2 4 2" xfId="2930" hidden="1" xr:uid="{00000000-0005-0000-0000-0000CD060000}"/>
    <cellStyle name="20% - Accent3 4 2 4 2" xfId="9556" hidden="1" xr:uid="{00000000-0005-0000-0000-0000CE060000}"/>
    <cellStyle name="20% - Accent3 4 2 4 2" xfId="12069" hidden="1" xr:uid="{00000000-0005-0000-0000-0000CF060000}"/>
    <cellStyle name="20% - Accent3 4 2 4 2" xfId="15807" hidden="1" xr:uid="{00000000-0005-0000-0000-0000D0060000}"/>
    <cellStyle name="20% - Accent3 4 2 4 2" xfId="18175" hidden="1" xr:uid="{00000000-0005-0000-0000-0000D1060000}"/>
    <cellStyle name="20% - Accent3 4 2 4 2" xfId="21444" hidden="1" xr:uid="{00000000-0005-0000-0000-0000D2060000}"/>
    <cellStyle name="20% - Accent3 4 2 4 2" xfId="24628" hidden="1" xr:uid="{00000000-0005-0000-0000-0000D3060000}"/>
    <cellStyle name="20% - Accent3 4 2 4 2" xfId="28799" hidden="1" xr:uid="{00000000-0005-0000-0000-0000D4060000}"/>
    <cellStyle name="20% - Accent3 4 2 4 2" xfId="28914" hidden="1" xr:uid="{00000000-0005-0000-0000-0000D5060000}"/>
    <cellStyle name="20% - Accent3 4 2 4 2" xfId="29637" hidden="1" xr:uid="{00000000-0005-0000-0000-0000D6060000}"/>
    <cellStyle name="20% - Accent3 4 2 4 2" xfId="29810" hidden="1" xr:uid="{00000000-0005-0000-0000-0000D7060000}"/>
    <cellStyle name="20% - Accent3 4 2 4 2" xfId="30203" hidden="1" xr:uid="{00000000-0005-0000-0000-0000D8060000}"/>
    <cellStyle name="20% - Accent3 4 2 4 2" xfId="30351" hidden="1" xr:uid="{00000000-0005-0000-0000-0000D9060000}"/>
    <cellStyle name="20% - Accent3 4 2 4 2" xfId="30689" hidden="1" xr:uid="{00000000-0005-0000-0000-0000DA060000}"/>
    <cellStyle name="20% - Accent3 4 2 4 2" xfId="31026" hidden="1" xr:uid="{00000000-0005-0000-0000-0000DB060000}"/>
    <cellStyle name="20% - Accent3 4 2 4 2" xfId="31591" hidden="1" xr:uid="{00000000-0005-0000-0000-0000DC060000}"/>
    <cellStyle name="20% - Accent3 4 2 4 2" xfId="31706" hidden="1" xr:uid="{00000000-0005-0000-0000-0000DD060000}"/>
    <cellStyle name="20% - Accent3 4 2 4 2" xfId="32429" hidden="1" xr:uid="{00000000-0005-0000-0000-0000DE060000}"/>
    <cellStyle name="20% - Accent3 4 2 4 2" xfId="32602" hidden="1" xr:uid="{00000000-0005-0000-0000-0000DF060000}"/>
    <cellStyle name="20% - Accent3 4 2 4 2" xfId="32995" hidden="1" xr:uid="{00000000-0005-0000-0000-0000E0060000}"/>
    <cellStyle name="20% - Accent3 4 2 4 2" xfId="33143" hidden="1" xr:uid="{00000000-0005-0000-0000-0000E1060000}"/>
    <cellStyle name="20% - Accent3 4 2 4 2" xfId="33481" hidden="1" xr:uid="{00000000-0005-0000-0000-0000E2060000}"/>
    <cellStyle name="20% - Accent3 4 2 4 2" xfId="33818" hidden="1" xr:uid="{00000000-0005-0000-0000-0000E3060000}"/>
    <cellStyle name="20% - Accent3 4 3 3 2" xfId="1663" hidden="1" xr:uid="{00000000-0005-0000-0000-0000E4060000}"/>
    <cellStyle name="20% - Accent3 4 3 3 2" xfId="2929" hidden="1" xr:uid="{00000000-0005-0000-0000-0000E5060000}"/>
    <cellStyle name="20% - Accent3 4 3 3 2" xfId="9555" hidden="1" xr:uid="{00000000-0005-0000-0000-0000E6060000}"/>
    <cellStyle name="20% - Accent3 4 3 3 2" xfId="12068" hidden="1" xr:uid="{00000000-0005-0000-0000-0000E7060000}"/>
    <cellStyle name="20% - Accent3 4 3 3 2" xfId="15806" hidden="1" xr:uid="{00000000-0005-0000-0000-0000E8060000}"/>
    <cellStyle name="20% - Accent3 4 3 3 2" xfId="18174" hidden="1" xr:uid="{00000000-0005-0000-0000-0000E9060000}"/>
    <cellStyle name="20% - Accent3 4 3 3 2" xfId="21443" hidden="1" xr:uid="{00000000-0005-0000-0000-0000EA060000}"/>
    <cellStyle name="20% - Accent3 4 3 3 2" xfId="24627" hidden="1" xr:uid="{00000000-0005-0000-0000-0000EB060000}"/>
    <cellStyle name="20% - Accent3 4 3 3 2" xfId="28798" hidden="1" xr:uid="{00000000-0005-0000-0000-0000EC060000}"/>
    <cellStyle name="20% - Accent3 4 3 3 2" xfId="28913" hidden="1" xr:uid="{00000000-0005-0000-0000-0000ED060000}"/>
    <cellStyle name="20% - Accent3 4 3 3 2" xfId="29636" hidden="1" xr:uid="{00000000-0005-0000-0000-0000EE060000}"/>
    <cellStyle name="20% - Accent3 4 3 3 2" xfId="29809" hidden="1" xr:uid="{00000000-0005-0000-0000-0000EF060000}"/>
    <cellStyle name="20% - Accent3 4 3 3 2" xfId="30202" hidden="1" xr:uid="{00000000-0005-0000-0000-0000F0060000}"/>
    <cellStyle name="20% - Accent3 4 3 3 2" xfId="30350" hidden="1" xr:uid="{00000000-0005-0000-0000-0000F1060000}"/>
    <cellStyle name="20% - Accent3 4 3 3 2" xfId="30688" hidden="1" xr:uid="{00000000-0005-0000-0000-0000F2060000}"/>
    <cellStyle name="20% - Accent3 4 3 3 2" xfId="31025" hidden="1" xr:uid="{00000000-0005-0000-0000-0000F3060000}"/>
    <cellStyle name="20% - Accent3 4 3 3 2" xfId="31590" hidden="1" xr:uid="{00000000-0005-0000-0000-0000F4060000}"/>
    <cellStyle name="20% - Accent3 4 3 3 2" xfId="31705" hidden="1" xr:uid="{00000000-0005-0000-0000-0000F5060000}"/>
    <cellStyle name="20% - Accent3 4 3 3 2" xfId="32428" hidden="1" xr:uid="{00000000-0005-0000-0000-0000F6060000}"/>
    <cellStyle name="20% - Accent3 4 3 3 2" xfId="32601" hidden="1" xr:uid="{00000000-0005-0000-0000-0000F7060000}"/>
    <cellStyle name="20% - Accent3 4 3 3 2" xfId="32994" hidden="1" xr:uid="{00000000-0005-0000-0000-0000F8060000}"/>
    <cellStyle name="20% - Accent3 4 3 3 2" xfId="33142" hidden="1" xr:uid="{00000000-0005-0000-0000-0000F9060000}"/>
    <cellStyle name="20% - Accent3 4 3 3 2" xfId="33480" hidden="1" xr:uid="{00000000-0005-0000-0000-0000FA060000}"/>
    <cellStyle name="20% - Accent3 4 3 3 2" xfId="33817" hidden="1" xr:uid="{00000000-0005-0000-0000-0000FB060000}"/>
    <cellStyle name="20% - Accent3 5 2" xfId="1645" hidden="1" xr:uid="{00000000-0005-0000-0000-0000FC060000}"/>
    <cellStyle name="20% - Accent3 5 2" xfId="2911" hidden="1" xr:uid="{00000000-0005-0000-0000-0000FD060000}"/>
    <cellStyle name="20% - Accent3 5 2" xfId="9537" hidden="1" xr:uid="{00000000-0005-0000-0000-0000FE060000}"/>
    <cellStyle name="20% - Accent3 5 2" xfId="12050" hidden="1" xr:uid="{00000000-0005-0000-0000-0000FF060000}"/>
    <cellStyle name="20% - Accent3 5 2" xfId="15788" hidden="1" xr:uid="{00000000-0005-0000-0000-000000070000}"/>
    <cellStyle name="20% - Accent3 5 2" xfId="18156" hidden="1" xr:uid="{00000000-0005-0000-0000-000001070000}"/>
    <cellStyle name="20% - Accent3 5 2" xfId="21425" hidden="1" xr:uid="{00000000-0005-0000-0000-000002070000}"/>
    <cellStyle name="20% - Accent3 5 2" xfId="24609" hidden="1" xr:uid="{00000000-0005-0000-0000-000003070000}"/>
    <cellStyle name="20% - Accent3 5 2" xfId="28780" hidden="1" xr:uid="{00000000-0005-0000-0000-000004070000}"/>
    <cellStyle name="20% - Accent3 5 2" xfId="28895" hidden="1" xr:uid="{00000000-0005-0000-0000-000005070000}"/>
    <cellStyle name="20% - Accent3 5 2" xfId="29618" hidden="1" xr:uid="{00000000-0005-0000-0000-000006070000}"/>
    <cellStyle name="20% - Accent3 5 2" xfId="29791" hidden="1" xr:uid="{00000000-0005-0000-0000-000007070000}"/>
    <cellStyle name="20% - Accent3 5 2" xfId="30184" hidden="1" xr:uid="{00000000-0005-0000-0000-000008070000}"/>
    <cellStyle name="20% - Accent3 5 2" xfId="30332" hidden="1" xr:uid="{00000000-0005-0000-0000-000009070000}"/>
    <cellStyle name="20% - Accent3 5 2" xfId="30670" hidden="1" xr:uid="{00000000-0005-0000-0000-00000A070000}"/>
    <cellStyle name="20% - Accent3 5 2" xfId="31007" hidden="1" xr:uid="{00000000-0005-0000-0000-00000B070000}"/>
    <cellStyle name="20% - Accent3 5 2" xfId="31572" hidden="1" xr:uid="{00000000-0005-0000-0000-00000C070000}"/>
    <cellStyle name="20% - Accent3 5 2" xfId="31687" hidden="1" xr:uid="{00000000-0005-0000-0000-00000D070000}"/>
    <cellStyle name="20% - Accent3 5 2" xfId="32410" hidden="1" xr:uid="{00000000-0005-0000-0000-00000E070000}"/>
    <cellStyle name="20% - Accent3 5 2" xfId="32583" hidden="1" xr:uid="{00000000-0005-0000-0000-00000F070000}"/>
    <cellStyle name="20% - Accent3 5 2" xfId="32976" hidden="1" xr:uid="{00000000-0005-0000-0000-000010070000}"/>
    <cellStyle name="20% - Accent3 5 2" xfId="33124" hidden="1" xr:uid="{00000000-0005-0000-0000-000011070000}"/>
    <cellStyle name="20% - Accent3 5 2" xfId="33462" hidden="1" xr:uid="{00000000-0005-0000-0000-000012070000}"/>
    <cellStyle name="20% - Accent3 5 2" xfId="33799" hidden="1" xr:uid="{00000000-0005-0000-0000-000013070000}"/>
    <cellStyle name="20% - Accent3 7" xfId="415" hidden="1" xr:uid="{00000000-0005-0000-0000-000014070000}"/>
    <cellStyle name="20% - Accent3 7" xfId="622" hidden="1" xr:uid="{00000000-0005-0000-0000-000015070000}"/>
    <cellStyle name="20% - Accent3 7" xfId="960" hidden="1" xr:uid="{00000000-0005-0000-0000-000016070000}"/>
    <cellStyle name="20% - Accent3 7" xfId="1302" hidden="1" xr:uid="{00000000-0005-0000-0000-000017070000}"/>
    <cellStyle name="20% - Accent3 7" xfId="6510" hidden="1" xr:uid="{00000000-0005-0000-0000-000018070000}"/>
    <cellStyle name="20% - Accent3 7" xfId="6850" hidden="1" xr:uid="{00000000-0005-0000-0000-000019070000}"/>
    <cellStyle name="20% - Accent3 7" xfId="7193" hidden="1" xr:uid="{00000000-0005-0000-0000-00001A070000}"/>
    <cellStyle name="20% - Accent3 7" xfId="6333" hidden="1" xr:uid="{00000000-0005-0000-0000-00001B070000}"/>
    <cellStyle name="20% - Accent3 7" xfId="7705" hidden="1" xr:uid="{00000000-0005-0000-0000-00001C070000}"/>
    <cellStyle name="20% - Accent3 7" xfId="5302" hidden="1" xr:uid="{00000000-0005-0000-0000-00001D070000}"/>
    <cellStyle name="20% - Accent3 7" xfId="7741" hidden="1" xr:uid="{00000000-0005-0000-0000-00001E070000}"/>
    <cellStyle name="20% - Accent3 7" xfId="13289" hidden="1" xr:uid="{00000000-0005-0000-0000-00001F070000}"/>
    <cellStyle name="20% - Accent3 7" xfId="13631" hidden="1" xr:uid="{00000000-0005-0000-0000-000020070000}"/>
    <cellStyle name="20% - Accent3 7" xfId="11051" hidden="1" xr:uid="{00000000-0005-0000-0000-000021070000}"/>
    <cellStyle name="20% - Accent3 7" xfId="14092" hidden="1" xr:uid="{00000000-0005-0000-0000-000022070000}"/>
    <cellStyle name="20% - Accent3 7" xfId="4832" hidden="1" xr:uid="{00000000-0005-0000-0000-000023070000}"/>
    <cellStyle name="20% - Accent3 7" xfId="14123" hidden="1" xr:uid="{00000000-0005-0000-0000-000024070000}"/>
    <cellStyle name="20% - Accent3 7" xfId="19372" hidden="1" xr:uid="{00000000-0005-0000-0000-000025070000}"/>
    <cellStyle name="20% - Accent3 7" xfId="19714" hidden="1" xr:uid="{00000000-0005-0000-0000-000026070000}"/>
    <cellStyle name="20% - Accent3 7" xfId="5292" hidden="1" xr:uid="{00000000-0005-0000-0000-000027070000}"/>
    <cellStyle name="20% - Accent3 7" xfId="22625" hidden="1" xr:uid="{00000000-0005-0000-0000-000028070000}"/>
    <cellStyle name="20% - Accent3 7" xfId="22967" hidden="1" xr:uid="{00000000-0005-0000-0000-000029070000}"/>
    <cellStyle name="20% - Accent3 7" xfId="17809" hidden="1" xr:uid="{00000000-0005-0000-0000-00002A070000}"/>
    <cellStyle name="20% - Accent3 7" xfId="25791" hidden="1" xr:uid="{00000000-0005-0000-0000-00002B070000}"/>
    <cellStyle name="20% - Accent3 7" xfId="28457" hidden="1" xr:uid="{00000000-0005-0000-0000-00002C070000}"/>
    <cellStyle name="20% - Accent3 7" xfId="28534" hidden="1" xr:uid="{00000000-0005-0000-0000-00002D070000}"/>
    <cellStyle name="20% - Accent3 7" xfId="28612" hidden="1" xr:uid="{00000000-0005-0000-0000-00002E070000}"/>
    <cellStyle name="20% - Accent3 7" xfId="28690" hidden="1" xr:uid="{00000000-0005-0000-0000-00002F070000}"/>
    <cellStyle name="20% - Accent3 7" xfId="29272" hidden="1" xr:uid="{00000000-0005-0000-0000-000030070000}"/>
    <cellStyle name="20% - Accent3 7" xfId="29351" hidden="1" xr:uid="{00000000-0005-0000-0000-000031070000}"/>
    <cellStyle name="20% - Accent3 7" xfId="29429" hidden="1" xr:uid="{00000000-0005-0000-0000-000032070000}"/>
    <cellStyle name="20% - Accent3 7" xfId="29262" hidden="1" xr:uid="{00000000-0005-0000-0000-000033070000}"/>
    <cellStyle name="20% - Accent3 7" xfId="29516" hidden="1" xr:uid="{00000000-0005-0000-0000-000034070000}"/>
    <cellStyle name="20% - Accent3 7" xfId="29124" hidden="1" xr:uid="{00000000-0005-0000-0000-000035070000}"/>
    <cellStyle name="20% - Accent3 7" xfId="29522" hidden="1" xr:uid="{00000000-0005-0000-0000-000036070000}"/>
    <cellStyle name="20% - Accent3 7" xfId="29946" hidden="1" xr:uid="{00000000-0005-0000-0000-000037070000}"/>
    <cellStyle name="20% - Accent3 7" xfId="30024" hidden="1" xr:uid="{00000000-0005-0000-0000-000038070000}"/>
    <cellStyle name="20% - Accent3 7" xfId="29746" hidden="1" xr:uid="{00000000-0005-0000-0000-000039070000}"/>
    <cellStyle name="20% - Accent3 7" xfId="30105" hidden="1" xr:uid="{00000000-0005-0000-0000-00003A070000}"/>
    <cellStyle name="20% - Accent3 7" xfId="29060" hidden="1" xr:uid="{00000000-0005-0000-0000-00003B070000}"/>
    <cellStyle name="20% - Accent3 7" xfId="30110" hidden="1" xr:uid="{00000000-0005-0000-0000-00003C070000}"/>
    <cellStyle name="20% - Accent3 7" xfId="30478" hidden="1" xr:uid="{00000000-0005-0000-0000-00003D070000}"/>
    <cellStyle name="20% - Accent3 7" xfId="30556" hidden="1" xr:uid="{00000000-0005-0000-0000-00003E070000}"/>
    <cellStyle name="20% - Accent3 7" xfId="29121" hidden="1" xr:uid="{00000000-0005-0000-0000-00003F070000}"/>
    <cellStyle name="20% - Accent3 7" xfId="30815" hidden="1" xr:uid="{00000000-0005-0000-0000-000040070000}"/>
    <cellStyle name="20% - Accent3 7" xfId="30893" hidden="1" xr:uid="{00000000-0005-0000-0000-000041070000}"/>
    <cellStyle name="20% - Accent3 7" xfId="30307" hidden="1" xr:uid="{00000000-0005-0000-0000-000042070000}"/>
    <cellStyle name="20% - Accent3 7" xfId="31152" hidden="1" xr:uid="{00000000-0005-0000-0000-000043070000}"/>
    <cellStyle name="20% - Accent3 7" xfId="31249" hidden="1" xr:uid="{00000000-0005-0000-0000-000044070000}"/>
    <cellStyle name="20% - Accent3 7" xfId="31326" hidden="1" xr:uid="{00000000-0005-0000-0000-000045070000}"/>
    <cellStyle name="20% - Accent3 7" xfId="31404" hidden="1" xr:uid="{00000000-0005-0000-0000-000046070000}"/>
    <cellStyle name="20% - Accent3 7" xfId="31482" hidden="1" xr:uid="{00000000-0005-0000-0000-000047070000}"/>
    <cellStyle name="20% - Accent3 7" xfId="32064" hidden="1" xr:uid="{00000000-0005-0000-0000-000048070000}"/>
    <cellStyle name="20% - Accent3 7" xfId="32143" hidden="1" xr:uid="{00000000-0005-0000-0000-000049070000}"/>
    <cellStyle name="20% - Accent3 7" xfId="32221" hidden="1" xr:uid="{00000000-0005-0000-0000-00004A070000}"/>
    <cellStyle name="20% - Accent3 7" xfId="32054" hidden="1" xr:uid="{00000000-0005-0000-0000-00004B070000}"/>
    <cellStyle name="20% - Accent3 7" xfId="32308" hidden="1" xr:uid="{00000000-0005-0000-0000-00004C070000}"/>
    <cellStyle name="20% - Accent3 7" xfId="31916" hidden="1" xr:uid="{00000000-0005-0000-0000-00004D070000}"/>
    <cellStyle name="20% - Accent3 7" xfId="32314" hidden="1" xr:uid="{00000000-0005-0000-0000-00004E070000}"/>
    <cellStyle name="20% - Accent3 7" xfId="32738" hidden="1" xr:uid="{00000000-0005-0000-0000-00004F070000}"/>
    <cellStyle name="20% - Accent3 7" xfId="32816" hidden="1" xr:uid="{00000000-0005-0000-0000-000050070000}"/>
    <cellStyle name="20% - Accent3 7" xfId="32538" hidden="1" xr:uid="{00000000-0005-0000-0000-000051070000}"/>
    <cellStyle name="20% - Accent3 7" xfId="32897" hidden="1" xr:uid="{00000000-0005-0000-0000-000052070000}"/>
    <cellStyle name="20% - Accent3 7" xfId="31852" hidden="1" xr:uid="{00000000-0005-0000-0000-000053070000}"/>
    <cellStyle name="20% - Accent3 7" xfId="32902" hidden="1" xr:uid="{00000000-0005-0000-0000-000054070000}"/>
    <cellStyle name="20% - Accent3 7" xfId="33270" hidden="1" xr:uid="{00000000-0005-0000-0000-000055070000}"/>
    <cellStyle name="20% - Accent3 7" xfId="33348" hidden="1" xr:uid="{00000000-0005-0000-0000-000056070000}"/>
    <cellStyle name="20% - Accent3 7" xfId="31913" hidden="1" xr:uid="{00000000-0005-0000-0000-000057070000}"/>
    <cellStyle name="20% - Accent3 7" xfId="33607" hidden="1" xr:uid="{00000000-0005-0000-0000-000058070000}"/>
    <cellStyle name="20% - Accent3 7" xfId="33685" hidden="1" xr:uid="{00000000-0005-0000-0000-000059070000}"/>
    <cellStyle name="20% - Accent3 7" xfId="33099" hidden="1" xr:uid="{00000000-0005-0000-0000-00005A070000}"/>
    <cellStyle name="20% - Accent3 7" xfId="33944" hidden="1" xr:uid="{00000000-0005-0000-0000-00005B070000}"/>
    <cellStyle name="20% - Accent3 8" xfId="462" hidden="1" xr:uid="{00000000-0005-0000-0000-00005C070000}"/>
    <cellStyle name="20% - Accent3 8" xfId="661" hidden="1" xr:uid="{00000000-0005-0000-0000-00005D070000}"/>
    <cellStyle name="20% - Accent3 8" xfId="997" hidden="1" xr:uid="{00000000-0005-0000-0000-00005E070000}"/>
    <cellStyle name="20% - Accent3 8" xfId="1339" hidden="1" xr:uid="{00000000-0005-0000-0000-00005F070000}"/>
    <cellStyle name="20% - Accent3 8" xfId="6549" hidden="1" xr:uid="{00000000-0005-0000-0000-000060070000}"/>
    <cellStyle name="20% - Accent3 8" xfId="6887" hidden="1" xr:uid="{00000000-0005-0000-0000-000061070000}"/>
    <cellStyle name="20% - Accent3 8" xfId="7231" hidden="1" xr:uid="{00000000-0005-0000-0000-000062070000}"/>
    <cellStyle name="20% - Accent3 8" xfId="6221" hidden="1" xr:uid="{00000000-0005-0000-0000-000063070000}"/>
    <cellStyle name="20% - Accent3 8" xfId="7941" hidden="1" xr:uid="{00000000-0005-0000-0000-000064070000}"/>
    <cellStyle name="20% - Accent3 8" xfId="4117" hidden="1" xr:uid="{00000000-0005-0000-0000-000065070000}"/>
    <cellStyle name="20% - Accent3 8" xfId="12951" hidden="1" xr:uid="{00000000-0005-0000-0000-000066070000}"/>
    <cellStyle name="20% - Accent3 8" xfId="13326" hidden="1" xr:uid="{00000000-0005-0000-0000-000067070000}"/>
    <cellStyle name="20% - Accent3 8" xfId="13668" hidden="1" xr:uid="{00000000-0005-0000-0000-000068070000}"/>
    <cellStyle name="20% - Accent3 8" xfId="7683" hidden="1" xr:uid="{00000000-0005-0000-0000-000069070000}"/>
    <cellStyle name="20% - Accent3 8" xfId="14287" hidden="1" xr:uid="{00000000-0005-0000-0000-00006A070000}"/>
    <cellStyle name="20% - Accent3 8" xfId="6328" hidden="1" xr:uid="{00000000-0005-0000-0000-00006B070000}"/>
    <cellStyle name="20% - Accent3 8" xfId="19038" hidden="1" xr:uid="{00000000-0005-0000-0000-00006C070000}"/>
    <cellStyle name="20% - Accent3 8" xfId="19409" hidden="1" xr:uid="{00000000-0005-0000-0000-00006D070000}"/>
    <cellStyle name="20% - Accent3 8" xfId="19751" hidden="1" xr:uid="{00000000-0005-0000-0000-00006E070000}"/>
    <cellStyle name="20% - Accent3 8" xfId="22293" hidden="1" xr:uid="{00000000-0005-0000-0000-00006F070000}"/>
    <cellStyle name="20% - Accent3 8" xfId="22662" hidden="1" xr:uid="{00000000-0005-0000-0000-000070070000}"/>
    <cellStyle name="20% - Accent3 8" xfId="23004" hidden="1" xr:uid="{00000000-0005-0000-0000-000071070000}"/>
    <cellStyle name="20% - Accent3 8" xfId="25463" hidden="1" xr:uid="{00000000-0005-0000-0000-000072070000}"/>
    <cellStyle name="20% - Accent3 8" xfId="25828" hidden="1" xr:uid="{00000000-0005-0000-0000-000073070000}"/>
    <cellStyle name="20% - Accent3 8" xfId="28473" hidden="1" xr:uid="{00000000-0005-0000-0000-000074070000}"/>
    <cellStyle name="20% - Accent3 8" xfId="28540" hidden="1" xr:uid="{00000000-0005-0000-0000-000075070000}"/>
    <cellStyle name="20% - Accent3 8" xfId="28618" hidden="1" xr:uid="{00000000-0005-0000-0000-000076070000}"/>
    <cellStyle name="20% - Accent3 8" xfId="28696" hidden="1" xr:uid="{00000000-0005-0000-0000-000077070000}"/>
    <cellStyle name="20% - Accent3 8" xfId="29278" hidden="1" xr:uid="{00000000-0005-0000-0000-000078070000}"/>
    <cellStyle name="20% - Accent3 8" xfId="29357" hidden="1" xr:uid="{00000000-0005-0000-0000-000079070000}"/>
    <cellStyle name="20% - Accent3 8" xfId="29436" hidden="1" xr:uid="{00000000-0005-0000-0000-00007A070000}"/>
    <cellStyle name="20% - Accent3 8" xfId="29243" hidden="1" xr:uid="{00000000-0005-0000-0000-00007B070000}"/>
    <cellStyle name="20% - Accent3 8" xfId="29540" hidden="1" xr:uid="{00000000-0005-0000-0000-00007C070000}"/>
    <cellStyle name="20% - Accent3 8" xfId="28981" hidden="1" xr:uid="{00000000-0005-0000-0000-00007D070000}"/>
    <cellStyle name="20% - Accent3 8" xfId="29884" hidden="1" xr:uid="{00000000-0005-0000-0000-00007E070000}"/>
    <cellStyle name="20% - Accent3 8" xfId="29952" hidden="1" xr:uid="{00000000-0005-0000-0000-00007F070000}"/>
    <cellStyle name="20% - Accent3 8" xfId="30030" hidden="1" xr:uid="{00000000-0005-0000-0000-000080070000}"/>
    <cellStyle name="20% - Accent3 8" xfId="29513" hidden="1" xr:uid="{00000000-0005-0000-0000-000081070000}"/>
    <cellStyle name="20% - Accent3 8" xfId="30124" hidden="1" xr:uid="{00000000-0005-0000-0000-000082070000}"/>
    <cellStyle name="20% - Accent3 8" xfId="29260" hidden="1" xr:uid="{00000000-0005-0000-0000-000083070000}"/>
    <cellStyle name="20% - Accent3 8" xfId="30417" hidden="1" xr:uid="{00000000-0005-0000-0000-000084070000}"/>
    <cellStyle name="20% - Accent3 8" xfId="30484" hidden="1" xr:uid="{00000000-0005-0000-0000-000085070000}"/>
    <cellStyle name="20% - Accent3 8" xfId="30562" hidden="1" xr:uid="{00000000-0005-0000-0000-000086070000}"/>
    <cellStyle name="20% - Accent3 8" xfId="30754" hidden="1" xr:uid="{00000000-0005-0000-0000-000087070000}"/>
    <cellStyle name="20% - Accent3 8" xfId="30821" hidden="1" xr:uid="{00000000-0005-0000-0000-000088070000}"/>
    <cellStyle name="20% - Accent3 8" xfId="30899" hidden="1" xr:uid="{00000000-0005-0000-0000-000089070000}"/>
    <cellStyle name="20% - Accent3 8" xfId="31091" hidden="1" xr:uid="{00000000-0005-0000-0000-00008A070000}"/>
    <cellStyle name="20% - Accent3 8" xfId="31158" hidden="1" xr:uid="{00000000-0005-0000-0000-00008B070000}"/>
    <cellStyle name="20% - Accent3 8" xfId="31265" hidden="1" xr:uid="{00000000-0005-0000-0000-00008C070000}"/>
    <cellStyle name="20% - Accent3 8" xfId="31332" hidden="1" xr:uid="{00000000-0005-0000-0000-00008D070000}"/>
    <cellStyle name="20% - Accent3 8" xfId="31410" hidden="1" xr:uid="{00000000-0005-0000-0000-00008E070000}"/>
    <cellStyle name="20% - Accent3 8" xfId="31488" hidden="1" xr:uid="{00000000-0005-0000-0000-00008F070000}"/>
    <cellStyle name="20% - Accent3 8" xfId="32070" hidden="1" xr:uid="{00000000-0005-0000-0000-000090070000}"/>
    <cellStyle name="20% - Accent3 8" xfId="32149" hidden="1" xr:uid="{00000000-0005-0000-0000-000091070000}"/>
    <cellStyle name="20% - Accent3 8" xfId="32228" hidden="1" xr:uid="{00000000-0005-0000-0000-000092070000}"/>
    <cellStyle name="20% - Accent3 8" xfId="32035" hidden="1" xr:uid="{00000000-0005-0000-0000-000093070000}"/>
    <cellStyle name="20% - Accent3 8" xfId="32332" hidden="1" xr:uid="{00000000-0005-0000-0000-000094070000}"/>
    <cellStyle name="20% - Accent3 8" xfId="31773" hidden="1" xr:uid="{00000000-0005-0000-0000-000095070000}"/>
    <cellStyle name="20% - Accent3 8" xfId="32676" hidden="1" xr:uid="{00000000-0005-0000-0000-000096070000}"/>
    <cellStyle name="20% - Accent3 8" xfId="32744" hidden="1" xr:uid="{00000000-0005-0000-0000-000097070000}"/>
    <cellStyle name="20% - Accent3 8" xfId="32822" hidden="1" xr:uid="{00000000-0005-0000-0000-000098070000}"/>
    <cellStyle name="20% - Accent3 8" xfId="32305" hidden="1" xr:uid="{00000000-0005-0000-0000-000099070000}"/>
    <cellStyle name="20% - Accent3 8" xfId="32916" hidden="1" xr:uid="{00000000-0005-0000-0000-00009A070000}"/>
    <cellStyle name="20% - Accent3 8" xfId="32052" hidden="1" xr:uid="{00000000-0005-0000-0000-00009B070000}"/>
    <cellStyle name="20% - Accent3 8" xfId="33209" hidden="1" xr:uid="{00000000-0005-0000-0000-00009C070000}"/>
    <cellStyle name="20% - Accent3 8" xfId="33276" hidden="1" xr:uid="{00000000-0005-0000-0000-00009D070000}"/>
    <cellStyle name="20% - Accent3 8" xfId="33354" hidden="1" xr:uid="{00000000-0005-0000-0000-00009E070000}"/>
    <cellStyle name="20% - Accent3 8" xfId="33546" hidden="1" xr:uid="{00000000-0005-0000-0000-00009F070000}"/>
    <cellStyle name="20% - Accent3 8" xfId="33613" hidden="1" xr:uid="{00000000-0005-0000-0000-0000A0070000}"/>
    <cellStyle name="20% - Accent3 8" xfId="33691" hidden="1" xr:uid="{00000000-0005-0000-0000-0000A1070000}"/>
    <cellStyle name="20% - Accent3 8" xfId="33883" hidden="1" xr:uid="{00000000-0005-0000-0000-0000A2070000}"/>
    <cellStyle name="20% - Accent3 8" xfId="33950" hidden="1" xr:uid="{00000000-0005-0000-0000-0000A3070000}"/>
    <cellStyle name="20% - Accent3 9" xfId="496" hidden="1" xr:uid="{00000000-0005-0000-0000-0000A4070000}"/>
    <cellStyle name="20% - Accent3 9" xfId="818" hidden="1" xr:uid="{00000000-0005-0000-0000-0000A5070000}"/>
    <cellStyle name="20% - Accent3 9" xfId="1142" hidden="1" xr:uid="{00000000-0005-0000-0000-0000A6070000}"/>
    <cellStyle name="20% - Accent3 9" xfId="1484" hidden="1" xr:uid="{00000000-0005-0000-0000-0000A7070000}"/>
    <cellStyle name="20% - Accent3 9" xfId="6708" hidden="1" xr:uid="{00000000-0005-0000-0000-0000A8070000}"/>
    <cellStyle name="20% - Accent3 9" xfId="7033" hidden="1" xr:uid="{00000000-0005-0000-0000-0000A9070000}"/>
    <cellStyle name="20% - Accent3 9" xfId="7378" hidden="1" xr:uid="{00000000-0005-0000-0000-0000AA070000}"/>
    <cellStyle name="20% - Accent3 9" xfId="10695" hidden="1" xr:uid="{00000000-0005-0000-0000-0000AB070000}"/>
    <cellStyle name="20% - Accent3 9" xfId="5106" hidden="1" xr:uid="{00000000-0005-0000-0000-0000AC070000}"/>
    <cellStyle name="20% - Accent3 9" xfId="4154" hidden="1" xr:uid="{00000000-0005-0000-0000-0000AD070000}"/>
    <cellStyle name="20% - Accent3 9" xfId="13147" hidden="1" xr:uid="{00000000-0005-0000-0000-0000AE070000}"/>
    <cellStyle name="20% - Accent3 9" xfId="13471" hidden="1" xr:uid="{00000000-0005-0000-0000-0000AF070000}"/>
    <cellStyle name="20% - Accent3 9" xfId="13813" hidden="1" xr:uid="{00000000-0005-0000-0000-0000B0070000}"/>
    <cellStyle name="20% - Accent3 9" xfId="16905" hidden="1" xr:uid="{00000000-0005-0000-0000-0000B1070000}"/>
    <cellStyle name="20% - Accent3 9" xfId="5354" hidden="1" xr:uid="{00000000-0005-0000-0000-0000B2070000}"/>
    <cellStyle name="20% - Accent3 9" xfId="6184" hidden="1" xr:uid="{00000000-0005-0000-0000-0000B3070000}"/>
    <cellStyle name="20% - Accent3 9" xfId="19228" hidden="1" xr:uid="{00000000-0005-0000-0000-0000B4070000}"/>
    <cellStyle name="20% - Accent3 9" xfId="19554" hidden="1" xr:uid="{00000000-0005-0000-0000-0000B5070000}"/>
    <cellStyle name="20% - Accent3 9" xfId="19896" hidden="1" xr:uid="{00000000-0005-0000-0000-0000B6070000}"/>
    <cellStyle name="20% - Accent3 9" xfId="22481" hidden="1" xr:uid="{00000000-0005-0000-0000-0000B7070000}"/>
    <cellStyle name="20% - Accent3 9" xfId="22807" hidden="1" xr:uid="{00000000-0005-0000-0000-0000B8070000}"/>
    <cellStyle name="20% - Accent3 9" xfId="23149" hidden="1" xr:uid="{00000000-0005-0000-0000-0000B9070000}"/>
    <cellStyle name="20% - Accent3 9" xfId="25649" hidden="1" xr:uid="{00000000-0005-0000-0000-0000BA070000}"/>
    <cellStyle name="20% - Accent3 9" xfId="25973" hidden="1" xr:uid="{00000000-0005-0000-0000-0000BB070000}"/>
    <cellStyle name="20% - Accent3 9" xfId="28486" hidden="1" xr:uid="{00000000-0005-0000-0000-0000BC070000}"/>
    <cellStyle name="20% - Accent3 9" xfId="28560" hidden="1" xr:uid="{00000000-0005-0000-0000-0000BD070000}"/>
    <cellStyle name="20% - Accent3 9" xfId="28636" hidden="1" xr:uid="{00000000-0005-0000-0000-0000BE070000}"/>
    <cellStyle name="20% - Accent3 9" xfId="28714" hidden="1" xr:uid="{00000000-0005-0000-0000-0000BF070000}"/>
    <cellStyle name="20% - Accent3 9" xfId="29299" hidden="1" xr:uid="{00000000-0005-0000-0000-0000C0070000}"/>
    <cellStyle name="20% - Accent3 9" xfId="29375" hidden="1" xr:uid="{00000000-0005-0000-0000-0000C1070000}"/>
    <cellStyle name="20% - Accent3 9" xfId="29454" hidden="1" xr:uid="{00000000-0005-0000-0000-0000C2070000}"/>
    <cellStyle name="20% - Accent3 9" xfId="29712" hidden="1" xr:uid="{00000000-0005-0000-0000-0000C3070000}"/>
    <cellStyle name="20% - Accent3 9" xfId="29096" hidden="1" xr:uid="{00000000-0005-0000-0000-0000C4070000}"/>
    <cellStyle name="20% - Accent3 9" xfId="28988" hidden="1" xr:uid="{00000000-0005-0000-0000-0000C5070000}"/>
    <cellStyle name="20% - Accent3 9" xfId="29894" hidden="1" xr:uid="{00000000-0005-0000-0000-0000C6070000}"/>
    <cellStyle name="20% - Accent3 9" xfId="29970" hidden="1" xr:uid="{00000000-0005-0000-0000-0000C7070000}"/>
    <cellStyle name="20% - Accent3 9" xfId="30048" hidden="1" xr:uid="{00000000-0005-0000-0000-0000C8070000}"/>
    <cellStyle name="20% - Accent3 9" xfId="30272" hidden="1" xr:uid="{00000000-0005-0000-0000-0000C9070000}"/>
    <cellStyle name="20% - Accent3 9" xfId="29127" hidden="1" xr:uid="{00000000-0005-0000-0000-0000CA070000}"/>
    <cellStyle name="20% - Accent3 9" xfId="29234" hidden="1" xr:uid="{00000000-0005-0000-0000-0000CB070000}"/>
    <cellStyle name="20% - Accent3 9" xfId="30426" hidden="1" xr:uid="{00000000-0005-0000-0000-0000CC070000}"/>
    <cellStyle name="20% - Accent3 9" xfId="30502" hidden="1" xr:uid="{00000000-0005-0000-0000-0000CD070000}"/>
    <cellStyle name="20% - Accent3 9" xfId="30580" hidden="1" xr:uid="{00000000-0005-0000-0000-0000CE070000}"/>
    <cellStyle name="20% - Accent3 9" xfId="30763" hidden="1" xr:uid="{00000000-0005-0000-0000-0000CF070000}"/>
    <cellStyle name="20% - Accent3 9" xfId="30839" hidden="1" xr:uid="{00000000-0005-0000-0000-0000D0070000}"/>
    <cellStyle name="20% - Accent3 9" xfId="30917" hidden="1" xr:uid="{00000000-0005-0000-0000-0000D1070000}"/>
    <cellStyle name="20% - Accent3 9" xfId="31100" hidden="1" xr:uid="{00000000-0005-0000-0000-0000D2070000}"/>
    <cellStyle name="20% - Accent3 9" xfId="31176" hidden="1" xr:uid="{00000000-0005-0000-0000-0000D3070000}"/>
    <cellStyle name="20% - Accent3 9" xfId="31278" hidden="1" xr:uid="{00000000-0005-0000-0000-0000D4070000}"/>
    <cellStyle name="20% - Accent3 9" xfId="31352" hidden="1" xr:uid="{00000000-0005-0000-0000-0000D5070000}"/>
    <cellStyle name="20% - Accent3 9" xfId="31428" hidden="1" xr:uid="{00000000-0005-0000-0000-0000D6070000}"/>
    <cellStyle name="20% - Accent3 9" xfId="31506" hidden="1" xr:uid="{00000000-0005-0000-0000-0000D7070000}"/>
    <cellStyle name="20% - Accent3 9" xfId="32091" hidden="1" xr:uid="{00000000-0005-0000-0000-0000D8070000}"/>
    <cellStyle name="20% - Accent3 9" xfId="32167" hidden="1" xr:uid="{00000000-0005-0000-0000-0000D9070000}"/>
    <cellStyle name="20% - Accent3 9" xfId="32246" hidden="1" xr:uid="{00000000-0005-0000-0000-0000DA070000}"/>
    <cellStyle name="20% - Accent3 9" xfId="32504" hidden="1" xr:uid="{00000000-0005-0000-0000-0000DB070000}"/>
    <cellStyle name="20% - Accent3 9" xfId="31888" hidden="1" xr:uid="{00000000-0005-0000-0000-0000DC070000}"/>
    <cellStyle name="20% - Accent3 9" xfId="31780" hidden="1" xr:uid="{00000000-0005-0000-0000-0000DD070000}"/>
    <cellStyle name="20% - Accent3 9" xfId="32686" hidden="1" xr:uid="{00000000-0005-0000-0000-0000DE070000}"/>
    <cellStyle name="20% - Accent3 9" xfId="32762" hidden="1" xr:uid="{00000000-0005-0000-0000-0000DF070000}"/>
    <cellStyle name="20% - Accent3 9" xfId="32840" hidden="1" xr:uid="{00000000-0005-0000-0000-0000E0070000}"/>
    <cellStyle name="20% - Accent3 9" xfId="33064" hidden="1" xr:uid="{00000000-0005-0000-0000-0000E1070000}"/>
    <cellStyle name="20% - Accent3 9" xfId="31919" hidden="1" xr:uid="{00000000-0005-0000-0000-0000E2070000}"/>
    <cellStyle name="20% - Accent3 9" xfId="32026" hidden="1" xr:uid="{00000000-0005-0000-0000-0000E3070000}"/>
    <cellStyle name="20% - Accent3 9" xfId="33218" hidden="1" xr:uid="{00000000-0005-0000-0000-0000E4070000}"/>
    <cellStyle name="20% - Accent3 9" xfId="33294" hidden="1" xr:uid="{00000000-0005-0000-0000-0000E5070000}"/>
    <cellStyle name="20% - Accent3 9" xfId="33372" hidden="1" xr:uid="{00000000-0005-0000-0000-0000E6070000}"/>
    <cellStyle name="20% - Accent3 9" xfId="33555" hidden="1" xr:uid="{00000000-0005-0000-0000-0000E7070000}"/>
    <cellStyle name="20% - Accent3 9" xfId="33631" hidden="1" xr:uid="{00000000-0005-0000-0000-0000E8070000}"/>
    <cellStyle name="20% - Accent3 9" xfId="33709" hidden="1" xr:uid="{00000000-0005-0000-0000-0000E9070000}"/>
    <cellStyle name="20% - Accent3 9" xfId="33892" hidden="1" xr:uid="{00000000-0005-0000-0000-0000EA070000}"/>
    <cellStyle name="20% - Accent3 9" xfId="33968" hidden="1" xr:uid="{00000000-0005-0000-0000-0000EB070000}"/>
    <cellStyle name="20% - Accent4" xfId="33" builtinId="42" hidden="1" customBuiltin="1"/>
    <cellStyle name="20% - Accent4" xfId="81" builtinId="42" hidden="1" customBuiltin="1"/>
    <cellStyle name="20% - Accent4" xfId="116" builtinId="42" hidden="1" customBuiltin="1"/>
    <cellStyle name="20% - Accent4" xfId="159" builtinId="42" hidden="1" customBuiltin="1"/>
    <cellStyle name="20% - Accent4" xfId="201" builtinId="42" hidden="1" customBuiltin="1"/>
    <cellStyle name="20% - Accent4" xfId="235" builtinId="42" hidden="1" customBuiltin="1"/>
    <cellStyle name="20% - Accent4" xfId="272" builtinId="42" hidden="1" customBuiltin="1"/>
    <cellStyle name="20% - Accent4" xfId="309" builtinId="42" hidden="1" customBuiltin="1"/>
    <cellStyle name="20% - Accent4" xfId="343" builtinId="42" hidden="1" customBuiltin="1"/>
    <cellStyle name="20% - Accent4" xfId="378" builtinId="42" hidden="1" customBuiltin="1"/>
    <cellStyle name="20% - Accent4" xfId="3929" builtinId="42" hidden="1" customBuiltin="1"/>
    <cellStyle name="20% - Accent4" xfId="3963" builtinId="42" hidden="1" customBuiltin="1"/>
    <cellStyle name="20% - Accent4" xfId="4000" builtinId="42" hidden="1" customBuiltin="1"/>
    <cellStyle name="20% - Accent4" xfId="4037" builtinId="42" hidden="1" customBuiltin="1"/>
    <cellStyle name="20% - Accent4" xfId="4071" builtinId="42" hidden="1" customBuiltin="1"/>
    <cellStyle name="20% - Accent4" xfId="4269" builtinId="42" hidden="1" customBuiltin="1"/>
    <cellStyle name="20% - Accent4" xfId="7917" builtinId="42" hidden="1" customBuiltin="1"/>
    <cellStyle name="20% - Accent4" xfId="8098" builtinId="42" hidden="1" customBuiltin="1"/>
    <cellStyle name="20% - Accent4" xfId="5431" builtinId="42" hidden="1" customBuiltin="1"/>
    <cellStyle name="20% - Accent4" xfId="7598" builtinId="42" hidden="1" customBuiltin="1"/>
    <cellStyle name="20% - Accent4" xfId="5190" builtinId="42" hidden="1" customBuiltin="1"/>
    <cellStyle name="20% - Accent4" xfId="5162" builtinId="42" hidden="1" customBuiltin="1"/>
    <cellStyle name="20% - Accent4" xfId="4786" builtinId="42" hidden="1" customBuiltin="1"/>
    <cellStyle name="20% - Accent4" xfId="5553" builtinId="42" hidden="1" customBuiltin="1"/>
    <cellStyle name="20% - Accent4" xfId="5548" builtinId="42" hidden="1" customBuiltin="1"/>
    <cellStyle name="20% - Accent4" xfId="5977" builtinId="42" hidden="1" customBuiltin="1"/>
    <cellStyle name="20% - Accent4" xfId="5873" builtinId="42" hidden="1" customBuiltin="1"/>
    <cellStyle name="20% - Accent4" xfId="5221" builtinId="42" hidden="1" customBuiltin="1"/>
    <cellStyle name="20% - Accent4" xfId="14265" builtinId="42" hidden="1" customBuiltin="1"/>
    <cellStyle name="20% - Accent4" xfId="14433" builtinId="42" hidden="1" customBuiltin="1"/>
    <cellStyle name="20% - Accent4" xfId="10640" builtinId="42" hidden="1" customBuiltin="1"/>
    <cellStyle name="20% - Accent4" xfId="14012" builtinId="42" hidden="1" customBuiltin="1"/>
    <cellStyle name="20% - Accent4" xfId="4457" builtinId="42" hidden="1" customBuiltin="1"/>
    <cellStyle name="20% - Accent4" xfId="6249" builtinId="42" hidden="1" customBuiltin="1"/>
    <cellStyle name="20% - Accent4" xfId="7648" builtinId="42" hidden="1" customBuiltin="1"/>
    <cellStyle name="20% - Accent4" xfId="10251" builtinId="42" hidden="1" customBuiltin="1"/>
    <cellStyle name="20% - Accent4" xfId="5771" builtinId="42" hidden="1" customBuiltin="1"/>
    <cellStyle name="20% - Accent4" xfId="5091" builtinId="42" hidden="1" customBuiltin="1"/>
    <cellStyle name="20% - Accent4" xfId="6027" builtinId="42" hidden="1" customBuiltin="1"/>
    <cellStyle name="20% - Accent4" xfId="8009" builtinId="42" hidden="1" customBuiltin="1"/>
    <cellStyle name="20% - Accent4" xfId="5035" builtinId="42" hidden="1" customBuiltin="1"/>
    <cellStyle name="20% - Accent4" xfId="20127" builtinId="42" hidden="1" customBuiltin="1"/>
    <cellStyle name="20% - Accent4" xfId="10732" builtinId="42" hidden="1" customBuiltin="1"/>
    <cellStyle name="20% - Accent4" xfId="14173" builtinId="42" hidden="1" customBuiltin="1"/>
    <cellStyle name="20% - Accent4" xfId="14416" builtinId="42" hidden="1" customBuiltin="1"/>
    <cellStyle name="20% - Accent4" xfId="4343" builtinId="42" hidden="1" customBuiltin="1"/>
    <cellStyle name="20% - Accent4" xfId="4097" builtinId="42" hidden="1" customBuiltin="1"/>
    <cellStyle name="20% - Accent4" xfId="23337" builtinId="42" hidden="1" customBuiltin="1"/>
    <cellStyle name="20% - Accent4" xfId="5750" builtinId="42" hidden="1" customBuiltin="1"/>
    <cellStyle name="20% - Accent4" xfId="6018" builtinId="42" hidden="1" customBuiltin="1"/>
    <cellStyle name="20% - Accent4" xfId="7537" builtinId="42" hidden="1" customBuiltin="1"/>
    <cellStyle name="20% - Accent4" xfId="5610" builtinId="42" hidden="1" customBuiltin="1"/>
    <cellStyle name="20% - Accent4 10" xfId="536" hidden="1" xr:uid="{00000000-0005-0000-0000-000020080000}"/>
    <cellStyle name="20% - Accent4 10" xfId="860" hidden="1" xr:uid="{00000000-0005-0000-0000-000021080000}"/>
    <cellStyle name="20% - Accent4 10" xfId="1181" hidden="1" xr:uid="{00000000-0005-0000-0000-000022080000}"/>
    <cellStyle name="20% - Accent4 10" xfId="1523" hidden="1" xr:uid="{00000000-0005-0000-0000-000023080000}"/>
    <cellStyle name="20% - Accent4 10" xfId="6750" hidden="1" xr:uid="{00000000-0005-0000-0000-000024080000}"/>
    <cellStyle name="20% - Accent4 10" xfId="7072" hidden="1" xr:uid="{00000000-0005-0000-0000-000025080000}"/>
    <cellStyle name="20% - Accent4 10" xfId="7418" hidden="1" xr:uid="{00000000-0005-0000-0000-000026080000}"/>
    <cellStyle name="20% - Accent4 10" xfId="4801" hidden="1" xr:uid="{00000000-0005-0000-0000-000027080000}"/>
    <cellStyle name="20% - Accent4 10" xfId="4813" hidden="1" xr:uid="{00000000-0005-0000-0000-000028080000}"/>
    <cellStyle name="20% - Accent4 10" xfId="5485" hidden="1" xr:uid="{00000000-0005-0000-0000-000029080000}"/>
    <cellStyle name="20% - Accent4 10" xfId="13189" hidden="1" xr:uid="{00000000-0005-0000-0000-00002A080000}"/>
    <cellStyle name="20% - Accent4 10" xfId="13510" hidden="1" xr:uid="{00000000-0005-0000-0000-00002B080000}"/>
    <cellStyle name="20% - Accent4 10" xfId="13852" hidden="1" xr:uid="{00000000-0005-0000-0000-00002C080000}"/>
    <cellStyle name="20% - Accent4 10" xfId="10814" hidden="1" xr:uid="{00000000-0005-0000-0000-00002D080000}"/>
    <cellStyle name="20% - Accent4 10" xfId="6017" hidden="1" xr:uid="{00000000-0005-0000-0000-00002E080000}"/>
    <cellStyle name="20% - Accent4 10" xfId="7640" hidden="1" xr:uid="{00000000-0005-0000-0000-00002F080000}"/>
    <cellStyle name="20% - Accent4 10" xfId="19271" hidden="1" xr:uid="{00000000-0005-0000-0000-000030080000}"/>
    <cellStyle name="20% - Accent4 10" xfId="19593" hidden="1" xr:uid="{00000000-0005-0000-0000-000031080000}"/>
    <cellStyle name="20% - Accent4 10" xfId="19935" hidden="1" xr:uid="{00000000-0005-0000-0000-000032080000}"/>
    <cellStyle name="20% - Accent4 10" xfId="22524" hidden="1" xr:uid="{00000000-0005-0000-0000-000033080000}"/>
    <cellStyle name="20% - Accent4 10" xfId="22846" hidden="1" xr:uid="{00000000-0005-0000-0000-000034080000}"/>
    <cellStyle name="20% - Accent4 10" xfId="23188" hidden="1" xr:uid="{00000000-0005-0000-0000-000035080000}"/>
    <cellStyle name="20% - Accent4 10" xfId="25691" hidden="1" xr:uid="{00000000-0005-0000-0000-000036080000}"/>
    <cellStyle name="20% - Accent4 10" xfId="26012" hidden="1" xr:uid="{00000000-0005-0000-0000-000037080000}"/>
    <cellStyle name="20% - Accent4 10" xfId="28501" hidden="1" xr:uid="{00000000-0005-0000-0000-000038080000}"/>
    <cellStyle name="20% - Accent4 10" xfId="28575" hidden="1" xr:uid="{00000000-0005-0000-0000-000039080000}"/>
    <cellStyle name="20% - Accent4 10" xfId="28651" hidden="1" xr:uid="{00000000-0005-0000-0000-00003A080000}"/>
    <cellStyle name="20% - Accent4 10" xfId="28729" hidden="1" xr:uid="{00000000-0005-0000-0000-00003B080000}"/>
    <cellStyle name="20% - Accent4 10" xfId="29314" hidden="1" xr:uid="{00000000-0005-0000-0000-00003C080000}"/>
    <cellStyle name="20% - Accent4 10" xfId="29390" hidden="1" xr:uid="{00000000-0005-0000-0000-00003D080000}"/>
    <cellStyle name="20% - Accent4 10" xfId="29469" hidden="1" xr:uid="{00000000-0005-0000-0000-00003E080000}"/>
    <cellStyle name="20% - Accent4 10" xfId="29055" hidden="1" xr:uid="{00000000-0005-0000-0000-00003F080000}"/>
    <cellStyle name="20% - Accent4 10" xfId="29056" hidden="1" xr:uid="{00000000-0005-0000-0000-000040080000}"/>
    <cellStyle name="20% - Accent4 10" xfId="29147" hidden="1" xr:uid="{00000000-0005-0000-0000-000041080000}"/>
    <cellStyle name="20% - Accent4 10" xfId="29909" hidden="1" xr:uid="{00000000-0005-0000-0000-000042080000}"/>
    <cellStyle name="20% - Accent4 10" xfId="29985" hidden="1" xr:uid="{00000000-0005-0000-0000-000043080000}"/>
    <cellStyle name="20% - Accent4 10" xfId="30063" hidden="1" xr:uid="{00000000-0005-0000-0000-000044080000}"/>
    <cellStyle name="20% - Accent4 10" xfId="29737" hidden="1" xr:uid="{00000000-0005-0000-0000-000045080000}"/>
    <cellStyle name="20% - Accent4 10" xfId="29216" hidden="1" xr:uid="{00000000-0005-0000-0000-000046080000}"/>
    <cellStyle name="20% - Accent4 10" xfId="29510" hidden="1" xr:uid="{00000000-0005-0000-0000-000047080000}"/>
    <cellStyle name="20% - Accent4 10" xfId="30441" hidden="1" xr:uid="{00000000-0005-0000-0000-000048080000}"/>
    <cellStyle name="20% - Accent4 10" xfId="30517" hidden="1" xr:uid="{00000000-0005-0000-0000-000049080000}"/>
    <cellStyle name="20% - Accent4 10" xfId="30595" hidden="1" xr:uid="{00000000-0005-0000-0000-00004A080000}"/>
    <cellStyle name="20% - Accent4 10" xfId="30778" hidden="1" xr:uid="{00000000-0005-0000-0000-00004B080000}"/>
    <cellStyle name="20% - Accent4 10" xfId="30854" hidden="1" xr:uid="{00000000-0005-0000-0000-00004C080000}"/>
    <cellStyle name="20% - Accent4 10" xfId="30932" hidden="1" xr:uid="{00000000-0005-0000-0000-00004D080000}"/>
    <cellStyle name="20% - Accent4 10" xfId="31115" hidden="1" xr:uid="{00000000-0005-0000-0000-00004E080000}"/>
    <cellStyle name="20% - Accent4 10" xfId="31191" hidden="1" xr:uid="{00000000-0005-0000-0000-00004F080000}"/>
    <cellStyle name="20% - Accent4 10" xfId="31293" hidden="1" xr:uid="{00000000-0005-0000-0000-000050080000}"/>
    <cellStyle name="20% - Accent4 10" xfId="31367" hidden="1" xr:uid="{00000000-0005-0000-0000-000051080000}"/>
    <cellStyle name="20% - Accent4 10" xfId="31443" hidden="1" xr:uid="{00000000-0005-0000-0000-000052080000}"/>
    <cellStyle name="20% - Accent4 10" xfId="31521" hidden="1" xr:uid="{00000000-0005-0000-0000-000053080000}"/>
    <cellStyle name="20% - Accent4 10" xfId="32106" hidden="1" xr:uid="{00000000-0005-0000-0000-000054080000}"/>
    <cellStyle name="20% - Accent4 10" xfId="32182" hidden="1" xr:uid="{00000000-0005-0000-0000-000055080000}"/>
    <cellStyle name="20% - Accent4 10" xfId="32261" hidden="1" xr:uid="{00000000-0005-0000-0000-000056080000}"/>
    <cellStyle name="20% - Accent4 10" xfId="31847" hidden="1" xr:uid="{00000000-0005-0000-0000-000057080000}"/>
    <cellStyle name="20% - Accent4 10" xfId="31848" hidden="1" xr:uid="{00000000-0005-0000-0000-000058080000}"/>
    <cellStyle name="20% - Accent4 10" xfId="31939" hidden="1" xr:uid="{00000000-0005-0000-0000-000059080000}"/>
    <cellStyle name="20% - Accent4 10" xfId="32701" hidden="1" xr:uid="{00000000-0005-0000-0000-00005A080000}"/>
    <cellStyle name="20% - Accent4 10" xfId="32777" hidden="1" xr:uid="{00000000-0005-0000-0000-00005B080000}"/>
    <cellStyle name="20% - Accent4 10" xfId="32855" hidden="1" xr:uid="{00000000-0005-0000-0000-00005C080000}"/>
    <cellStyle name="20% - Accent4 10" xfId="32529" hidden="1" xr:uid="{00000000-0005-0000-0000-00005D080000}"/>
    <cellStyle name="20% - Accent4 10" xfId="32008" hidden="1" xr:uid="{00000000-0005-0000-0000-00005E080000}"/>
    <cellStyle name="20% - Accent4 10" xfId="32302" hidden="1" xr:uid="{00000000-0005-0000-0000-00005F080000}"/>
    <cellStyle name="20% - Accent4 10" xfId="33233" hidden="1" xr:uid="{00000000-0005-0000-0000-000060080000}"/>
    <cellStyle name="20% - Accent4 10" xfId="33309" hidden="1" xr:uid="{00000000-0005-0000-0000-000061080000}"/>
    <cellStyle name="20% - Accent4 10" xfId="33387" hidden="1" xr:uid="{00000000-0005-0000-0000-000062080000}"/>
    <cellStyle name="20% - Accent4 10" xfId="33570" hidden="1" xr:uid="{00000000-0005-0000-0000-000063080000}"/>
    <cellStyle name="20% - Accent4 10" xfId="33646" hidden="1" xr:uid="{00000000-0005-0000-0000-000064080000}"/>
    <cellStyle name="20% - Accent4 10" xfId="33724" hidden="1" xr:uid="{00000000-0005-0000-0000-000065080000}"/>
    <cellStyle name="20% - Accent4 10" xfId="33907" hidden="1" xr:uid="{00000000-0005-0000-0000-000066080000}"/>
    <cellStyle name="20% - Accent4 10" xfId="33983" hidden="1" xr:uid="{00000000-0005-0000-0000-000067080000}"/>
    <cellStyle name="20% - Accent4 11" xfId="572" hidden="1" xr:uid="{00000000-0005-0000-0000-000068080000}"/>
    <cellStyle name="20% - Accent4 11" xfId="896" hidden="1" xr:uid="{00000000-0005-0000-0000-000069080000}"/>
    <cellStyle name="20% - Accent4 11" xfId="1217" hidden="1" xr:uid="{00000000-0005-0000-0000-00006A080000}"/>
    <cellStyle name="20% - Accent4 11" xfId="1559" hidden="1" xr:uid="{00000000-0005-0000-0000-00006B080000}"/>
    <cellStyle name="20% - Accent4 11" xfId="6786" hidden="1" xr:uid="{00000000-0005-0000-0000-00006C080000}"/>
    <cellStyle name="20% - Accent4 11" xfId="7108" hidden="1" xr:uid="{00000000-0005-0000-0000-00006D080000}"/>
    <cellStyle name="20% - Accent4 11" xfId="7454" hidden="1" xr:uid="{00000000-0005-0000-0000-00006E080000}"/>
    <cellStyle name="20% - Accent4 11" xfId="10664" hidden="1" xr:uid="{00000000-0005-0000-0000-00006F080000}"/>
    <cellStyle name="20% - Accent4 11" xfId="5997" hidden="1" xr:uid="{00000000-0005-0000-0000-000070080000}"/>
    <cellStyle name="20% - Accent4 11" xfId="5139" hidden="1" xr:uid="{00000000-0005-0000-0000-000071080000}"/>
    <cellStyle name="20% - Accent4 11" xfId="13225" hidden="1" xr:uid="{00000000-0005-0000-0000-000072080000}"/>
    <cellStyle name="20% - Accent4 11" xfId="13546" hidden="1" xr:uid="{00000000-0005-0000-0000-000073080000}"/>
    <cellStyle name="20% - Accent4 11" xfId="13888" hidden="1" xr:uid="{00000000-0005-0000-0000-000074080000}"/>
    <cellStyle name="20% - Accent4 11" xfId="16880" hidden="1" xr:uid="{00000000-0005-0000-0000-000075080000}"/>
    <cellStyle name="20% - Accent4 11" xfId="11749" hidden="1" xr:uid="{00000000-0005-0000-0000-000076080000}"/>
    <cellStyle name="20% - Accent4 11" xfId="5659" hidden="1" xr:uid="{00000000-0005-0000-0000-000077080000}"/>
    <cellStyle name="20% - Accent4 11" xfId="19308" hidden="1" xr:uid="{00000000-0005-0000-0000-000078080000}"/>
    <cellStyle name="20% - Accent4 11" xfId="19629" hidden="1" xr:uid="{00000000-0005-0000-0000-000079080000}"/>
    <cellStyle name="20% - Accent4 11" xfId="19971" hidden="1" xr:uid="{00000000-0005-0000-0000-00007A080000}"/>
    <cellStyle name="20% - Accent4 11" xfId="22561" hidden="1" xr:uid="{00000000-0005-0000-0000-00007B080000}"/>
    <cellStyle name="20% - Accent4 11" xfId="22882" hidden="1" xr:uid="{00000000-0005-0000-0000-00007C080000}"/>
    <cellStyle name="20% - Accent4 11" xfId="23224" hidden="1" xr:uid="{00000000-0005-0000-0000-00007D080000}"/>
    <cellStyle name="20% - Accent4 11" xfId="25727" hidden="1" xr:uid="{00000000-0005-0000-0000-00007E080000}"/>
    <cellStyle name="20% - Accent4 11" xfId="26048" hidden="1" xr:uid="{00000000-0005-0000-0000-00007F080000}"/>
    <cellStyle name="20% - Accent4 11" xfId="28514" hidden="1" xr:uid="{00000000-0005-0000-0000-000080080000}"/>
    <cellStyle name="20% - Accent4 11" xfId="28588" hidden="1" xr:uid="{00000000-0005-0000-0000-000081080000}"/>
    <cellStyle name="20% - Accent4 11" xfId="28664" hidden="1" xr:uid="{00000000-0005-0000-0000-000082080000}"/>
    <cellStyle name="20% - Accent4 11" xfId="28742" hidden="1" xr:uid="{00000000-0005-0000-0000-000083080000}"/>
    <cellStyle name="20% - Accent4 11" xfId="29327" hidden="1" xr:uid="{00000000-0005-0000-0000-000084080000}"/>
    <cellStyle name="20% - Accent4 11" xfId="29403" hidden="1" xr:uid="{00000000-0005-0000-0000-000085080000}"/>
    <cellStyle name="20% - Accent4 11" xfId="29482" hidden="1" xr:uid="{00000000-0005-0000-0000-000086080000}"/>
    <cellStyle name="20% - Accent4 11" xfId="29708" hidden="1" xr:uid="{00000000-0005-0000-0000-000087080000}"/>
    <cellStyle name="20% - Accent4 11" xfId="29212" hidden="1" xr:uid="{00000000-0005-0000-0000-000088080000}"/>
    <cellStyle name="20% - Accent4 11" xfId="29100" hidden="1" xr:uid="{00000000-0005-0000-0000-000089080000}"/>
    <cellStyle name="20% - Accent4 11" xfId="29922" hidden="1" xr:uid="{00000000-0005-0000-0000-00008A080000}"/>
    <cellStyle name="20% - Accent4 11" xfId="29998" hidden="1" xr:uid="{00000000-0005-0000-0000-00008B080000}"/>
    <cellStyle name="20% - Accent4 11" xfId="30076" hidden="1" xr:uid="{00000000-0005-0000-0000-00008C080000}"/>
    <cellStyle name="20% - Accent4 11" xfId="30271" hidden="1" xr:uid="{00000000-0005-0000-0000-00008D080000}"/>
    <cellStyle name="20% - Accent4 11" xfId="29767" hidden="1" xr:uid="{00000000-0005-0000-0000-00008E080000}"/>
    <cellStyle name="20% - Accent4 11" xfId="29173" hidden="1" xr:uid="{00000000-0005-0000-0000-00008F080000}"/>
    <cellStyle name="20% - Accent4 11" xfId="30454" hidden="1" xr:uid="{00000000-0005-0000-0000-000090080000}"/>
    <cellStyle name="20% - Accent4 11" xfId="30530" hidden="1" xr:uid="{00000000-0005-0000-0000-000091080000}"/>
    <cellStyle name="20% - Accent4 11" xfId="30608" hidden="1" xr:uid="{00000000-0005-0000-0000-000092080000}"/>
    <cellStyle name="20% - Accent4 11" xfId="30791" hidden="1" xr:uid="{00000000-0005-0000-0000-000093080000}"/>
    <cellStyle name="20% - Accent4 11" xfId="30867" hidden="1" xr:uid="{00000000-0005-0000-0000-000094080000}"/>
    <cellStyle name="20% - Accent4 11" xfId="30945" hidden="1" xr:uid="{00000000-0005-0000-0000-000095080000}"/>
    <cellStyle name="20% - Accent4 11" xfId="31128" hidden="1" xr:uid="{00000000-0005-0000-0000-000096080000}"/>
    <cellStyle name="20% - Accent4 11" xfId="31204" hidden="1" xr:uid="{00000000-0005-0000-0000-000097080000}"/>
    <cellStyle name="20% - Accent4 11" xfId="31306" hidden="1" xr:uid="{00000000-0005-0000-0000-000098080000}"/>
    <cellStyle name="20% - Accent4 11" xfId="31380" hidden="1" xr:uid="{00000000-0005-0000-0000-000099080000}"/>
    <cellStyle name="20% - Accent4 11" xfId="31456" hidden="1" xr:uid="{00000000-0005-0000-0000-00009A080000}"/>
    <cellStyle name="20% - Accent4 11" xfId="31534" hidden="1" xr:uid="{00000000-0005-0000-0000-00009B080000}"/>
    <cellStyle name="20% - Accent4 11" xfId="32119" hidden="1" xr:uid="{00000000-0005-0000-0000-00009C080000}"/>
    <cellStyle name="20% - Accent4 11" xfId="32195" hidden="1" xr:uid="{00000000-0005-0000-0000-00009D080000}"/>
    <cellStyle name="20% - Accent4 11" xfId="32274" hidden="1" xr:uid="{00000000-0005-0000-0000-00009E080000}"/>
    <cellStyle name="20% - Accent4 11" xfId="32500" hidden="1" xr:uid="{00000000-0005-0000-0000-00009F080000}"/>
    <cellStyle name="20% - Accent4 11" xfId="32004" hidden="1" xr:uid="{00000000-0005-0000-0000-0000A0080000}"/>
    <cellStyle name="20% - Accent4 11" xfId="31892" hidden="1" xr:uid="{00000000-0005-0000-0000-0000A1080000}"/>
    <cellStyle name="20% - Accent4 11" xfId="32714" hidden="1" xr:uid="{00000000-0005-0000-0000-0000A2080000}"/>
    <cellStyle name="20% - Accent4 11" xfId="32790" hidden="1" xr:uid="{00000000-0005-0000-0000-0000A3080000}"/>
    <cellStyle name="20% - Accent4 11" xfId="32868" hidden="1" xr:uid="{00000000-0005-0000-0000-0000A4080000}"/>
    <cellStyle name="20% - Accent4 11" xfId="33063" hidden="1" xr:uid="{00000000-0005-0000-0000-0000A5080000}"/>
    <cellStyle name="20% - Accent4 11" xfId="32559" hidden="1" xr:uid="{00000000-0005-0000-0000-0000A6080000}"/>
    <cellStyle name="20% - Accent4 11" xfId="31965" hidden="1" xr:uid="{00000000-0005-0000-0000-0000A7080000}"/>
    <cellStyle name="20% - Accent4 11" xfId="33246" hidden="1" xr:uid="{00000000-0005-0000-0000-0000A8080000}"/>
    <cellStyle name="20% - Accent4 11" xfId="33322" hidden="1" xr:uid="{00000000-0005-0000-0000-0000A9080000}"/>
    <cellStyle name="20% - Accent4 11" xfId="33400" hidden="1" xr:uid="{00000000-0005-0000-0000-0000AA080000}"/>
    <cellStyle name="20% - Accent4 11" xfId="33583" hidden="1" xr:uid="{00000000-0005-0000-0000-0000AB080000}"/>
    <cellStyle name="20% - Accent4 11" xfId="33659" hidden="1" xr:uid="{00000000-0005-0000-0000-0000AC080000}"/>
    <cellStyle name="20% - Accent4 11" xfId="33737" hidden="1" xr:uid="{00000000-0005-0000-0000-0000AD080000}"/>
    <cellStyle name="20% - Accent4 11" xfId="33920" hidden="1" xr:uid="{00000000-0005-0000-0000-0000AE080000}"/>
    <cellStyle name="20% - Accent4 11" xfId="33996" hidden="1" xr:uid="{00000000-0005-0000-0000-0000AF080000}"/>
    <cellStyle name="20% - Accent4 12" xfId="606" hidden="1" xr:uid="{00000000-0005-0000-0000-0000B0080000}"/>
    <cellStyle name="20% - Accent4 12" xfId="931" hidden="1" xr:uid="{00000000-0005-0000-0000-0000B1080000}"/>
    <cellStyle name="20% - Accent4 12" xfId="1251" hidden="1" xr:uid="{00000000-0005-0000-0000-0000B2080000}"/>
    <cellStyle name="20% - Accent4 12" xfId="1593" hidden="1" xr:uid="{00000000-0005-0000-0000-0000B3080000}"/>
    <cellStyle name="20% - Accent4 12" xfId="6821" hidden="1" xr:uid="{00000000-0005-0000-0000-0000B4080000}"/>
    <cellStyle name="20% - Accent4 12" xfId="7142" hidden="1" xr:uid="{00000000-0005-0000-0000-0000B5080000}"/>
    <cellStyle name="20% - Accent4 12" xfId="7488" hidden="1" xr:uid="{00000000-0005-0000-0000-0000B6080000}"/>
    <cellStyle name="20% - Accent4 12" xfId="4822" hidden="1" xr:uid="{00000000-0005-0000-0000-0000B7080000}"/>
    <cellStyle name="20% - Accent4 12" xfId="6149" hidden="1" xr:uid="{00000000-0005-0000-0000-0000B8080000}"/>
    <cellStyle name="20% - Accent4 12" xfId="5775" hidden="1" xr:uid="{00000000-0005-0000-0000-0000B9080000}"/>
    <cellStyle name="20% - Accent4 12" xfId="13260" hidden="1" xr:uid="{00000000-0005-0000-0000-0000BA080000}"/>
    <cellStyle name="20% - Accent4 12" xfId="13580" hidden="1" xr:uid="{00000000-0005-0000-0000-0000BB080000}"/>
    <cellStyle name="20% - Accent4 12" xfId="13922" hidden="1" xr:uid="{00000000-0005-0000-0000-0000BC080000}"/>
    <cellStyle name="20% - Accent4 12" xfId="8393" hidden="1" xr:uid="{00000000-0005-0000-0000-0000BD080000}"/>
    <cellStyle name="20% - Accent4 12" xfId="4851" hidden="1" xr:uid="{00000000-0005-0000-0000-0000BE080000}"/>
    <cellStyle name="20% - Accent4 12" xfId="8217" hidden="1" xr:uid="{00000000-0005-0000-0000-0000BF080000}"/>
    <cellStyle name="20% - Accent4 12" xfId="19343" hidden="1" xr:uid="{00000000-0005-0000-0000-0000C0080000}"/>
    <cellStyle name="20% - Accent4 12" xfId="19663" hidden="1" xr:uid="{00000000-0005-0000-0000-0000C1080000}"/>
    <cellStyle name="20% - Accent4 12" xfId="20005" hidden="1" xr:uid="{00000000-0005-0000-0000-0000C2080000}"/>
    <cellStyle name="20% - Accent4 12" xfId="22596" hidden="1" xr:uid="{00000000-0005-0000-0000-0000C3080000}"/>
    <cellStyle name="20% - Accent4 12" xfId="22916" hidden="1" xr:uid="{00000000-0005-0000-0000-0000C4080000}"/>
    <cellStyle name="20% - Accent4 12" xfId="23258" hidden="1" xr:uid="{00000000-0005-0000-0000-0000C5080000}"/>
    <cellStyle name="20% - Accent4 12" xfId="25762" hidden="1" xr:uid="{00000000-0005-0000-0000-0000C6080000}"/>
    <cellStyle name="20% - Accent4 12" xfId="26082" hidden="1" xr:uid="{00000000-0005-0000-0000-0000C7080000}"/>
    <cellStyle name="20% - Accent4 12" xfId="28527" hidden="1" xr:uid="{00000000-0005-0000-0000-0000C8080000}"/>
    <cellStyle name="20% - Accent4 12" xfId="28602" hidden="1" xr:uid="{00000000-0005-0000-0000-0000C9080000}"/>
    <cellStyle name="20% - Accent4 12" xfId="28677" hidden="1" xr:uid="{00000000-0005-0000-0000-0000CA080000}"/>
    <cellStyle name="20% - Accent4 12" xfId="28755" hidden="1" xr:uid="{00000000-0005-0000-0000-0000CB080000}"/>
    <cellStyle name="20% - Accent4 12" xfId="29341" hidden="1" xr:uid="{00000000-0005-0000-0000-0000CC080000}"/>
    <cellStyle name="20% - Accent4 12" xfId="29416" hidden="1" xr:uid="{00000000-0005-0000-0000-0000CD080000}"/>
    <cellStyle name="20% - Accent4 12" xfId="29495" hidden="1" xr:uid="{00000000-0005-0000-0000-0000CE080000}"/>
    <cellStyle name="20% - Accent4 12" xfId="29057" hidden="1" xr:uid="{00000000-0005-0000-0000-0000CF080000}"/>
    <cellStyle name="20% - Accent4 12" xfId="29231" hidden="1" xr:uid="{00000000-0005-0000-0000-0000D0080000}"/>
    <cellStyle name="20% - Accent4 12" xfId="29187" hidden="1" xr:uid="{00000000-0005-0000-0000-0000D1080000}"/>
    <cellStyle name="20% - Accent4 12" xfId="29936" hidden="1" xr:uid="{00000000-0005-0000-0000-0000D2080000}"/>
    <cellStyle name="20% - Accent4 12" xfId="30011" hidden="1" xr:uid="{00000000-0005-0000-0000-0000D3080000}"/>
    <cellStyle name="20% - Accent4 12" xfId="30089" hidden="1" xr:uid="{00000000-0005-0000-0000-0000D4080000}"/>
    <cellStyle name="20% - Accent4 12" xfId="29572" hidden="1" xr:uid="{00000000-0005-0000-0000-0000D5080000}"/>
    <cellStyle name="20% - Accent4 12" xfId="29062" hidden="1" xr:uid="{00000000-0005-0000-0000-0000D6080000}"/>
    <cellStyle name="20% - Accent4 12" xfId="29557" hidden="1" xr:uid="{00000000-0005-0000-0000-0000D7080000}"/>
    <cellStyle name="20% - Accent4 12" xfId="30468" hidden="1" xr:uid="{00000000-0005-0000-0000-0000D8080000}"/>
    <cellStyle name="20% - Accent4 12" xfId="30543" hidden="1" xr:uid="{00000000-0005-0000-0000-0000D9080000}"/>
    <cellStyle name="20% - Accent4 12" xfId="30621" hidden="1" xr:uid="{00000000-0005-0000-0000-0000DA080000}"/>
    <cellStyle name="20% - Accent4 12" xfId="30805" hidden="1" xr:uid="{00000000-0005-0000-0000-0000DB080000}"/>
    <cellStyle name="20% - Accent4 12" xfId="30880" hidden="1" xr:uid="{00000000-0005-0000-0000-0000DC080000}"/>
    <cellStyle name="20% - Accent4 12" xfId="30958" hidden="1" xr:uid="{00000000-0005-0000-0000-0000DD080000}"/>
    <cellStyle name="20% - Accent4 12" xfId="31142" hidden="1" xr:uid="{00000000-0005-0000-0000-0000DE080000}"/>
    <cellStyle name="20% - Accent4 12" xfId="31217" hidden="1" xr:uid="{00000000-0005-0000-0000-0000DF080000}"/>
    <cellStyle name="20% - Accent4 12" xfId="31319" hidden="1" xr:uid="{00000000-0005-0000-0000-0000E0080000}"/>
    <cellStyle name="20% - Accent4 12" xfId="31394" hidden="1" xr:uid="{00000000-0005-0000-0000-0000E1080000}"/>
    <cellStyle name="20% - Accent4 12" xfId="31469" hidden="1" xr:uid="{00000000-0005-0000-0000-0000E2080000}"/>
    <cellStyle name="20% - Accent4 12" xfId="31547" hidden="1" xr:uid="{00000000-0005-0000-0000-0000E3080000}"/>
    <cellStyle name="20% - Accent4 12" xfId="32133" hidden="1" xr:uid="{00000000-0005-0000-0000-0000E4080000}"/>
    <cellStyle name="20% - Accent4 12" xfId="32208" hidden="1" xr:uid="{00000000-0005-0000-0000-0000E5080000}"/>
    <cellStyle name="20% - Accent4 12" xfId="32287" hidden="1" xr:uid="{00000000-0005-0000-0000-0000E6080000}"/>
    <cellStyle name="20% - Accent4 12" xfId="31849" hidden="1" xr:uid="{00000000-0005-0000-0000-0000E7080000}"/>
    <cellStyle name="20% - Accent4 12" xfId="32023" hidden="1" xr:uid="{00000000-0005-0000-0000-0000E8080000}"/>
    <cellStyle name="20% - Accent4 12" xfId="31979" hidden="1" xr:uid="{00000000-0005-0000-0000-0000E9080000}"/>
    <cellStyle name="20% - Accent4 12" xfId="32728" hidden="1" xr:uid="{00000000-0005-0000-0000-0000EA080000}"/>
    <cellStyle name="20% - Accent4 12" xfId="32803" hidden="1" xr:uid="{00000000-0005-0000-0000-0000EB080000}"/>
    <cellStyle name="20% - Accent4 12" xfId="32881" hidden="1" xr:uid="{00000000-0005-0000-0000-0000EC080000}"/>
    <cellStyle name="20% - Accent4 12" xfId="32364" hidden="1" xr:uid="{00000000-0005-0000-0000-0000ED080000}"/>
    <cellStyle name="20% - Accent4 12" xfId="31854" hidden="1" xr:uid="{00000000-0005-0000-0000-0000EE080000}"/>
    <cellStyle name="20% - Accent4 12" xfId="32349" hidden="1" xr:uid="{00000000-0005-0000-0000-0000EF080000}"/>
    <cellStyle name="20% - Accent4 12" xfId="33260" hidden="1" xr:uid="{00000000-0005-0000-0000-0000F0080000}"/>
    <cellStyle name="20% - Accent4 12" xfId="33335" hidden="1" xr:uid="{00000000-0005-0000-0000-0000F1080000}"/>
    <cellStyle name="20% - Accent4 12" xfId="33413" hidden="1" xr:uid="{00000000-0005-0000-0000-0000F2080000}"/>
    <cellStyle name="20% - Accent4 12" xfId="33597" hidden="1" xr:uid="{00000000-0005-0000-0000-0000F3080000}"/>
    <cellStyle name="20% - Accent4 12" xfId="33672" hidden="1" xr:uid="{00000000-0005-0000-0000-0000F4080000}"/>
    <cellStyle name="20% - Accent4 12" xfId="33750" hidden="1" xr:uid="{00000000-0005-0000-0000-0000F5080000}"/>
    <cellStyle name="20% - Accent4 12" xfId="33934" hidden="1" xr:uid="{00000000-0005-0000-0000-0000F6080000}"/>
    <cellStyle name="20% - Accent4 12" xfId="34009" hidden="1" xr:uid="{00000000-0005-0000-0000-0000F7080000}"/>
    <cellStyle name="20% - Accent4 13" xfId="1628" hidden="1" xr:uid="{00000000-0005-0000-0000-0000F8080000}"/>
    <cellStyle name="20% - Accent4 13" xfId="2894" hidden="1" xr:uid="{00000000-0005-0000-0000-0000F9080000}"/>
    <cellStyle name="20% - Accent4 13" xfId="9520" hidden="1" xr:uid="{00000000-0005-0000-0000-0000FA080000}"/>
    <cellStyle name="20% - Accent4 13" xfId="12033" hidden="1" xr:uid="{00000000-0005-0000-0000-0000FB080000}"/>
    <cellStyle name="20% - Accent4 13" xfId="15771" hidden="1" xr:uid="{00000000-0005-0000-0000-0000FC080000}"/>
    <cellStyle name="20% - Accent4 13" xfId="18139" hidden="1" xr:uid="{00000000-0005-0000-0000-0000FD080000}"/>
    <cellStyle name="20% - Accent4 13" xfId="21408" hidden="1" xr:uid="{00000000-0005-0000-0000-0000FE080000}"/>
    <cellStyle name="20% - Accent4 13" xfId="24592" hidden="1" xr:uid="{00000000-0005-0000-0000-0000FF080000}"/>
    <cellStyle name="20% - Accent4 13" xfId="28768" hidden="1" xr:uid="{00000000-0005-0000-0000-000000090000}"/>
    <cellStyle name="20% - Accent4 13" xfId="28883" hidden="1" xr:uid="{00000000-0005-0000-0000-000001090000}"/>
    <cellStyle name="20% - Accent4 13" xfId="29606" hidden="1" xr:uid="{00000000-0005-0000-0000-000002090000}"/>
    <cellStyle name="20% - Accent4 13" xfId="29779" hidden="1" xr:uid="{00000000-0005-0000-0000-000003090000}"/>
    <cellStyle name="20% - Accent4 13" xfId="30172" hidden="1" xr:uid="{00000000-0005-0000-0000-000004090000}"/>
    <cellStyle name="20% - Accent4 13" xfId="30320" hidden="1" xr:uid="{00000000-0005-0000-0000-000005090000}"/>
    <cellStyle name="20% - Accent4 13" xfId="30658" hidden="1" xr:uid="{00000000-0005-0000-0000-000006090000}"/>
    <cellStyle name="20% - Accent4 13" xfId="30995" hidden="1" xr:uid="{00000000-0005-0000-0000-000007090000}"/>
    <cellStyle name="20% - Accent4 13" xfId="31560" hidden="1" xr:uid="{00000000-0005-0000-0000-000008090000}"/>
    <cellStyle name="20% - Accent4 13" xfId="31675" hidden="1" xr:uid="{00000000-0005-0000-0000-000009090000}"/>
    <cellStyle name="20% - Accent4 13" xfId="32398" hidden="1" xr:uid="{00000000-0005-0000-0000-00000A090000}"/>
    <cellStyle name="20% - Accent4 13" xfId="32571" hidden="1" xr:uid="{00000000-0005-0000-0000-00000B090000}"/>
    <cellStyle name="20% - Accent4 13" xfId="32964" hidden="1" xr:uid="{00000000-0005-0000-0000-00000C090000}"/>
    <cellStyle name="20% - Accent4 13" xfId="33112" hidden="1" xr:uid="{00000000-0005-0000-0000-00000D090000}"/>
    <cellStyle name="20% - Accent4 13" xfId="33450" hidden="1" xr:uid="{00000000-0005-0000-0000-00000E090000}"/>
    <cellStyle name="20% - Accent4 13" xfId="33787" hidden="1" xr:uid="{00000000-0005-0000-0000-00000F090000}"/>
    <cellStyle name="20% - Accent4 3 2 3 2" xfId="1709" hidden="1" xr:uid="{00000000-0005-0000-0000-000010090000}"/>
    <cellStyle name="20% - Accent4 3 2 3 2" xfId="2975" hidden="1" xr:uid="{00000000-0005-0000-0000-000011090000}"/>
    <cellStyle name="20% - Accent4 3 2 3 2" xfId="9601" hidden="1" xr:uid="{00000000-0005-0000-0000-000012090000}"/>
    <cellStyle name="20% - Accent4 3 2 3 2" xfId="12114" hidden="1" xr:uid="{00000000-0005-0000-0000-000013090000}"/>
    <cellStyle name="20% - Accent4 3 2 3 2" xfId="15852" hidden="1" xr:uid="{00000000-0005-0000-0000-000014090000}"/>
    <cellStyle name="20% - Accent4 3 2 3 2" xfId="18220" hidden="1" xr:uid="{00000000-0005-0000-0000-000015090000}"/>
    <cellStyle name="20% - Accent4 3 2 3 2" xfId="21489" hidden="1" xr:uid="{00000000-0005-0000-0000-000016090000}"/>
    <cellStyle name="20% - Accent4 3 2 3 2" xfId="24673" hidden="1" xr:uid="{00000000-0005-0000-0000-000017090000}"/>
    <cellStyle name="20% - Accent4 3 2 3 2" xfId="28844" hidden="1" xr:uid="{00000000-0005-0000-0000-000018090000}"/>
    <cellStyle name="20% - Accent4 3 2 3 2" xfId="28959" hidden="1" xr:uid="{00000000-0005-0000-0000-000019090000}"/>
    <cellStyle name="20% - Accent4 3 2 3 2" xfId="29682" hidden="1" xr:uid="{00000000-0005-0000-0000-00001A090000}"/>
    <cellStyle name="20% - Accent4 3 2 3 2" xfId="29855" hidden="1" xr:uid="{00000000-0005-0000-0000-00001B090000}"/>
    <cellStyle name="20% - Accent4 3 2 3 2" xfId="30248" hidden="1" xr:uid="{00000000-0005-0000-0000-00001C090000}"/>
    <cellStyle name="20% - Accent4 3 2 3 2" xfId="30396" hidden="1" xr:uid="{00000000-0005-0000-0000-00001D090000}"/>
    <cellStyle name="20% - Accent4 3 2 3 2" xfId="30734" hidden="1" xr:uid="{00000000-0005-0000-0000-00001E090000}"/>
    <cellStyle name="20% - Accent4 3 2 3 2" xfId="31071" hidden="1" xr:uid="{00000000-0005-0000-0000-00001F090000}"/>
    <cellStyle name="20% - Accent4 3 2 3 2" xfId="31636" hidden="1" xr:uid="{00000000-0005-0000-0000-000020090000}"/>
    <cellStyle name="20% - Accent4 3 2 3 2" xfId="31751" hidden="1" xr:uid="{00000000-0005-0000-0000-000021090000}"/>
    <cellStyle name="20% - Accent4 3 2 3 2" xfId="32474" hidden="1" xr:uid="{00000000-0005-0000-0000-000022090000}"/>
    <cellStyle name="20% - Accent4 3 2 3 2" xfId="32647" hidden="1" xr:uid="{00000000-0005-0000-0000-000023090000}"/>
    <cellStyle name="20% - Accent4 3 2 3 2" xfId="33040" hidden="1" xr:uid="{00000000-0005-0000-0000-000024090000}"/>
    <cellStyle name="20% - Accent4 3 2 3 2" xfId="33188" hidden="1" xr:uid="{00000000-0005-0000-0000-000025090000}"/>
    <cellStyle name="20% - Accent4 3 2 3 2" xfId="33526" hidden="1" xr:uid="{00000000-0005-0000-0000-000026090000}"/>
    <cellStyle name="20% - Accent4 3 2 3 2" xfId="33863" hidden="1" xr:uid="{00000000-0005-0000-0000-000027090000}"/>
    <cellStyle name="20% - Accent4 3 2 4 2" xfId="1666" hidden="1" xr:uid="{00000000-0005-0000-0000-000028090000}"/>
    <cellStyle name="20% - Accent4 3 2 4 2" xfId="2932" hidden="1" xr:uid="{00000000-0005-0000-0000-000029090000}"/>
    <cellStyle name="20% - Accent4 3 2 4 2" xfId="9558" hidden="1" xr:uid="{00000000-0005-0000-0000-00002A090000}"/>
    <cellStyle name="20% - Accent4 3 2 4 2" xfId="12071" hidden="1" xr:uid="{00000000-0005-0000-0000-00002B090000}"/>
    <cellStyle name="20% - Accent4 3 2 4 2" xfId="15809" hidden="1" xr:uid="{00000000-0005-0000-0000-00002C090000}"/>
    <cellStyle name="20% - Accent4 3 2 4 2" xfId="18177" hidden="1" xr:uid="{00000000-0005-0000-0000-00002D090000}"/>
    <cellStyle name="20% - Accent4 3 2 4 2" xfId="21446" hidden="1" xr:uid="{00000000-0005-0000-0000-00002E090000}"/>
    <cellStyle name="20% - Accent4 3 2 4 2" xfId="24630" hidden="1" xr:uid="{00000000-0005-0000-0000-00002F090000}"/>
    <cellStyle name="20% - Accent4 3 2 4 2" xfId="28801" hidden="1" xr:uid="{00000000-0005-0000-0000-000030090000}"/>
    <cellStyle name="20% - Accent4 3 2 4 2" xfId="28916" hidden="1" xr:uid="{00000000-0005-0000-0000-000031090000}"/>
    <cellStyle name="20% - Accent4 3 2 4 2" xfId="29639" hidden="1" xr:uid="{00000000-0005-0000-0000-000032090000}"/>
    <cellStyle name="20% - Accent4 3 2 4 2" xfId="29812" hidden="1" xr:uid="{00000000-0005-0000-0000-000033090000}"/>
    <cellStyle name="20% - Accent4 3 2 4 2" xfId="30205" hidden="1" xr:uid="{00000000-0005-0000-0000-000034090000}"/>
    <cellStyle name="20% - Accent4 3 2 4 2" xfId="30353" hidden="1" xr:uid="{00000000-0005-0000-0000-000035090000}"/>
    <cellStyle name="20% - Accent4 3 2 4 2" xfId="30691" hidden="1" xr:uid="{00000000-0005-0000-0000-000036090000}"/>
    <cellStyle name="20% - Accent4 3 2 4 2" xfId="31028" hidden="1" xr:uid="{00000000-0005-0000-0000-000037090000}"/>
    <cellStyle name="20% - Accent4 3 2 4 2" xfId="31593" hidden="1" xr:uid="{00000000-0005-0000-0000-000038090000}"/>
    <cellStyle name="20% - Accent4 3 2 4 2" xfId="31708" hidden="1" xr:uid="{00000000-0005-0000-0000-000039090000}"/>
    <cellStyle name="20% - Accent4 3 2 4 2" xfId="32431" hidden="1" xr:uid="{00000000-0005-0000-0000-00003A090000}"/>
    <cellStyle name="20% - Accent4 3 2 4 2" xfId="32604" hidden="1" xr:uid="{00000000-0005-0000-0000-00003B090000}"/>
    <cellStyle name="20% - Accent4 3 2 4 2" xfId="32997" hidden="1" xr:uid="{00000000-0005-0000-0000-00003C090000}"/>
    <cellStyle name="20% - Accent4 3 2 4 2" xfId="33145" hidden="1" xr:uid="{00000000-0005-0000-0000-00003D090000}"/>
    <cellStyle name="20% - Accent4 3 2 4 2" xfId="33483" hidden="1" xr:uid="{00000000-0005-0000-0000-00003E090000}"/>
    <cellStyle name="20% - Accent4 3 2 4 2" xfId="33820" hidden="1" xr:uid="{00000000-0005-0000-0000-00003F090000}"/>
    <cellStyle name="20% - Accent4 3 3 3 2" xfId="1665" hidden="1" xr:uid="{00000000-0005-0000-0000-000040090000}"/>
    <cellStyle name="20% - Accent4 3 3 3 2" xfId="2931" hidden="1" xr:uid="{00000000-0005-0000-0000-000041090000}"/>
    <cellStyle name="20% - Accent4 3 3 3 2" xfId="9557" hidden="1" xr:uid="{00000000-0005-0000-0000-000042090000}"/>
    <cellStyle name="20% - Accent4 3 3 3 2" xfId="12070" hidden="1" xr:uid="{00000000-0005-0000-0000-000043090000}"/>
    <cellStyle name="20% - Accent4 3 3 3 2" xfId="15808" hidden="1" xr:uid="{00000000-0005-0000-0000-000044090000}"/>
    <cellStyle name="20% - Accent4 3 3 3 2" xfId="18176" hidden="1" xr:uid="{00000000-0005-0000-0000-000045090000}"/>
    <cellStyle name="20% - Accent4 3 3 3 2" xfId="21445" hidden="1" xr:uid="{00000000-0005-0000-0000-000046090000}"/>
    <cellStyle name="20% - Accent4 3 3 3 2" xfId="24629" hidden="1" xr:uid="{00000000-0005-0000-0000-000047090000}"/>
    <cellStyle name="20% - Accent4 3 3 3 2" xfId="28800" hidden="1" xr:uid="{00000000-0005-0000-0000-000048090000}"/>
    <cellStyle name="20% - Accent4 3 3 3 2" xfId="28915" hidden="1" xr:uid="{00000000-0005-0000-0000-000049090000}"/>
    <cellStyle name="20% - Accent4 3 3 3 2" xfId="29638" hidden="1" xr:uid="{00000000-0005-0000-0000-00004A090000}"/>
    <cellStyle name="20% - Accent4 3 3 3 2" xfId="29811" hidden="1" xr:uid="{00000000-0005-0000-0000-00004B090000}"/>
    <cellStyle name="20% - Accent4 3 3 3 2" xfId="30204" hidden="1" xr:uid="{00000000-0005-0000-0000-00004C090000}"/>
    <cellStyle name="20% - Accent4 3 3 3 2" xfId="30352" hidden="1" xr:uid="{00000000-0005-0000-0000-00004D090000}"/>
    <cellStyle name="20% - Accent4 3 3 3 2" xfId="30690" hidden="1" xr:uid="{00000000-0005-0000-0000-00004E090000}"/>
    <cellStyle name="20% - Accent4 3 3 3 2" xfId="31027" hidden="1" xr:uid="{00000000-0005-0000-0000-00004F090000}"/>
    <cellStyle name="20% - Accent4 3 3 3 2" xfId="31592" hidden="1" xr:uid="{00000000-0005-0000-0000-000050090000}"/>
    <cellStyle name="20% - Accent4 3 3 3 2" xfId="31707" hidden="1" xr:uid="{00000000-0005-0000-0000-000051090000}"/>
    <cellStyle name="20% - Accent4 3 3 3 2" xfId="32430" hidden="1" xr:uid="{00000000-0005-0000-0000-000052090000}"/>
    <cellStyle name="20% - Accent4 3 3 3 2" xfId="32603" hidden="1" xr:uid="{00000000-0005-0000-0000-000053090000}"/>
    <cellStyle name="20% - Accent4 3 3 3 2" xfId="32996" hidden="1" xr:uid="{00000000-0005-0000-0000-000054090000}"/>
    <cellStyle name="20% - Accent4 3 3 3 2" xfId="33144" hidden="1" xr:uid="{00000000-0005-0000-0000-000055090000}"/>
    <cellStyle name="20% - Accent4 3 3 3 2" xfId="33482" hidden="1" xr:uid="{00000000-0005-0000-0000-000056090000}"/>
    <cellStyle name="20% - Accent4 3 3 3 2" xfId="33819" hidden="1" xr:uid="{00000000-0005-0000-0000-000057090000}"/>
    <cellStyle name="20% - Accent4 4 2 3 2" xfId="1710" hidden="1" xr:uid="{00000000-0005-0000-0000-000058090000}"/>
    <cellStyle name="20% - Accent4 4 2 3 2" xfId="2976" hidden="1" xr:uid="{00000000-0005-0000-0000-000059090000}"/>
    <cellStyle name="20% - Accent4 4 2 3 2" xfId="9602" hidden="1" xr:uid="{00000000-0005-0000-0000-00005A090000}"/>
    <cellStyle name="20% - Accent4 4 2 3 2" xfId="12115" hidden="1" xr:uid="{00000000-0005-0000-0000-00005B090000}"/>
    <cellStyle name="20% - Accent4 4 2 3 2" xfId="15853" hidden="1" xr:uid="{00000000-0005-0000-0000-00005C090000}"/>
    <cellStyle name="20% - Accent4 4 2 3 2" xfId="18221" hidden="1" xr:uid="{00000000-0005-0000-0000-00005D090000}"/>
    <cellStyle name="20% - Accent4 4 2 3 2" xfId="21490" hidden="1" xr:uid="{00000000-0005-0000-0000-00005E090000}"/>
    <cellStyle name="20% - Accent4 4 2 3 2" xfId="24674" hidden="1" xr:uid="{00000000-0005-0000-0000-00005F090000}"/>
    <cellStyle name="20% - Accent4 4 2 3 2" xfId="28845" hidden="1" xr:uid="{00000000-0005-0000-0000-000060090000}"/>
    <cellStyle name="20% - Accent4 4 2 3 2" xfId="28960" hidden="1" xr:uid="{00000000-0005-0000-0000-000061090000}"/>
    <cellStyle name="20% - Accent4 4 2 3 2" xfId="29683" hidden="1" xr:uid="{00000000-0005-0000-0000-000062090000}"/>
    <cellStyle name="20% - Accent4 4 2 3 2" xfId="29856" hidden="1" xr:uid="{00000000-0005-0000-0000-000063090000}"/>
    <cellStyle name="20% - Accent4 4 2 3 2" xfId="30249" hidden="1" xr:uid="{00000000-0005-0000-0000-000064090000}"/>
    <cellStyle name="20% - Accent4 4 2 3 2" xfId="30397" hidden="1" xr:uid="{00000000-0005-0000-0000-000065090000}"/>
    <cellStyle name="20% - Accent4 4 2 3 2" xfId="30735" hidden="1" xr:uid="{00000000-0005-0000-0000-000066090000}"/>
    <cellStyle name="20% - Accent4 4 2 3 2" xfId="31072" hidden="1" xr:uid="{00000000-0005-0000-0000-000067090000}"/>
    <cellStyle name="20% - Accent4 4 2 3 2" xfId="31637" hidden="1" xr:uid="{00000000-0005-0000-0000-000068090000}"/>
    <cellStyle name="20% - Accent4 4 2 3 2" xfId="31752" hidden="1" xr:uid="{00000000-0005-0000-0000-000069090000}"/>
    <cellStyle name="20% - Accent4 4 2 3 2" xfId="32475" hidden="1" xr:uid="{00000000-0005-0000-0000-00006A090000}"/>
    <cellStyle name="20% - Accent4 4 2 3 2" xfId="32648" hidden="1" xr:uid="{00000000-0005-0000-0000-00006B090000}"/>
    <cellStyle name="20% - Accent4 4 2 3 2" xfId="33041" hidden="1" xr:uid="{00000000-0005-0000-0000-00006C090000}"/>
    <cellStyle name="20% - Accent4 4 2 3 2" xfId="33189" hidden="1" xr:uid="{00000000-0005-0000-0000-00006D090000}"/>
    <cellStyle name="20% - Accent4 4 2 3 2" xfId="33527" hidden="1" xr:uid="{00000000-0005-0000-0000-00006E090000}"/>
    <cellStyle name="20% - Accent4 4 2 3 2" xfId="33864" hidden="1" xr:uid="{00000000-0005-0000-0000-00006F090000}"/>
    <cellStyle name="20% - Accent4 4 2 4 2" xfId="1668" hidden="1" xr:uid="{00000000-0005-0000-0000-000070090000}"/>
    <cellStyle name="20% - Accent4 4 2 4 2" xfId="2934" hidden="1" xr:uid="{00000000-0005-0000-0000-000071090000}"/>
    <cellStyle name="20% - Accent4 4 2 4 2" xfId="9560" hidden="1" xr:uid="{00000000-0005-0000-0000-000072090000}"/>
    <cellStyle name="20% - Accent4 4 2 4 2" xfId="12073" hidden="1" xr:uid="{00000000-0005-0000-0000-000073090000}"/>
    <cellStyle name="20% - Accent4 4 2 4 2" xfId="15811" hidden="1" xr:uid="{00000000-0005-0000-0000-000074090000}"/>
    <cellStyle name="20% - Accent4 4 2 4 2" xfId="18179" hidden="1" xr:uid="{00000000-0005-0000-0000-000075090000}"/>
    <cellStyle name="20% - Accent4 4 2 4 2" xfId="21448" hidden="1" xr:uid="{00000000-0005-0000-0000-000076090000}"/>
    <cellStyle name="20% - Accent4 4 2 4 2" xfId="24632" hidden="1" xr:uid="{00000000-0005-0000-0000-000077090000}"/>
    <cellStyle name="20% - Accent4 4 2 4 2" xfId="28803" hidden="1" xr:uid="{00000000-0005-0000-0000-000078090000}"/>
    <cellStyle name="20% - Accent4 4 2 4 2" xfId="28918" hidden="1" xr:uid="{00000000-0005-0000-0000-000079090000}"/>
    <cellStyle name="20% - Accent4 4 2 4 2" xfId="29641" hidden="1" xr:uid="{00000000-0005-0000-0000-00007A090000}"/>
    <cellStyle name="20% - Accent4 4 2 4 2" xfId="29814" hidden="1" xr:uid="{00000000-0005-0000-0000-00007B090000}"/>
    <cellStyle name="20% - Accent4 4 2 4 2" xfId="30207" hidden="1" xr:uid="{00000000-0005-0000-0000-00007C090000}"/>
    <cellStyle name="20% - Accent4 4 2 4 2" xfId="30355" hidden="1" xr:uid="{00000000-0005-0000-0000-00007D090000}"/>
    <cellStyle name="20% - Accent4 4 2 4 2" xfId="30693" hidden="1" xr:uid="{00000000-0005-0000-0000-00007E090000}"/>
    <cellStyle name="20% - Accent4 4 2 4 2" xfId="31030" hidden="1" xr:uid="{00000000-0005-0000-0000-00007F090000}"/>
    <cellStyle name="20% - Accent4 4 2 4 2" xfId="31595" hidden="1" xr:uid="{00000000-0005-0000-0000-000080090000}"/>
    <cellStyle name="20% - Accent4 4 2 4 2" xfId="31710" hidden="1" xr:uid="{00000000-0005-0000-0000-000081090000}"/>
    <cellStyle name="20% - Accent4 4 2 4 2" xfId="32433" hidden="1" xr:uid="{00000000-0005-0000-0000-000082090000}"/>
    <cellStyle name="20% - Accent4 4 2 4 2" xfId="32606" hidden="1" xr:uid="{00000000-0005-0000-0000-000083090000}"/>
    <cellStyle name="20% - Accent4 4 2 4 2" xfId="32999" hidden="1" xr:uid="{00000000-0005-0000-0000-000084090000}"/>
    <cellStyle name="20% - Accent4 4 2 4 2" xfId="33147" hidden="1" xr:uid="{00000000-0005-0000-0000-000085090000}"/>
    <cellStyle name="20% - Accent4 4 2 4 2" xfId="33485" hidden="1" xr:uid="{00000000-0005-0000-0000-000086090000}"/>
    <cellStyle name="20% - Accent4 4 2 4 2" xfId="33822" hidden="1" xr:uid="{00000000-0005-0000-0000-000087090000}"/>
    <cellStyle name="20% - Accent4 4 3 3 2" xfId="1667" hidden="1" xr:uid="{00000000-0005-0000-0000-000088090000}"/>
    <cellStyle name="20% - Accent4 4 3 3 2" xfId="2933" hidden="1" xr:uid="{00000000-0005-0000-0000-000089090000}"/>
    <cellStyle name="20% - Accent4 4 3 3 2" xfId="9559" hidden="1" xr:uid="{00000000-0005-0000-0000-00008A090000}"/>
    <cellStyle name="20% - Accent4 4 3 3 2" xfId="12072" hidden="1" xr:uid="{00000000-0005-0000-0000-00008B090000}"/>
    <cellStyle name="20% - Accent4 4 3 3 2" xfId="15810" hidden="1" xr:uid="{00000000-0005-0000-0000-00008C090000}"/>
    <cellStyle name="20% - Accent4 4 3 3 2" xfId="18178" hidden="1" xr:uid="{00000000-0005-0000-0000-00008D090000}"/>
    <cellStyle name="20% - Accent4 4 3 3 2" xfId="21447" hidden="1" xr:uid="{00000000-0005-0000-0000-00008E090000}"/>
    <cellStyle name="20% - Accent4 4 3 3 2" xfId="24631" hidden="1" xr:uid="{00000000-0005-0000-0000-00008F090000}"/>
    <cellStyle name="20% - Accent4 4 3 3 2" xfId="28802" hidden="1" xr:uid="{00000000-0005-0000-0000-000090090000}"/>
    <cellStyle name="20% - Accent4 4 3 3 2" xfId="28917" hidden="1" xr:uid="{00000000-0005-0000-0000-000091090000}"/>
    <cellStyle name="20% - Accent4 4 3 3 2" xfId="29640" hidden="1" xr:uid="{00000000-0005-0000-0000-000092090000}"/>
    <cellStyle name="20% - Accent4 4 3 3 2" xfId="29813" hidden="1" xr:uid="{00000000-0005-0000-0000-000093090000}"/>
    <cellStyle name="20% - Accent4 4 3 3 2" xfId="30206" hidden="1" xr:uid="{00000000-0005-0000-0000-000094090000}"/>
    <cellStyle name="20% - Accent4 4 3 3 2" xfId="30354" hidden="1" xr:uid="{00000000-0005-0000-0000-000095090000}"/>
    <cellStyle name="20% - Accent4 4 3 3 2" xfId="30692" hidden="1" xr:uid="{00000000-0005-0000-0000-000096090000}"/>
    <cellStyle name="20% - Accent4 4 3 3 2" xfId="31029" hidden="1" xr:uid="{00000000-0005-0000-0000-000097090000}"/>
    <cellStyle name="20% - Accent4 4 3 3 2" xfId="31594" hidden="1" xr:uid="{00000000-0005-0000-0000-000098090000}"/>
    <cellStyle name="20% - Accent4 4 3 3 2" xfId="31709" hidden="1" xr:uid="{00000000-0005-0000-0000-000099090000}"/>
    <cellStyle name="20% - Accent4 4 3 3 2" xfId="32432" hidden="1" xr:uid="{00000000-0005-0000-0000-00009A090000}"/>
    <cellStyle name="20% - Accent4 4 3 3 2" xfId="32605" hidden="1" xr:uid="{00000000-0005-0000-0000-00009B090000}"/>
    <cellStyle name="20% - Accent4 4 3 3 2" xfId="32998" hidden="1" xr:uid="{00000000-0005-0000-0000-00009C090000}"/>
    <cellStyle name="20% - Accent4 4 3 3 2" xfId="33146" hidden="1" xr:uid="{00000000-0005-0000-0000-00009D090000}"/>
    <cellStyle name="20% - Accent4 4 3 3 2" xfId="33484" hidden="1" xr:uid="{00000000-0005-0000-0000-00009E090000}"/>
    <cellStyle name="20% - Accent4 4 3 3 2" xfId="33821" hidden="1" xr:uid="{00000000-0005-0000-0000-00009F090000}"/>
    <cellStyle name="20% - Accent4 5 2" xfId="1647" hidden="1" xr:uid="{00000000-0005-0000-0000-0000A0090000}"/>
    <cellStyle name="20% - Accent4 5 2" xfId="2913" hidden="1" xr:uid="{00000000-0005-0000-0000-0000A1090000}"/>
    <cellStyle name="20% - Accent4 5 2" xfId="9539" hidden="1" xr:uid="{00000000-0005-0000-0000-0000A2090000}"/>
    <cellStyle name="20% - Accent4 5 2" xfId="12052" hidden="1" xr:uid="{00000000-0005-0000-0000-0000A3090000}"/>
    <cellStyle name="20% - Accent4 5 2" xfId="15790" hidden="1" xr:uid="{00000000-0005-0000-0000-0000A4090000}"/>
    <cellStyle name="20% - Accent4 5 2" xfId="18158" hidden="1" xr:uid="{00000000-0005-0000-0000-0000A5090000}"/>
    <cellStyle name="20% - Accent4 5 2" xfId="21427" hidden="1" xr:uid="{00000000-0005-0000-0000-0000A6090000}"/>
    <cellStyle name="20% - Accent4 5 2" xfId="24611" hidden="1" xr:uid="{00000000-0005-0000-0000-0000A7090000}"/>
    <cellStyle name="20% - Accent4 5 2" xfId="28782" hidden="1" xr:uid="{00000000-0005-0000-0000-0000A8090000}"/>
    <cellStyle name="20% - Accent4 5 2" xfId="28897" hidden="1" xr:uid="{00000000-0005-0000-0000-0000A9090000}"/>
    <cellStyle name="20% - Accent4 5 2" xfId="29620" hidden="1" xr:uid="{00000000-0005-0000-0000-0000AA090000}"/>
    <cellStyle name="20% - Accent4 5 2" xfId="29793" hidden="1" xr:uid="{00000000-0005-0000-0000-0000AB090000}"/>
    <cellStyle name="20% - Accent4 5 2" xfId="30186" hidden="1" xr:uid="{00000000-0005-0000-0000-0000AC090000}"/>
    <cellStyle name="20% - Accent4 5 2" xfId="30334" hidden="1" xr:uid="{00000000-0005-0000-0000-0000AD090000}"/>
    <cellStyle name="20% - Accent4 5 2" xfId="30672" hidden="1" xr:uid="{00000000-0005-0000-0000-0000AE090000}"/>
    <cellStyle name="20% - Accent4 5 2" xfId="31009" hidden="1" xr:uid="{00000000-0005-0000-0000-0000AF090000}"/>
    <cellStyle name="20% - Accent4 5 2" xfId="31574" hidden="1" xr:uid="{00000000-0005-0000-0000-0000B0090000}"/>
    <cellStyle name="20% - Accent4 5 2" xfId="31689" hidden="1" xr:uid="{00000000-0005-0000-0000-0000B1090000}"/>
    <cellStyle name="20% - Accent4 5 2" xfId="32412" hidden="1" xr:uid="{00000000-0005-0000-0000-0000B2090000}"/>
    <cellStyle name="20% - Accent4 5 2" xfId="32585" hidden="1" xr:uid="{00000000-0005-0000-0000-0000B3090000}"/>
    <cellStyle name="20% - Accent4 5 2" xfId="32978" hidden="1" xr:uid="{00000000-0005-0000-0000-0000B4090000}"/>
    <cellStyle name="20% - Accent4 5 2" xfId="33126" hidden="1" xr:uid="{00000000-0005-0000-0000-0000B5090000}"/>
    <cellStyle name="20% - Accent4 5 2" xfId="33464" hidden="1" xr:uid="{00000000-0005-0000-0000-0000B6090000}"/>
    <cellStyle name="20% - Accent4 5 2" xfId="33801" hidden="1" xr:uid="{00000000-0005-0000-0000-0000B7090000}"/>
    <cellStyle name="20% - Accent4 7" xfId="419" hidden="1" xr:uid="{00000000-0005-0000-0000-0000B8090000}"/>
    <cellStyle name="20% - Accent4 7" xfId="806" hidden="1" xr:uid="{00000000-0005-0000-0000-0000B9090000}"/>
    <cellStyle name="20% - Accent4 7" xfId="1131" hidden="1" xr:uid="{00000000-0005-0000-0000-0000BA090000}"/>
    <cellStyle name="20% - Accent4 7" xfId="1473" hidden="1" xr:uid="{00000000-0005-0000-0000-0000BB090000}"/>
    <cellStyle name="20% - Accent4 7" xfId="6696" hidden="1" xr:uid="{00000000-0005-0000-0000-0000BC090000}"/>
    <cellStyle name="20% - Accent4 7" xfId="7022" hidden="1" xr:uid="{00000000-0005-0000-0000-0000BD090000}"/>
    <cellStyle name="20% - Accent4 7" xfId="7367" hidden="1" xr:uid="{00000000-0005-0000-0000-0000BE090000}"/>
    <cellStyle name="20% - Accent4 7" xfId="8142" hidden="1" xr:uid="{00000000-0005-0000-0000-0000BF090000}"/>
    <cellStyle name="20% - Accent4 7" xfId="4894" hidden="1" xr:uid="{00000000-0005-0000-0000-0000C0090000}"/>
    <cellStyle name="20% - Accent4 7" xfId="6192" hidden="1" xr:uid="{00000000-0005-0000-0000-0000C1090000}"/>
    <cellStyle name="20% - Accent4 7" xfId="13135" hidden="1" xr:uid="{00000000-0005-0000-0000-0000C2090000}"/>
    <cellStyle name="20% - Accent4 7" xfId="13460" hidden="1" xr:uid="{00000000-0005-0000-0000-0000C3090000}"/>
    <cellStyle name="20% - Accent4 7" xfId="13802" hidden="1" xr:uid="{00000000-0005-0000-0000-0000C4090000}"/>
    <cellStyle name="20% - Accent4 7" xfId="14470" hidden="1" xr:uid="{00000000-0005-0000-0000-0000C5090000}"/>
    <cellStyle name="20% - Accent4 7" xfId="4612" hidden="1" xr:uid="{00000000-0005-0000-0000-0000C6090000}"/>
    <cellStyle name="20% - Accent4 7" xfId="5290" hidden="1" xr:uid="{00000000-0005-0000-0000-0000C7090000}"/>
    <cellStyle name="20% - Accent4 7" xfId="19216" hidden="1" xr:uid="{00000000-0005-0000-0000-0000C8090000}"/>
    <cellStyle name="20% - Accent4 7" xfId="19543" hidden="1" xr:uid="{00000000-0005-0000-0000-0000C9090000}"/>
    <cellStyle name="20% - Accent4 7" xfId="19885" hidden="1" xr:uid="{00000000-0005-0000-0000-0000CA090000}"/>
    <cellStyle name="20% - Accent4 7" xfId="22469" hidden="1" xr:uid="{00000000-0005-0000-0000-0000CB090000}"/>
    <cellStyle name="20% - Accent4 7" xfId="22796" hidden="1" xr:uid="{00000000-0005-0000-0000-0000CC090000}"/>
    <cellStyle name="20% - Accent4 7" xfId="23138" hidden="1" xr:uid="{00000000-0005-0000-0000-0000CD090000}"/>
    <cellStyle name="20% - Accent4 7" xfId="25637" hidden="1" xr:uid="{00000000-0005-0000-0000-0000CE090000}"/>
    <cellStyle name="20% - Accent4 7" xfId="25962" hidden="1" xr:uid="{00000000-0005-0000-0000-0000CF090000}"/>
    <cellStyle name="20% - Accent4 7" xfId="28459" hidden="1" xr:uid="{00000000-0005-0000-0000-0000D0090000}"/>
    <cellStyle name="20% - Accent4 7" xfId="28555" hidden="1" xr:uid="{00000000-0005-0000-0000-0000D1090000}"/>
    <cellStyle name="20% - Accent4 7" xfId="28631" hidden="1" xr:uid="{00000000-0005-0000-0000-0000D2090000}"/>
    <cellStyle name="20% - Accent4 7" xfId="28709" hidden="1" xr:uid="{00000000-0005-0000-0000-0000D3090000}"/>
    <cellStyle name="20% - Accent4 7" xfId="29294" hidden="1" xr:uid="{00000000-0005-0000-0000-0000D4090000}"/>
    <cellStyle name="20% - Accent4 7" xfId="29370" hidden="1" xr:uid="{00000000-0005-0000-0000-0000D5090000}"/>
    <cellStyle name="20% - Accent4 7" xfId="29449" hidden="1" xr:uid="{00000000-0005-0000-0000-0000D6090000}"/>
    <cellStyle name="20% - Accent4 7" xfId="29548" hidden="1" xr:uid="{00000000-0005-0000-0000-0000D7090000}"/>
    <cellStyle name="20% - Accent4 7" xfId="29067" hidden="1" xr:uid="{00000000-0005-0000-0000-0000D8090000}"/>
    <cellStyle name="20% - Accent4 7" xfId="29238" hidden="1" xr:uid="{00000000-0005-0000-0000-0000D9090000}"/>
    <cellStyle name="20% - Accent4 7" xfId="29889" hidden="1" xr:uid="{00000000-0005-0000-0000-0000DA090000}"/>
    <cellStyle name="20% - Accent4 7" xfId="29965" hidden="1" xr:uid="{00000000-0005-0000-0000-0000DB090000}"/>
    <cellStyle name="20% - Accent4 7" xfId="30043" hidden="1" xr:uid="{00000000-0005-0000-0000-0000DC090000}"/>
    <cellStyle name="20% - Accent4 7" xfId="30130" hidden="1" xr:uid="{00000000-0005-0000-0000-0000DD090000}"/>
    <cellStyle name="20% - Accent4 7" xfId="29031" hidden="1" xr:uid="{00000000-0005-0000-0000-0000DE090000}"/>
    <cellStyle name="20% - Accent4 7" xfId="29120" hidden="1" xr:uid="{00000000-0005-0000-0000-0000DF090000}"/>
    <cellStyle name="20% - Accent4 7" xfId="30421" hidden="1" xr:uid="{00000000-0005-0000-0000-0000E0090000}"/>
    <cellStyle name="20% - Accent4 7" xfId="30497" hidden="1" xr:uid="{00000000-0005-0000-0000-0000E1090000}"/>
    <cellStyle name="20% - Accent4 7" xfId="30575" hidden="1" xr:uid="{00000000-0005-0000-0000-0000E2090000}"/>
    <cellStyle name="20% - Accent4 7" xfId="30758" hidden="1" xr:uid="{00000000-0005-0000-0000-0000E3090000}"/>
    <cellStyle name="20% - Accent4 7" xfId="30834" hidden="1" xr:uid="{00000000-0005-0000-0000-0000E4090000}"/>
    <cellStyle name="20% - Accent4 7" xfId="30912" hidden="1" xr:uid="{00000000-0005-0000-0000-0000E5090000}"/>
    <cellStyle name="20% - Accent4 7" xfId="31095" hidden="1" xr:uid="{00000000-0005-0000-0000-0000E6090000}"/>
    <cellStyle name="20% - Accent4 7" xfId="31171" hidden="1" xr:uid="{00000000-0005-0000-0000-0000E7090000}"/>
    <cellStyle name="20% - Accent4 7" xfId="31251" hidden="1" xr:uid="{00000000-0005-0000-0000-0000E8090000}"/>
    <cellStyle name="20% - Accent4 7" xfId="31347" hidden="1" xr:uid="{00000000-0005-0000-0000-0000E9090000}"/>
    <cellStyle name="20% - Accent4 7" xfId="31423" hidden="1" xr:uid="{00000000-0005-0000-0000-0000EA090000}"/>
    <cellStyle name="20% - Accent4 7" xfId="31501" hidden="1" xr:uid="{00000000-0005-0000-0000-0000EB090000}"/>
    <cellStyle name="20% - Accent4 7" xfId="32086" hidden="1" xr:uid="{00000000-0005-0000-0000-0000EC090000}"/>
    <cellStyle name="20% - Accent4 7" xfId="32162" hidden="1" xr:uid="{00000000-0005-0000-0000-0000ED090000}"/>
    <cellStyle name="20% - Accent4 7" xfId="32241" hidden="1" xr:uid="{00000000-0005-0000-0000-0000EE090000}"/>
    <cellStyle name="20% - Accent4 7" xfId="32340" hidden="1" xr:uid="{00000000-0005-0000-0000-0000EF090000}"/>
    <cellStyle name="20% - Accent4 7" xfId="31859" hidden="1" xr:uid="{00000000-0005-0000-0000-0000F0090000}"/>
    <cellStyle name="20% - Accent4 7" xfId="32030" hidden="1" xr:uid="{00000000-0005-0000-0000-0000F1090000}"/>
    <cellStyle name="20% - Accent4 7" xfId="32681" hidden="1" xr:uid="{00000000-0005-0000-0000-0000F2090000}"/>
    <cellStyle name="20% - Accent4 7" xfId="32757" hidden="1" xr:uid="{00000000-0005-0000-0000-0000F3090000}"/>
    <cellStyle name="20% - Accent4 7" xfId="32835" hidden="1" xr:uid="{00000000-0005-0000-0000-0000F4090000}"/>
    <cellStyle name="20% - Accent4 7" xfId="32922" hidden="1" xr:uid="{00000000-0005-0000-0000-0000F5090000}"/>
    <cellStyle name="20% - Accent4 7" xfId="31823" hidden="1" xr:uid="{00000000-0005-0000-0000-0000F6090000}"/>
    <cellStyle name="20% - Accent4 7" xfId="31912" hidden="1" xr:uid="{00000000-0005-0000-0000-0000F7090000}"/>
    <cellStyle name="20% - Accent4 7" xfId="33213" hidden="1" xr:uid="{00000000-0005-0000-0000-0000F8090000}"/>
    <cellStyle name="20% - Accent4 7" xfId="33289" hidden="1" xr:uid="{00000000-0005-0000-0000-0000F9090000}"/>
    <cellStyle name="20% - Accent4 7" xfId="33367" hidden="1" xr:uid="{00000000-0005-0000-0000-0000FA090000}"/>
    <cellStyle name="20% - Accent4 7" xfId="33550" hidden="1" xr:uid="{00000000-0005-0000-0000-0000FB090000}"/>
    <cellStyle name="20% - Accent4 7" xfId="33626" hidden="1" xr:uid="{00000000-0005-0000-0000-0000FC090000}"/>
    <cellStyle name="20% - Accent4 7" xfId="33704" hidden="1" xr:uid="{00000000-0005-0000-0000-0000FD090000}"/>
    <cellStyle name="20% - Accent4 7" xfId="33887" hidden="1" xr:uid="{00000000-0005-0000-0000-0000FE090000}"/>
    <cellStyle name="20% - Accent4 7" xfId="33963" hidden="1" xr:uid="{00000000-0005-0000-0000-0000FF090000}"/>
    <cellStyle name="20% - Accent4 8" xfId="466" hidden="1" xr:uid="{00000000-0005-0000-0000-0000000A0000}"/>
    <cellStyle name="20% - Accent4 8" xfId="728" hidden="1" xr:uid="{00000000-0005-0000-0000-0000010A0000}"/>
    <cellStyle name="20% - Accent4 8" xfId="1060" hidden="1" xr:uid="{00000000-0005-0000-0000-0000020A0000}"/>
    <cellStyle name="20% - Accent4 8" xfId="1402" hidden="1" xr:uid="{00000000-0005-0000-0000-0000030A0000}"/>
    <cellStyle name="20% - Accent4 8" xfId="6617" hidden="1" xr:uid="{00000000-0005-0000-0000-0000040A0000}"/>
    <cellStyle name="20% - Accent4 8" xfId="6951" hidden="1" xr:uid="{00000000-0005-0000-0000-0000050A0000}"/>
    <cellStyle name="20% - Accent4 8" xfId="7296" hidden="1" xr:uid="{00000000-0005-0000-0000-0000060A0000}"/>
    <cellStyle name="20% - Accent4 8" xfId="8197" hidden="1" xr:uid="{00000000-0005-0000-0000-0000070A0000}"/>
    <cellStyle name="20% - Accent4 8" xfId="6304" hidden="1" xr:uid="{00000000-0005-0000-0000-0000080A0000}"/>
    <cellStyle name="20% - Accent4 8" xfId="5488" hidden="1" xr:uid="{00000000-0005-0000-0000-0000090A0000}"/>
    <cellStyle name="20% - Accent4 8" xfId="5280" hidden="1" xr:uid="{00000000-0005-0000-0000-00000A0A0000}"/>
    <cellStyle name="20% - Accent4 8" xfId="13389" hidden="1" xr:uid="{00000000-0005-0000-0000-00000B0A0000}"/>
    <cellStyle name="20% - Accent4 8" xfId="13731" hidden="1" xr:uid="{00000000-0005-0000-0000-00000C0A0000}"/>
    <cellStyle name="20% - Accent4 8" xfId="14512" hidden="1" xr:uid="{00000000-0005-0000-0000-00000D0A0000}"/>
    <cellStyle name="20% - Accent4 8" xfId="5117" hidden="1" xr:uid="{00000000-0005-0000-0000-00000E0A0000}"/>
    <cellStyle name="20% - Accent4 8" xfId="5703" hidden="1" xr:uid="{00000000-0005-0000-0000-00000F0A0000}"/>
    <cellStyle name="20% - Accent4 8" xfId="5573" hidden="1" xr:uid="{00000000-0005-0000-0000-0000100A0000}"/>
    <cellStyle name="20% - Accent4 8" xfId="19472" hidden="1" xr:uid="{00000000-0005-0000-0000-0000110A0000}"/>
    <cellStyle name="20% - Accent4 8" xfId="19814" hidden="1" xr:uid="{00000000-0005-0000-0000-0000120A0000}"/>
    <cellStyle name="20% - Accent4 8" xfId="4245" hidden="1" xr:uid="{00000000-0005-0000-0000-0000130A0000}"/>
    <cellStyle name="20% - Accent4 8" xfId="22725" hidden="1" xr:uid="{00000000-0005-0000-0000-0000140A0000}"/>
    <cellStyle name="20% - Accent4 8" xfId="23067" hidden="1" xr:uid="{00000000-0005-0000-0000-0000150A0000}"/>
    <cellStyle name="20% - Accent4 8" xfId="14458" hidden="1" xr:uid="{00000000-0005-0000-0000-0000160A0000}"/>
    <cellStyle name="20% - Accent4 8" xfId="25891" hidden="1" xr:uid="{00000000-0005-0000-0000-0000170A0000}"/>
    <cellStyle name="20% - Accent4 8" xfId="28475" hidden="1" xr:uid="{00000000-0005-0000-0000-0000180A0000}"/>
    <cellStyle name="20% - Accent4 8" xfId="28546" hidden="1" xr:uid="{00000000-0005-0000-0000-0000190A0000}"/>
    <cellStyle name="20% - Accent4 8" xfId="28623" hidden="1" xr:uid="{00000000-0005-0000-0000-00001A0A0000}"/>
    <cellStyle name="20% - Accent4 8" xfId="28701" hidden="1" xr:uid="{00000000-0005-0000-0000-00001B0A0000}"/>
    <cellStyle name="20% - Accent4 8" xfId="29285" hidden="1" xr:uid="{00000000-0005-0000-0000-00001C0A0000}"/>
    <cellStyle name="20% - Accent4 8" xfId="29362" hidden="1" xr:uid="{00000000-0005-0000-0000-00001D0A0000}"/>
    <cellStyle name="20% - Accent4 8" xfId="29441" hidden="1" xr:uid="{00000000-0005-0000-0000-00001E0A0000}"/>
    <cellStyle name="20% - Accent4 8" xfId="29552" hidden="1" xr:uid="{00000000-0005-0000-0000-00001F0A0000}"/>
    <cellStyle name="20% - Accent4 8" xfId="29256" hidden="1" xr:uid="{00000000-0005-0000-0000-0000200A0000}"/>
    <cellStyle name="20% - Accent4 8" xfId="29149" hidden="1" xr:uid="{00000000-0005-0000-0000-0000210A0000}"/>
    <cellStyle name="20% - Accent4 8" xfId="29117" hidden="1" xr:uid="{00000000-0005-0000-0000-0000220A0000}"/>
    <cellStyle name="20% - Accent4 8" xfId="29957" hidden="1" xr:uid="{00000000-0005-0000-0000-0000230A0000}"/>
    <cellStyle name="20% - Accent4 8" xfId="30035" hidden="1" xr:uid="{00000000-0005-0000-0000-0000240A0000}"/>
    <cellStyle name="20% - Accent4 8" xfId="30133" hidden="1" xr:uid="{00000000-0005-0000-0000-0000250A0000}"/>
    <cellStyle name="20% - Accent4 8" xfId="29098" hidden="1" xr:uid="{00000000-0005-0000-0000-0000260A0000}"/>
    <cellStyle name="20% - Accent4 8" xfId="29181" hidden="1" xr:uid="{00000000-0005-0000-0000-0000270A0000}"/>
    <cellStyle name="20% - Accent4 8" xfId="29165" hidden="1" xr:uid="{00000000-0005-0000-0000-0000280A0000}"/>
    <cellStyle name="20% - Accent4 8" xfId="30489" hidden="1" xr:uid="{00000000-0005-0000-0000-0000290A0000}"/>
    <cellStyle name="20% - Accent4 8" xfId="30567" hidden="1" xr:uid="{00000000-0005-0000-0000-00002A0A0000}"/>
    <cellStyle name="20% - Accent4 8" xfId="28999" hidden="1" xr:uid="{00000000-0005-0000-0000-00002B0A0000}"/>
    <cellStyle name="20% - Accent4 8" xfId="30826" hidden="1" xr:uid="{00000000-0005-0000-0000-00002C0A0000}"/>
    <cellStyle name="20% - Accent4 8" xfId="30904" hidden="1" xr:uid="{00000000-0005-0000-0000-00002D0A0000}"/>
    <cellStyle name="20% - Accent4 8" xfId="30128" hidden="1" xr:uid="{00000000-0005-0000-0000-00002E0A0000}"/>
    <cellStyle name="20% - Accent4 8" xfId="31163" hidden="1" xr:uid="{00000000-0005-0000-0000-00002F0A0000}"/>
    <cellStyle name="20% - Accent4 8" xfId="31267" hidden="1" xr:uid="{00000000-0005-0000-0000-0000300A0000}"/>
    <cellStyle name="20% - Accent4 8" xfId="31338" hidden="1" xr:uid="{00000000-0005-0000-0000-0000310A0000}"/>
    <cellStyle name="20% - Accent4 8" xfId="31415" hidden="1" xr:uid="{00000000-0005-0000-0000-0000320A0000}"/>
    <cellStyle name="20% - Accent4 8" xfId="31493" hidden="1" xr:uid="{00000000-0005-0000-0000-0000330A0000}"/>
    <cellStyle name="20% - Accent4 8" xfId="32077" hidden="1" xr:uid="{00000000-0005-0000-0000-0000340A0000}"/>
    <cellStyle name="20% - Accent4 8" xfId="32154" hidden="1" xr:uid="{00000000-0005-0000-0000-0000350A0000}"/>
    <cellStyle name="20% - Accent4 8" xfId="32233" hidden="1" xr:uid="{00000000-0005-0000-0000-0000360A0000}"/>
    <cellStyle name="20% - Accent4 8" xfId="32344" hidden="1" xr:uid="{00000000-0005-0000-0000-0000370A0000}"/>
    <cellStyle name="20% - Accent4 8" xfId="32048" hidden="1" xr:uid="{00000000-0005-0000-0000-0000380A0000}"/>
    <cellStyle name="20% - Accent4 8" xfId="31941" hidden="1" xr:uid="{00000000-0005-0000-0000-0000390A0000}"/>
    <cellStyle name="20% - Accent4 8" xfId="31909" hidden="1" xr:uid="{00000000-0005-0000-0000-00003A0A0000}"/>
    <cellStyle name="20% - Accent4 8" xfId="32749" hidden="1" xr:uid="{00000000-0005-0000-0000-00003B0A0000}"/>
    <cellStyle name="20% - Accent4 8" xfId="32827" hidden="1" xr:uid="{00000000-0005-0000-0000-00003C0A0000}"/>
    <cellStyle name="20% - Accent4 8" xfId="32925" hidden="1" xr:uid="{00000000-0005-0000-0000-00003D0A0000}"/>
    <cellStyle name="20% - Accent4 8" xfId="31890" hidden="1" xr:uid="{00000000-0005-0000-0000-00003E0A0000}"/>
    <cellStyle name="20% - Accent4 8" xfId="31973" hidden="1" xr:uid="{00000000-0005-0000-0000-00003F0A0000}"/>
    <cellStyle name="20% - Accent4 8" xfId="31957" hidden="1" xr:uid="{00000000-0005-0000-0000-0000400A0000}"/>
    <cellStyle name="20% - Accent4 8" xfId="33281" hidden="1" xr:uid="{00000000-0005-0000-0000-0000410A0000}"/>
    <cellStyle name="20% - Accent4 8" xfId="33359" hidden="1" xr:uid="{00000000-0005-0000-0000-0000420A0000}"/>
    <cellStyle name="20% - Accent4 8" xfId="31791" hidden="1" xr:uid="{00000000-0005-0000-0000-0000430A0000}"/>
    <cellStyle name="20% - Accent4 8" xfId="33618" hidden="1" xr:uid="{00000000-0005-0000-0000-0000440A0000}"/>
    <cellStyle name="20% - Accent4 8" xfId="33696" hidden="1" xr:uid="{00000000-0005-0000-0000-0000450A0000}"/>
    <cellStyle name="20% - Accent4 8" xfId="32920" hidden="1" xr:uid="{00000000-0005-0000-0000-0000460A0000}"/>
    <cellStyle name="20% - Accent4 8" xfId="33955" hidden="1" xr:uid="{00000000-0005-0000-0000-0000470A0000}"/>
    <cellStyle name="20% - Accent4 9" xfId="500" hidden="1" xr:uid="{00000000-0005-0000-0000-0000480A0000}"/>
    <cellStyle name="20% - Accent4 9" xfId="822" hidden="1" xr:uid="{00000000-0005-0000-0000-0000490A0000}"/>
    <cellStyle name="20% - Accent4 9" xfId="1146" hidden="1" xr:uid="{00000000-0005-0000-0000-00004A0A0000}"/>
    <cellStyle name="20% - Accent4 9" xfId="1488" hidden="1" xr:uid="{00000000-0005-0000-0000-00004B0A0000}"/>
    <cellStyle name="20% - Accent4 9" xfId="6712" hidden="1" xr:uid="{00000000-0005-0000-0000-00004C0A0000}"/>
    <cellStyle name="20% - Accent4 9" xfId="7037" hidden="1" xr:uid="{00000000-0005-0000-0000-00004D0A0000}"/>
    <cellStyle name="20% - Accent4 9" xfId="7382" hidden="1" xr:uid="{00000000-0005-0000-0000-00004E0A0000}"/>
    <cellStyle name="20% - Accent4 9" xfId="10758" hidden="1" xr:uid="{00000000-0005-0000-0000-00004F0A0000}"/>
    <cellStyle name="20% - Accent4 9" xfId="5807" hidden="1" xr:uid="{00000000-0005-0000-0000-0000500A0000}"/>
    <cellStyle name="20% - Accent4 9" xfId="6035" hidden="1" xr:uid="{00000000-0005-0000-0000-0000510A0000}"/>
    <cellStyle name="20% - Accent4 9" xfId="13151" hidden="1" xr:uid="{00000000-0005-0000-0000-0000520A0000}"/>
    <cellStyle name="20% - Accent4 9" xfId="13475" hidden="1" xr:uid="{00000000-0005-0000-0000-0000530A0000}"/>
    <cellStyle name="20% - Accent4 9" xfId="13817" hidden="1" xr:uid="{00000000-0005-0000-0000-0000540A0000}"/>
    <cellStyle name="20% - Accent4 9" xfId="16963" hidden="1" xr:uid="{00000000-0005-0000-0000-0000550A0000}"/>
    <cellStyle name="20% - Accent4 9" xfId="10833" hidden="1" xr:uid="{00000000-0005-0000-0000-0000560A0000}"/>
    <cellStyle name="20% - Accent4 9" xfId="12002" hidden="1" xr:uid="{00000000-0005-0000-0000-0000570A0000}"/>
    <cellStyle name="20% - Accent4 9" xfId="19232" hidden="1" xr:uid="{00000000-0005-0000-0000-0000580A0000}"/>
    <cellStyle name="20% - Accent4 9" xfId="19558" hidden="1" xr:uid="{00000000-0005-0000-0000-0000590A0000}"/>
    <cellStyle name="20% - Accent4 9" xfId="19900" hidden="1" xr:uid="{00000000-0005-0000-0000-00005A0A0000}"/>
    <cellStyle name="20% - Accent4 9" xfId="22485" hidden="1" xr:uid="{00000000-0005-0000-0000-00005B0A0000}"/>
    <cellStyle name="20% - Accent4 9" xfId="22811" hidden="1" xr:uid="{00000000-0005-0000-0000-00005C0A0000}"/>
    <cellStyle name="20% - Accent4 9" xfId="23153" hidden="1" xr:uid="{00000000-0005-0000-0000-00005D0A0000}"/>
    <cellStyle name="20% - Accent4 9" xfId="25653" hidden="1" xr:uid="{00000000-0005-0000-0000-00005E0A0000}"/>
    <cellStyle name="20% - Accent4 9" xfId="25977" hidden="1" xr:uid="{00000000-0005-0000-0000-00005F0A0000}"/>
    <cellStyle name="20% - Accent4 9" xfId="28488" hidden="1" xr:uid="{00000000-0005-0000-0000-0000600A0000}"/>
    <cellStyle name="20% - Accent4 9" xfId="28562" hidden="1" xr:uid="{00000000-0005-0000-0000-0000610A0000}"/>
    <cellStyle name="20% - Accent4 9" xfId="28638" hidden="1" xr:uid="{00000000-0005-0000-0000-0000620A0000}"/>
    <cellStyle name="20% - Accent4 9" xfId="28716" hidden="1" xr:uid="{00000000-0005-0000-0000-0000630A0000}"/>
    <cellStyle name="20% - Accent4 9" xfId="29301" hidden="1" xr:uid="{00000000-0005-0000-0000-0000640A0000}"/>
    <cellStyle name="20% - Accent4 9" xfId="29377" hidden="1" xr:uid="{00000000-0005-0000-0000-0000650A0000}"/>
    <cellStyle name="20% - Accent4 9" xfId="29456" hidden="1" xr:uid="{00000000-0005-0000-0000-0000660A0000}"/>
    <cellStyle name="20% - Accent4 9" xfId="29725" hidden="1" xr:uid="{00000000-0005-0000-0000-0000670A0000}"/>
    <cellStyle name="20% - Accent4 9" xfId="29191" hidden="1" xr:uid="{00000000-0005-0000-0000-0000680A0000}"/>
    <cellStyle name="20% - Accent4 9" xfId="29219" hidden="1" xr:uid="{00000000-0005-0000-0000-0000690A0000}"/>
    <cellStyle name="20% - Accent4 9" xfId="29896" hidden="1" xr:uid="{00000000-0005-0000-0000-00006A0A0000}"/>
    <cellStyle name="20% - Accent4 9" xfId="29972" hidden="1" xr:uid="{00000000-0005-0000-0000-00006B0A0000}"/>
    <cellStyle name="20% - Accent4 9" xfId="30050" hidden="1" xr:uid="{00000000-0005-0000-0000-00006C0A0000}"/>
    <cellStyle name="20% - Accent4 9" xfId="30283" hidden="1" xr:uid="{00000000-0005-0000-0000-00006D0A0000}"/>
    <cellStyle name="20% - Accent4 9" xfId="29740" hidden="1" xr:uid="{00000000-0005-0000-0000-00006E0A0000}"/>
    <cellStyle name="20% - Accent4 9" xfId="29771" hidden="1" xr:uid="{00000000-0005-0000-0000-00006F0A0000}"/>
    <cellStyle name="20% - Accent4 9" xfId="30428" hidden="1" xr:uid="{00000000-0005-0000-0000-0000700A0000}"/>
    <cellStyle name="20% - Accent4 9" xfId="30504" hidden="1" xr:uid="{00000000-0005-0000-0000-0000710A0000}"/>
    <cellStyle name="20% - Accent4 9" xfId="30582" hidden="1" xr:uid="{00000000-0005-0000-0000-0000720A0000}"/>
    <cellStyle name="20% - Accent4 9" xfId="30765" hidden="1" xr:uid="{00000000-0005-0000-0000-0000730A0000}"/>
    <cellStyle name="20% - Accent4 9" xfId="30841" hidden="1" xr:uid="{00000000-0005-0000-0000-0000740A0000}"/>
    <cellStyle name="20% - Accent4 9" xfId="30919" hidden="1" xr:uid="{00000000-0005-0000-0000-0000750A0000}"/>
    <cellStyle name="20% - Accent4 9" xfId="31102" hidden="1" xr:uid="{00000000-0005-0000-0000-0000760A0000}"/>
    <cellStyle name="20% - Accent4 9" xfId="31178" hidden="1" xr:uid="{00000000-0005-0000-0000-0000770A0000}"/>
    <cellStyle name="20% - Accent4 9" xfId="31280" hidden="1" xr:uid="{00000000-0005-0000-0000-0000780A0000}"/>
    <cellStyle name="20% - Accent4 9" xfId="31354" hidden="1" xr:uid="{00000000-0005-0000-0000-0000790A0000}"/>
    <cellStyle name="20% - Accent4 9" xfId="31430" hidden="1" xr:uid="{00000000-0005-0000-0000-00007A0A0000}"/>
    <cellStyle name="20% - Accent4 9" xfId="31508" hidden="1" xr:uid="{00000000-0005-0000-0000-00007B0A0000}"/>
    <cellStyle name="20% - Accent4 9" xfId="32093" hidden="1" xr:uid="{00000000-0005-0000-0000-00007C0A0000}"/>
    <cellStyle name="20% - Accent4 9" xfId="32169" hidden="1" xr:uid="{00000000-0005-0000-0000-00007D0A0000}"/>
    <cellStyle name="20% - Accent4 9" xfId="32248" hidden="1" xr:uid="{00000000-0005-0000-0000-00007E0A0000}"/>
    <cellStyle name="20% - Accent4 9" xfId="32517" hidden="1" xr:uid="{00000000-0005-0000-0000-00007F0A0000}"/>
    <cellStyle name="20% - Accent4 9" xfId="31983" hidden="1" xr:uid="{00000000-0005-0000-0000-0000800A0000}"/>
    <cellStyle name="20% - Accent4 9" xfId="32011" hidden="1" xr:uid="{00000000-0005-0000-0000-0000810A0000}"/>
    <cellStyle name="20% - Accent4 9" xfId="32688" hidden="1" xr:uid="{00000000-0005-0000-0000-0000820A0000}"/>
    <cellStyle name="20% - Accent4 9" xfId="32764" hidden="1" xr:uid="{00000000-0005-0000-0000-0000830A0000}"/>
    <cellStyle name="20% - Accent4 9" xfId="32842" hidden="1" xr:uid="{00000000-0005-0000-0000-0000840A0000}"/>
    <cellStyle name="20% - Accent4 9" xfId="33075" hidden="1" xr:uid="{00000000-0005-0000-0000-0000850A0000}"/>
    <cellStyle name="20% - Accent4 9" xfId="32532" hidden="1" xr:uid="{00000000-0005-0000-0000-0000860A0000}"/>
    <cellStyle name="20% - Accent4 9" xfId="32563" hidden="1" xr:uid="{00000000-0005-0000-0000-0000870A0000}"/>
    <cellStyle name="20% - Accent4 9" xfId="33220" hidden="1" xr:uid="{00000000-0005-0000-0000-0000880A0000}"/>
    <cellStyle name="20% - Accent4 9" xfId="33296" hidden="1" xr:uid="{00000000-0005-0000-0000-0000890A0000}"/>
    <cellStyle name="20% - Accent4 9" xfId="33374" hidden="1" xr:uid="{00000000-0005-0000-0000-00008A0A0000}"/>
    <cellStyle name="20% - Accent4 9" xfId="33557" hidden="1" xr:uid="{00000000-0005-0000-0000-00008B0A0000}"/>
    <cellStyle name="20% - Accent4 9" xfId="33633" hidden="1" xr:uid="{00000000-0005-0000-0000-00008C0A0000}"/>
    <cellStyle name="20% - Accent4 9" xfId="33711" hidden="1" xr:uid="{00000000-0005-0000-0000-00008D0A0000}"/>
    <cellStyle name="20% - Accent4 9" xfId="33894" hidden="1" xr:uid="{00000000-0005-0000-0000-00008E0A0000}"/>
    <cellStyle name="20% - Accent4 9" xfId="33970" hidden="1" xr:uid="{00000000-0005-0000-0000-00008F0A0000}"/>
    <cellStyle name="20% - Accent5" xfId="37" builtinId="46" hidden="1" customBuiltin="1"/>
    <cellStyle name="20% - Accent5" xfId="85" builtinId="46" hidden="1" customBuiltin="1"/>
    <cellStyle name="20% - Accent5" xfId="120" builtinId="46" hidden="1" customBuiltin="1"/>
    <cellStyle name="20% - Accent5" xfId="163" builtinId="46" hidden="1" customBuiltin="1"/>
    <cellStyle name="20% - Accent5" xfId="205" builtinId="46" hidden="1" customBuiltin="1"/>
    <cellStyle name="20% - Accent5" xfId="239" builtinId="46" hidden="1" customBuiltin="1"/>
    <cellStyle name="20% - Accent5" xfId="276" builtinId="46" hidden="1" customBuiltin="1"/>
    <cellStyle name="20% - Accent5" xfId="313" builtinId="46" hidden="1" customBuiltin="1"/>
    <cellStyle name="20% - Accent5" xfId="347" builtinId="46" hidden="1" customBuiltin="1"/>
    <cellStyle name="20% - Accent5" xfId="382" builtinId="46" hidden="1" customBuiltin="1"/>
    <cellStyle name="20% - Accent5" xfId="3933" builtinId="46" hidden="1" customBuiltin="1"/>
    <cellStyle name="20% - Accent5" xfId="3967" builtinId="46" hidden="1" customBuiltin="1"/>
    <cellStyle name="20% - Accent5" xfId="4004" builtinId="46" hidden="1" customBuiltin="1"/>
    <cellStyle name="20% - Accent5" xfId="4041" builtinId="46" hidden="1" customBuiltin="1"/>
    <cellStyle name="20% - Accent5" xfId="4075" builtinId="46" hidden="1" customBuiltin="1"/>
    <cellStyle name="20% - Accent5" xfId="4273" builtinId="46" hidden="1" customBuiltin="1"/>
    <cellStyle name="20% - Accent5" xfId="8343" builtinId="46" hidden="1" customBuiltin="1"/>
    <cellStyle name="20% - Accent5" xfId="10718" builtinId="46" hidden="1" customBuiltin="1"/>
    <cellStyle name="20% - Accent5" xfId="10597" builtinId="46" hidden="1" customBuiltin="1"/>
    <cellStyle name="20% - Accent5" xfId="5187" builtinId="46" hidden="1" customBuiltin="1"/>
    <cellStyle name="20% - Accent5" xfId="8084" builtinId="46" hidden="1" customBuiltin="1"/>
    <cellStyle name="20% - Accent5" xfId="8218" builtinId="46" hidden="1" customBuiltin="1"/>
    <cellStyle name="20% - Accent5" xfId="5854" builtinId="46" hidden="1" customBuiltin="1"/>
    <cellStyle name="20% - Accent5" xfId="7883" builtinId="46" hidden="1" customBuiltin="1"/>
    <cellStyle name="20% - Accent5" xfId="10874" builtinId="46" hidden="1" customBuiltin="1"/>
    <cellStyle name="20% - Accent5" xfId="5863" builtinId="46" hidden="1" customBuiltin="1"/>
    <cellStyle name="20% - Accent5" xfId="4435" builtinId="46" hidden="1" customBuiltin="1"/>
    <cellStyle name="20% - Accent5" xfId="7738" builtinId="46" hidden="1" customBuiltin="1"/>
    <cellStyle name="20% - Accent5" xfId="14636" builtinId="46" hidden="1" customBuiltin="1"/>
    <cellStyle name="20% - Accent5" xfId="16927" builtinId="46" hidden="1" customBuiltin="1"/>
    <cellStyle name="20% - Accent5" xfId="16829" builtinId="46" hidden="1" customBuiltin="1"/>
    <cellStyle name="20% - Accent5" xfId="4146" builtinId="46" hidden="1" customBuiltin="1"/>
    <cellStyle name="20% - Accent5" xfId="14418" builtinId="46" hidden="1" customBuiltin="1"/>
    <cellStyle name="20% - Accent5" xfId="14531" builtinId="46" hidden="1" customBuiltin="1"/>
    <cellStyle name="20% - Accent5" xfId="8542" builtinId="46" hidden="1" customBuiltin="1"/>
    <cellStyle name="20% - Accent5" xfId="14239" builtinId="46" hidden="1" customBuiltin="1"/>
    <cellStyle name="20% - Accent5" xfId="17043" builtinId="46" hidden="1" customBuiltin="1"/>
    <cellStyle name="20% - Accent5" xfId="4703" builtinId="46" hidden="1" customBuiltin="1"/>
    <cellStyle name="20% - Accent5" xfId="5875" builtinId="46" hidden="1" customBuiltin="1"/>
    <cellStyle name="20% - Accent5" xfId="14117" builtinId="46" hidden="1" customBuiltin="1"/>
    <cellStyle name="20% - Accent5" xfId="17126" builtinId="46" hidden="1" customBuiltin="1"/>
    <cellStyle name="20% - Accent5" xfId="13987" builtinId="46" hidden="1" customBuiltin="1"/>
    <cellStyle name="20% - Accent5" xfId="4323" builtinId="46" hidden="1" customBuiltin="1"/>
    <cellStyle name="20% - Accent5" xfId="5481" builtinId="46" hidden="1" customBuiltin="1"/>
    <cellStyle name="20% - Accent5" xfId="16939" builtinId="46" hidden="1" customBuiltin="1"/>
    <cellStyle name="20% - Accent5" xfId="11983" builtinId="46" hidden="1" customBuiltin="1"/>
    <cellStyle name="20% - Accent5" xfId="20410" builtinId="46" hidden="1" customBuiltin="1"/>
    <cellStyle name="20% - Accent5" xfId="14696" builtinId="46" hidden="1" customBuiltin="1"/>
    <cellStyle name="20% - Accent5" xfId="12408" builtinId="46" hidden="1" customBuiltin="1"/>
    <cellStyle name="20% - Accent5" xfId="11446" builtinId="46" hidden="1" customBuiltin="1"/>
    <cellStyle name="20% - Accent5" xfId="4292" builtinId="46" hidden="1" customBuiltin="1"/>
    <cellStyle name="20% - Accent5" xfId="10663" builtinId="46" hidden="1" customBuiltin="1"/>
    <cellStyle name="20% - Accent5 10" xfId="576" hidden="1" xr:uid="{00000000-0005-0000-0000-0000C40A0000}"/>
    <cellStyle name="20% - Accent5 10" xfId="900" hidden="1" xr:uid="{00000000-0005-0000-0000-0000C50A0000}"/>
    <cellStyle name="20% - Accent5 10" xfId="1221" hidden="1" xr:uid="{00000000-0005-0000-0000-0000C60A0000}"/>
    <cellStyle name="20% - Accent5 10" xfId="1563" hidden="1" xr:uid="{00000000-0005-0000-0000-0000C70A0000}"/>
    <cellStyle name="20% - Accent5 10" xfId="6790" hidden="1" xr:uid="{00000000-0005-0000-0000-0000C80A0000}"/>
    <cellStyle name="20% - Accent5 10" xfId="7112" hidden="1" xr:uid="{00000000-0005-0000-0000-0000C90A0000}"/>
    <cellStyle name="20% - Accent5 10" xfId="7458" hidden="1" xr:uid="{00000000-0005-0000-0000-0000CA0A0000}"/>
    <cellStyle name="20% - Accent5 10" xfId="7713" hidden="1" xr:uid="{00000000-0005-0000-0000-0000CB0A0000}"/>
    <cellStyle name="20% - Accent5 10" xfId="5447" hidden="1" xr:uid="{00000000-0005-0000-0000-0000CC0A0000}"/>
    <cellStyle name="20% - Accent5 10" xfId="5484" hidden="1" xr:uid="{00000000-0005-0000-0000-0000CD0A0000}"/>
    <cellStyle name="20% - Accent5 10" xfId="13229" hidden="1" xr:uid="{00000000-0005-0000-0000-0000CE0A0000}"/>
    <cellStyle name="20% - Accent5 10" xfId="13550" hidden="1" xr:uid="{00000000-0005-0000-0000-0000CF0A0000}"/>
    <cellStyle name="20% - Accent5 10" xfId="13892" hidden="1" xr:uid="{00000000-0005-0000-0000-0000D00A0000}"/>
    <cellStyle name="20% - Accent5 10" xfId="14097" hidden="1" xr:uid="{00000000-0005-0000-0000-0000D10A0000}"/>
    <cellStyle name="20% - Accent5 10" xfId="4794" hidden="1" xr:uid="{00000000-0005-0000-0000-0000D20A0000}"/>
    <cellStyle name="20% - Accent5 10" xfId="4625" hidden="1" xr:uid="{00000000-0005-0000-0000-0000D30A0000}"/>
    <cellStyle name="20% - Accent5 10" xfId="19312" hidden="1" xr:uid="{00000000-0005-0000-0000-0000D40A0000}"/>
    <cellStyle name="20% - Accent5 10" xfId="19633" hidden="1" xr:uid="{00000000-0005-0000-0000-0000D50A0000}"/>
    <cellStyle name="20% - Accent5 10" xfId="19975" hidden="1" xr:uid="{00000000-0005-0000-0000-0000D60A0000}"/>
    <cellStyle name="20% - Accent5 10" xfId="22565" hidden="1" xr:uid="{00000000-0005-0000-0000-0000D70A0000}"/>
    <cellStyle name="20% - Accent5 10" xfId="22886" hidden="1" xr:uid="{00000000-0005-0000-0000-0000D80A0000}"/>
    <cellStyle name="20% - Accent5 10" xfId="23228" hidden="1" xr:uid="{00000000-0005-0000-0000-0000D90A0000}"/>
    <cellStyle name="20% - Accent5 10" xfId="25731" hidden="1" xr:uid="{00000000-0005-0000-0000-0000DA0A0000}"/>
    <cellStyle name="20% - Accent5 10" xfId="26052" hidden="1" xr:uid="{00000000-0005-0000-0000-0000DB0A0000}"/>
    <cellStyle name="20% - Accent5 10" xfId="28516" hidden="1" xr:uid="{00000000-0005-0000-0000-0000DC0A0000}"/>
    <cellStyle name="20% - Accent5 10" xfId="28590" hidden="1" xr:uid="{00000000-0005-0000-0000-0000DD0A0000}"/>
    <cellStyle name="20% - Accent5 10" xfId="28666" hidden="1" xr:uid="{00000000-0005-0000-0000-0000DE0A0000}"/>
    <cellStyle name="20% - Accent5 10" xfId="28744" hidden="1" xr:uid="{00000000-0005-0000-0000-0000DF0A0000}"/>
    <cellStyle name="20% - Accent5 10" xfId="29329" hidden="1" xr:uid="{00000000-0005-0000-0000-0000E00A0000}"/>
    <cellStyle name="20% - Accent5 10" xfId="29405" hidden="1" xr:uid="{00000000-0005-0000-0000-0000E10A0000}"/>
    <cellStyle name="20% - Accent5 10" xfId="29484" hidden="1" xr:uid="{00000000-0005-0000-0000-0000E20A0000}"/>
    <cellStyle name="20% - Accent5 10" xfId="29519" hidden="1" xr:uid="{00000000-0005-0000-0000-0000E30A0000}"/>
    <cellStyle name="20% - Accent5 10" xfId="29142" hidden="1" xr:uid="{00000000-0005-0000-0000-0000E40A0000}"/>
    <cellStyle name="20% - Accent5 10" xfId="29146" hidden="1" xr:uid="{00000000-0005-0000-0000-0000E50A0000}"/>
    <cellStyle name="20% - Accent5 10" xfId="29924" hidden="1" xr:uid="{00000000-0005-0000-0000-0000E60A0000}"/>
    <cellStyle name="20% - Accent5 10" xfId="30000" hidden="1" xr:uid="{00000000-0005-0000-0000-0000E70A0000}"/>
    <cellStyle name="20% - Accent5 10" xfId="30078" hidden="1" xr:uid="{00000000-0005-0000-0000-0000E80A0000}"/>
    <cellStyle name="20% - Accent5 10" xfId="30107" hidden="1" xr:uid="{00000000-0005-0000-0000-0000E90A0000}"/>
    <cellStyle name="20% - Accent5 10" xfId="29053" hidden="1" xr:uid="{00000000-0005-0000-0000-0000EA0A0000}"/>
    <cellStyle name="20% - Accent5 10" xfId="29032" hidden="1" xr:uid="{00000000-0005-0000-0000-0000EB0A0000}"/>
    <cellStyle name="20% - Accent5 10" xfId="30456" hidden="1" xr:uid="{00000000-0005-0000-0000-0000EC0A0000}"/>
    <cellStyle name="20% - Accent5 10" xfId="30532" hidden="1" xr:uid="{00000000-0005-0000-0000-0000ED0A0000}"/>
    <cellStyle name="20% - Accent5 10" xfId="30610" hidden="1" xr:uid="{00000000-0005-0000-0000-0000EE0A0000}"/>
    <cellStyle name="20% - Accent5 10" xfId="30793" hidden="1" xr:uid="{00000000-0005-0000-0000-0000EF0A0000}"/>
    <cellStyle name="20% - Accent5 10" xfId="30869" hidden="1" xr:uid="{00000000-0005-0000-0000-0000F00A0000}"/>
    <cellStyle name="20% - Accent5 10" xfId="30947" hidden="1" xr:uid="{00000000-0005-0000-0000-0000F10A0000}"/>
    <cellStyle name="20% - Accent5 10" xfId="31130" hidden="1" xr:uid="{00000000-0005-0000-0000-0000F20A0000}"/>
    <cellStyle name="20% - Accent5 10" xfId="31206" hidden="1" xr:uid="{00000000-0005-0000-0000-0000F30A0000}"/>
    <cellStyle name="20% - Accent5 10" xfId="31308" hidden="1" xr:uid="{00000000-0005-0000-0000-0000F40A0000}"/>
    <cellStyle name="20% - Accent5 10" xfId="31382" hidden="1" xr:uid="{00000000-0005-0000-0000-0000F50A0000}"/>
    <cellStyle name="20% - Accent5 10" xfId="31458" hidden="1" xr:uid="{00000000-0005-0000-0000-0000F60A0000}"/>
    <cellStyle name="20% - Accent5 10" xfId="31536" hidden="1" xr:uid="{00000000-0005-0000-0000-0000F70A0000}"/>
    <cellStyle name="20% - Accent5 10" xfId="32121" hidden="1" xr:uid="{00000000-0005-0000-0000-0000F80A0000}"/>
    <cellStyle name="20% - Accent5 10" xfId="32197" hidden="1" xr:uid="{00000000-0005-0000-0000-0000F90A0000}"/>
    <cellStyle name="20% - Accent5 10" xfId="32276" hidden="1" xr:uid="{00000000-0005-0000-0000-0000FA0A0000}"/>
    <cellStyle name="20% - Accent5 10" xfId="32311" hidden="1" xr:uid="{00000000-0005-0000-0000-0000FB0A0000}"/>
    <cellStyle name="20% - Accent5 10" xfId="31934" hidden="1" xr:uid="{00000000-0005-0000-0000-0000FC0A0000}"/>
    <cellStyle name="20% - Accent5 10" xfId="31938" hidden="1" xr:uid="{00000000-0005-0000-0000-0000FD0A0000}"/>
    <cellStyle name="20% - Accent5 10" xfId="32716" hidden="1" xr:uid="{00000000-0005-0000-0000-0000FE0A0000}"/>
    <cellStyle name="20% - Accent5 10" xfId="32792" hidden="1" xr:uid="{00000000-0005-0000-0000-0000FF0A0000}"/>
    <cellStyle name="20% - Accent5 10" xfId="32870" hidden="1" xr:uid="{00000000-0005-0000-0000-0000000B0000}"/>
    <cellStyle name="20% - Accent5 10" xfId="32899" hidden="1" xr:uid="{00000000-0005-0000-0000-0000010B0000}"/>
    <cellStyle name="20% - Accent5 10" xfId="31845" hidden="1" xr:uid="{00000000-0005-0000-0000-0000020B0000}"/>
    <cellStyle name="20% - Accent5 10" xfId="31824" hidden="1" xr:uid="{00000000-0005-0000-0000-0000030B0000}"/>
    <cellStyle name="20% - Accent5 10" xfId="33248" hidden="1" xr:uid="{00000000-0005-0000-0000-0000040B0000}"/>
    <cellStyle name="20% - Accent5 10" xfId="33324" hidden="1" xr:uid="{00000000-0005-0000-0000-0000050B0000}"/>
    <cellStyle name="20% - Accent5 10" xfId="33402" hidden="1" xr:uid="{00000000-0005-0000-0000-0000060B0000}"/>
    <cellStyle name="20% - Accent5 10" xfId="33585" hidden="1" xr:uid="{00000000-0005-0000-0000-0000070B0000}"/>
    <cellStyle name="20% - Accent5 10" xfId="33661" hidden="1" xr:uid="{00000000-0005-0000-0000-0000080B0000}"/>
    <cellStyle name="20% - Accent5 10" xfId="33739" hidden="1" xr:uid="{00000000-0005-0000-0000-0000090B0000}"/>
    <cellStyle name="20% - Accent5 10" xfId="33922" hidden="1" xr:uid="{00000000-0005-0000-0000-00000A0B0000}"/>
    <cellStyle name="20% - Accent5 10" xfId="33998" hidden="1" xr:uid="{00000000-0005-0000-0000-00000B0B0000}"/>
    <cellStyle name="20% - Accent5 11" xfId="610" hidden="1" xr:uid="{00000000-0005-0000-0000-00000C0B0000}"/>
    <cellStyle name="20% - Accent5 11" xfId="935" hidden="1" xr:uid="{00000000-0005-0000-0000-00000D0B0000}"/>
    <cellStyle name="20% - Accent5 11" xfId="1255" hidden="1" xr:uid="{00000000-0005-0000-0000-00000E0B0000}"/>
    <cellStyle name="20% - Accent5 11" xfId="1597" hidden="1" xr:uid="{00000000-0005-0000-0000-00000F0B0000}"/>
    <cellStyle name="20% - Accent5 11" xfId="6825" hidden="1" xr:uid="{00000000-0005-0000-0000-0000100B0000}"/>
    <cellStyle name="20% - Accent5 11" xfId="7146" hidden="1" xr:uid="{00000000-0005-0000-0000-0000110B0000}"/>
    <cellStyle name="20% - Accent5 11" xfId="7492" hidden="1" xr:uid="{00000000-0005-0000-0000-0000120B0000}"/>
    <cellStyle name="20% - Accent5 11" xfId="8507" hidden="1" xr:uid="{00000000-0005-0000-0000-0000130B0000}"/>
    <cellStyle name="20% - Accent5 11" xfId="5070" hidden="1" xr:uid="{00000000-0005-0000-0000-0000140B0000}"/>
    <cellStyle name="20% - Accent5 11" xfId="4983" hidden="1" xr:uid="{00000000-0005-0000-0000-0000150B0000}"/>
    <cellStyle name="20% - Accent5 11" xfId="13264" hidden="1" xr:uid="{00000000-0005-0000-0000-0000160B0000}"/>
    <cellStyle name="20% - Accent5 11" xfId="13584" hidden="1" xr:uid="{00000000-0005-0000-0000-0000170B0000}"/>
    <cellStyle name="20% - Accent5 11" xfId="13926" hidden="1" xr:uid="{00000000-0005-0000-0000-0000180B0000}"/>
    <cellStyle name="20% - Accent5 11" xfId="14781" hidden="1" xr:uid="{00000000-0005-0000-0000-0000190B0000}"/>
    <cellStyle name="20% - Accent5 11" xfId="9627" hidden="1" xr:uid="{00000000-0005-0000-0000-00001A0B0000}"/>
    <cellStyle name="20% - Accent5 11" xfId="5500" hidden="1" xr:uid="{00000000-0005-0000-0000-00001B0B0000}"/>
    <cellStyle name="20% - Accent5 11" xfId="19347" hidden="1" xr:uid="{00000000-0005-0000-0000-00001C0B0000}"/>
    <cellStyle name="20% - Accent5 11" xfId="19667" hidden="1" xr:uid="{00000000-0005-0000-0000-00001D0B0000}"/>
    <cellStyle name="20% - Accent5 11" xfId="20009" hidden="1" xr:uid="{00000000-0005-0000-0000-00001E0B0000}"/>
    <cellStyle name="20% - Accent5 11" xfId="22600" hidden="1" xr:uid="{00000000-0005-0000-0000-00001F0B0000}"/>
    <cellStyle name="20% - Accent5 11" xfId="22920" hidden="1" xr:uid="{00000000-0005-0000-0000-0000200B0000}"/>
    <cellStyle name="20% - Accent5 11" xfId="23262" hidden="1" xr:uid="{00000000-0005-0000-0000-0000210B0000}"/>
    <cellStyle name="20% - Accent5 11" xfId="25766" hidden="1" xr:uid="{00000000-0005-0000-0000-0000220B0000}"/>
    <cellStyle name="20% - Accent5 11" xfId="26086" hidden="1" xr:uid="{00000000-0005-0000-0000-0000230B0000}"/>
    <cellStyle name="20% - Accent5 11" xfId="28529" hidden="1" xr:uid="{00000000-0005-0000-0000-0000240B0000}"/>
    <cellStyle name="20% - Accent5 11" xfId="28604" hidden="1" xr:uid="{00000000-0005-0000-0000-0000250B0000}"/>
    <cellStyle name="20% - Accent5 11" xfId="28679" hidden="1" xr:uid="{00000000-0005-0000-0000-0000260B0000}"/>
    <cellStyle name="20% - Accent5 11" xfId="28757" hidden="1" xr:uid="{00000000-0005-0000-0000-0000270B0000}"/>
    <cellStyle name="20% - Accent5 11" xfId="29343" hidden="1" xr:uid="{00000000-0005-0000-0000-0000280B0000}"/>
    <cellStyle name="20% - Accent5 11" xfId="29418" hidden="1" xr:uid="{00000000-0005-0000-0000-0000290B0000}"/>
    <cellStyle name="20% - Accent5 11" xfId="29497" hidden="1" xr:uid="{00000000-0005-0000-0000-00002A0B0000}"/>
    <cellStyle name="20% - Accent5 11" xfId="29578" hidden="1" xr:uid="{00000000-0005-0000-0000-00002B0B0000}"/>
    <cellStyle name="20% - Accent5 11" xfId="29092" hidden="1" xr:uid="{00000000-0005-0000-0000-00002C0B0000}"/>
    <cellStyle name="20% - Accent5 11" xfId="29076" hidden="1" xr:uid="{00000000-0005-0000-0000-00002D0B0000}"/>
    <cellStyle name="20% - Accent5 11" xfId="29938" hidden="1" xr:uid="{00000000-0005-0000-0000-00002E0B0000}"/>
    <cellStyle name="20% - Accent5 11" xfId="30013" hidden="1" xr:uid="{00000000-0005-0000-0000-00002F0B0000}"/>
    <cellStyle name="20% - Accent5 11" xfId="30091" hidden="1" xr:uid="{00000000-0005-0000-0000-0000300B0000}"/>
    <cellStyle name="20% - Accent5 11" xfId="30149" hidden="1" xr:uid="{00000000-0005-0000-0000-0000310B0000}"/>
    <cellStyle name="20% - Accent5 11" xfId="29698" hidden="1" xr:uid="{00000000-0005-0000-0000-0000320B0000}"/>
    <cellStyle name="20% - Accent5 11" xfId="29154" hidden="1" xr:uid="{00000000-0005-0000-0000-0000330B0000}"/>
    <cellStyle name="20% - Accent5 11" xfId="30470" hidden="1" xr:uid="{00000000-0005-0000-0000-0000340B0000}"/>
    <cellStyle name="20% - Accent5 11" xfId="30545" hidden="1" xr:uid="{00000000-0005-0000-0000-0000350B0000}"/>
    <cellStyle name="20% - Accent5 11" xfId="30623" hidden="1" xr:uid="{00000000-0005-0000-0000-0000360B0000}"/>
    <cellStyle name="20% - Accent5 11" xfId="30807" hidden="1" xr:uid="{00000000-0005-0000-0000-0000370B0000}"/>
    <cellStyle name="20% - Accent5 11" xfId="30882" hidden="1" xr:uid="{00000000-0005-0000-0000-0000380B0000}"/>
    <cellStyle name="20% - Accent5 11" xfId="30960" hidden="1" xr:uid="{00000000-0005-0000-0000-0000390B0000}"/>
    <cellStyle name="20% - Accent5 11" xfId="31144" hidden="1" xr:uid="{00000000-0005-0000-0000-00003A0B0000}"/>
    <cellStyle name="20% - Accent5 11" xfId="31219" hidden="1" xr:uid="{00000000-0005-0000-0000-00003B0B0000}"/>
    <cellStyle name="20% - Accent5 11" xfId="31321" hidden="1" xr:uid="{00000000-0005-0000-0000-00003C0B0000}"/>
    <cellStyle name="20% - Accent5 11" xfId="31396" hidden="1" xr:uid="{00000000-0005-0000-0000-00003D0B0000}"/>
    <cellStyle name="20% - Accent5 11" xfId="31471" hidden="1" xr:uid="{00000000-0005-0000-0000-00003E0B0000}"/>
    <cellStyle name="20% - Accent5 11" xfId="31549" hidden="1" xr:uid="{00000000-0005-0000-0000-00003F0B0000}"/>
    <cellStyle name="20% - Accent5 11" xfId="32135" hidden="1" xr:uid="{00000000-0005-0000-0000-0000400B0000}"/>
    <cellStyle name="20% - Accent5 11" xfId="32210" hidden="1" xr:uid="{00000000-0005-0000-0000-0000410B0000}"/>
    <cellStyle name="20% - Accent5 11" xfId="32289" hidden="1" xr:uid="{00000000-0005-0000-0000-0000420B0000}"/>
    <cellStyle name="20% - Accent5 11" xfId="32370" hidden="1" xr:uid="{00000000-0005-0000-0000-0000430B0000}"/>
    <cellStyle name="20% - Accent5 11" xfId="31884" hidden="1" xr:uid="{00000000-0005-0000-0000-0000440B0000}"/>
    <cellStyle name="20% - Accent5 11" xfId="31868" hidden="1" xr:uid="{00000000-0005-0000-0000-0000450B0000}"/>
    <cellStyle name="20% - Accent5 11" xfId="32730" hidden="1" xr:uid="{00000000-0005-0000-0000-0000460B0000}"/>
    <cellStyle name="20% - Accent5 11" xfId="32805" hidden="1" xr:uid="{00000000-0005-0000-0000-0000470B0000}"/>
    <cellStyle name="20% - Accent5 11" xfId="32883" hidden="1" xr:uid="{00000000-0005-0000-0000-0000480B0000}"/>
    <cellStyle name="20% - Accent5 11" xfId="32941" hidden="1" xr:uid="{00000000-0005-0000-0000-0000490B0000}"/>
    <cellStyle name="20% - Accent5 11" xfId="32490" hidden="1" xr:uid="{00000000-0005-0000-0000-00004A0B0000}"/>
    <cellStyle name="20% - Accent5 11" xfId="31946" hidden="1" xr:uid="{00000000-0005-0000-0000-00004B0B0000}"/>
    <cellStyle name="20% - Accent5 11" xfId="33262" hidden="1" xr:uid="{00000000-0005-0000-0000-00004C0B0000}"/>
    <cellStyle name="20% - Accent5 11" xfId="33337" hidden="1" xr:uid="{00000000-0005-0000-0000-00004D0B0000}"/>
    <cellStyle name="20% - Accent5 11" xfId="33415" hidden="1" xr:uid="{00000000-0005-0000-0000-00004E0B0000}"/>
    <cellStyle name="20% - Accent5 11" xfId="33599" hidden="1" xr:uid="{00000000-0005-0000-0000-00004F0B0000}"/>
    <cellStyle name="20% - Accent5 11" xfId="33674" hidden="1" xr:uid="{00000000-0005-0000-0000-0000500B0000}"/>
    <cellStyle name="20% - Accent5 11" xfId="33752" hidden="1" xr:uid="{00000000-0005-0000-0000-0000510B0000}"/>
    <cellStyle name="20% - Accent5 11" xfId="33936" hidden="1" xr:uid="{00000000-0005-0000-0000-0000520B0000}"/>
    <cellStyle name="20% - Accent5 11" xfId="34011" hidden="1" xr:uid="{00000000-0005-0000-0000-0000530B0000}"/>
    <cellStyle name="20% - Accent5 12" xfId="1632" hidden="1" xr:uid="{00000000-0005-0000-0000-0000540B0000}"/>
    <cellStyle name="20% - Accent5 12" xfId="2898" hidden="1" xr:uid="{00000000-0005-0000-0000-0000550B0000}"/>
    <cellStyle name="20% - Accent5 12" xfId="9524" hidden="1" xr:uid="{00000000-0005-0000-0000-0000560B0000}"/>
    <cellStyle name="20% - Accent5 12" xfId="12037" hidden="1" xr:uid="{00000000-0005-0000-0000-0000570B0000}"/>
    <cellStyle name="20% - Accent5 12" xfId="15775" hidden="1" xr:uid="{00000000-0005-0000-0000-0000580B0000}"/>
    <cellStyle name="20% - Accent5 12" xfId="18143" hidden="1" xr:uid="{00000000-0005-0000-0000-0000590B0000}"/>
    <cellStyle name="20% - Accent5 12" xfId="21412" hidden="1" xr:uid="{00000000-0005-0000-0000-00005A0B0000}"/>
    <cellStyle name="20% - Accent5 12" xfId="24596" hidden="1" xr:uid="{00000000-0005-0000-0000-00005B0B0000}"/>
    <cellStyle name="20% - Accent5 12" xfId="28770" hidden="1" xr:uid="{00000000-0005-0000-0000-00005C0B0000}"/>
    <cellStyle name="20% - Accent5 12" xfId="28885" hidden="1" xr:uid="{00000000-0005-0000-0000-00005D0B0000}"/>
    <cellStyle name="20% - Accent5 12" xfId="29608" hidden="1" xr:uid="{00000000-0005-0000-0000-00005E0B0000}"/>
    <cellStyle name="20% - Accent5 12" xfId="29781" hidden="1" xr:uid="{00000000-0005-0000-0000-00005F0B0000}"/>
    <cellStyle name="20% - Accent5 12" xfId="30174" hidden="1" xr:uid="{00000000-0005-0000-0000-0000600B0000}"/>
    <cellStyle name="20% - Accent5 12" xfId="30322" hidden="1" xr:uid="{00000000-0005-0000-0000-0000610B0000}"/>
    <cellStyle name="20% - Accent5 12" xfId="30660" hidden="1" xr:uid="{00000000-0005-0000-0000-0000620B0000}"/>
    <cellStyle name="20% - Accent5 12" xfId="30997" hidden="1" xr:uid="{00000000-0005-0000-0000-0000630B0000}"/>
    <cellStyle name="20% - Accent5 12" xfId="31562" hidden="1" xr:uid="{00000000-0005-0000-0000-0000640B0000}"/>
    <cellStyle name="20% - Accent5 12" xfId="31677" hidden="1" xr:uid="{00000000-0005-0000-0000-0000650B0000}"/>
    <cellStyle name="20% - Accent5 12" xfId="32400" hidden="1" xr:uid="{00000000-0005-0000-0000-0000660B0000}"/>
    <cellStyle name="20% - Accent5 12" xfId="32573" hidden="1" xr:uid="{00000000-0005-0000-0000-0000670B0000}"/>
    <cellStyle name="20% - Accent5 12" xfId="32966" hidden="1" xr:uid="{00000000-0005-0000-0000-0000680B0000}"/>
    <cellStyle name="20% - Accent5 12" xfId="33114" hidden="1" xr:uid="{00000000-0005-0000-0000-0000690B0000}"/>
    <cellStyle name="20% - Accent5 12" xfId="33452" hidden="1" xr:uid="{00000000-0005-0000-0000-00006A0B0000}"/>
    <cellStyle name="20% - Accent5 12" xfId="33789" hidden="1" xr:uid="{00000000-0005-0000-0000-00006B0B0000}"/>
    <cellStyle name="20% - Accent5 3 2 3 2" xfId="1711" hidden="1" xr:uid="{00000000-0005-0000-0000-00006C0B0000}"/>
    <cellStyle name="20% - Accent5 3 2 3 2" xfId="2977" hidden="1" xr:uid="{00000000-0005-0000-0000-00006D0B0000}"/>
    <cellStyle name="20% - Accent5 3 2 3 2" xfId="9603" hidden="1" xr:uid="{00000000-0005-0000-0000-00006E0B0000}"/>
    <cellStyle name="20% - Accent5 3 2 3 2" xfId="12116" hidden="1" xr:uid="{00000000-0005-0000-0000-00006F0B0000}"/>
    <cellStyle name="20% - Accent5 3 2 3 2" xfId="15854" hidden="1" xr:uid="{00000000-0005-0000-0000-0000700B0000}"/>
    <cellStyle name="20% - Accent5 3 2 3 2" xfId="18222" hidden="1" xr:uid="{00000000-0005-0000-0000-0000710B0000}"/>
    <cellStyle name="20% - Accent5 3 2 3 2" xfId="21491" hidden="1" xr:uid="{00000000-0005-0000-0000-0000720B0000}"/>
    <cellStyle name="20% - Accent5 3 2 3 2" xfId="24675" hidden="1" xr:uid="{00000000-0005-0000-0000-0000730B0000}"/>
    <cellStyle name="20% - Accent5 3 2 3 2" xfId="28846" hidden="1" xr:uid="{00000000-0005-0000-0000-0000740B0000}"/>
    <cellStyle name="20% - Accent5 3 2 3 2" xfId="28961" hidden="1" xr:uid="{00000000-0005-0000-0000-0000750B0000}"/>
    <cellStyle name="20% - Accent5 3 2 3 2" xfId="29684" hidden="1" xr:uid="{00000000-0005-0000-0000-0000760B0000}"/>
    <cellStyle name="20% - Accent5 3 2 3 2" xfId="29857" hidden="1" xr:uid="{00000000-0005-0000-0000-0000770B0000}"/>
    <cellStyle name="20% - Accent5 3 2 3 2" xfId="30250" hidden="1" xr:uid="{00000000-0005-0000-0000-0000780B0000}"/>
    <cellStyle name="20% - Accent5 3 2 3 2" xfId="30398" hidden="1" xr:uid="{00000000-0005-0000-0000-0000790B0000}"/>
    <cellStyle name="20% - Accent5 3 2 3 2" xfId="30736" hidden="1" xr:uid="{00000000-0005-0000-0000-00007A0B0000}"/>
    <cellStyle name="20% - Accent5 3 2 3 2" xfId="31073" hidden="1" xr:uid="{00000000-0005-0000-0000-00007B0B0000}"/>
    <cellStyle name="20% - Accent5 3 2 3 2" xfId="31638" hidden="1" xr:uid="{00000000-0005-0000-0000-00007C0B0000}"/>
    <cellStyle name="20% - Accent5 3 2 3 2" xfId="31753" hidden="1" xr:uid="{00000000-0005-0000-0000-00007D0B0000}"/>
    <cellStyle name="20% - Accent5 3 2 3 2" xfId="32476" hidden="1" xr:uid="{00000000-0005-0000-0000-00007E0B0000}"/>
    <cellStyle name="20% - Accent5 3 2 3 2" xfId="32649" hidden="1" xr:uid="{00000000-0005-0000-0000-00007F0B0000}"/>
    <cellStyle name="20% - Accent5 3 2 3 2" xfId="33042" hidden="1" xr:uid="{00000000-0005-0000-0000-0000800B0000}"/>
    <cellStyle name="20% - Accent5 3 2 3 2" xfId="33190" hidden="1" xr:uid="{00000000-0005-0000-0000-0000810B0000}"/>
    <cellStyle name="20% - Accent5 3 2 3 2" xfId="33528" hidden="1" xr:uid="{00000000-0005-0000-0000-0000820B0000}"/>
    <cellStyle name="20% - Accent5 3 2 3 2" xfId="33865" hidden="1" xr:uid="{00000000-0005-0000-0000-0000830B0000}"/>
    <cellStyle name="20% - Accent5 3 2 4 2" xfId="1670" hidden="1" xr:uid="{00000000-0005-0000-0000-0000840B0000}"/>
    <cellStyle name="20% - Accent5 3 2 4 2" xfId="2936" hidden="1" xr:uid="{00000000-0005-0000-0000-0000850B0000}"/>
    <cellStyle name="20% - Accent5 3 2 4 2" xfId="9562" hidden="1" xr:uid="{00000000-0005-0000-0000-0000860B0000}"/>
    <cellStyle name="20% - Accent5 3 2 4 2" xfId="12075" hidden="1" xr:uid="{00000000-0005-0000-0000-0000870B0000}"/>
    <cellStyle name="20% - Accent5 3 2 4 2" xfId="15813" hidden="1" xr:uid="{00000000-0005-0000-0000-0000880B0000}"/>
    <cellStyle name="20% - Accent5 3 2 4 2" xfId="18181" hidden="1" xr:uid="{00000000-0005-0000-0000-0000890B0000}"/>
    <cellStyle name="20% - Accent5 3 2 4 2" xfId="21450" hidden="1" xr:uid="{00000000-0005-0000-0000-00008A0B0000}"/>
    <cellStyle name="20% - Accent5 3 2 4 2" xfId="24634" hidden="1" xr:uid="{00000000-0005-0000-0000-00008B0B0000}"/>
    <cellStyle name="20% - Accent5 3 2 4 2" xfId="28805" hidden="1" xr:uid="{00000000-0005-0000-0000-00008C0B0000}"/>
    <cellStyle name="20% - Accent5 3 2 4 2" xfId="28920" hidden="1" xr:uid="{00000000-0005-0000-0000-00008D0B0000}"/>
    <cellStyle name="20% - Accent5 3 2 4 2" xfId="29643" hidden="1" xr:uid="{00000000-0005-0000-0000-00008E0B0000}"/>
    <cellStyle name="20% - Accent5 3 2 4 2" xfId="29816" hidden="1" xr:uid="{00000000-0005-0000-0000-00008F0B0000}"/>
    <cellStyle name="20% - Accent5 3 2 4 2" xfId="30209" hidden="1" xr:uid="{00000000-0005-0000-0000-0000900B0000}"/>
    <cellStyle name="20% - Accent5 3 2 4 2" xfId="30357" hidden="1" xr:uid="{00000000-0005-0000-0000-0000910B0000}"/>
    <cellStyle name="20% - Accent5 3 2 4 2" xfId="30695" hidden="1" xr:uid="{00000000-0005-0000-0000-0000920B0000}"/>
    <cellStyle name="20% - Accent5 3 2 4 2" xfId="31032" hidden="1" xr:uid="{00000000-0005-0000-0000-0000930B0000}"/>
    <cellStyle name="20% - Accent5 3 2 4 2" xfId="31597" hidden="1" xr:uid="{00000000-0005-0000-0000-0000940B0000}"/>
    <cellStyle name="20% - Accent5 3 2 4 2" xfId="31712" hidden="1" xr:uid="{00000000-0005-0000-0000-0000950B0000}"/>
    <cellStyle name="20% - Accent5 3 2 4 2" xfId="32435" hidden="1" xr:uid="{00000000-0005-0000-0000-0000960B0000}"/>
    <cellStyle name="20% - Accent5 3 2 4 2" xfId="32608" hidden="1" xr:uid="{00000000-0005-0000-0000-0000970B0000}"/>
    <cellStyle name="20% - Accent5 3 2 4 2" xfId="33001" hidden="1" xr:uid="{00000000-0005-0000-0000-0000980B0000}"/>
    <cellStyle name="20% - Accent5 3 2 4 2" xfId="33149" hidden="1" xr:uid="{00000000-0005-0000-0000-0000990B0000}"/>
    <cellStyle name="20% - Accent5 3 2 4 2" xfId="33487" hidden="1" xr:uid="{00000000-0005-0000-0000-00009A0B0000}"/>
    <cellStyle name="20% - Accent5 3 2 4 2" xfId="33824" hidden="1" xr:uid="{00000000-0005-0000-0000-00009B0B0000}"/>
    <cellStyle name="20% - Accent5 3 3 3 2" xfId="1669" hidden="1" xr:uid="{00000000-0005-0000-0000-00009C0B0000}"/>
    <cellStyle name="20% - Accent5 3 3 3 2" xfId="2935" hidden="1" xr:uid="{00000000-0005-0000-0000-00009D0B0000}"/>
    <cellStyle name="20% - Accent5 3 3 3 2" xfId="9561" hidden="1" xr:uid="{00000000-0005-0000-0000-00009E0B0000}"/>
    <cellStyle name="20% - Accent5 3 3 3 2" xfId="12074" hidden="1" xr:uid="{00000000-0005-0000-0000-00009F0B0000}"/>
    <cellStyle name="20% - Accent5 3 3 3 2" xfId="15812" hidden="1" xr:uid="{00000000-0005-0000-0000-0000A00B0000}"/>
    <cellStyle name="20% - Accent5 3 3 3 2" xfId="18180" hidden="1" xr:uid="{00000000-0005-0000-0000-0000A10B0000}"/>
    <cellStyle name="20% - Accent5 3 3 3 2" xfId="21449" hidden="1" xr:uid="{00000000-0005-0000-0000-0000A20B0000}"/>
    <cellStyle name="20% - Accent5 3 3 3 2" xfId="24633" hidden="1" xr:uid="{00000000-0005-0000-0000-0000A30B0000}"/>
    <cellStyle name="20% - Accent5 3 3 3 2" xfId="28804" hidden="1" xr:uid="{00000000-0005-0000-0000-0000A40B0000}"/>
    <cellStyle name="20% - Accent5 3 3 3 2" xfId="28919" hidden="1" xr:uid="{00000000-0005-0000-0000-0000A50B0000}"/>
    <cellStyle name="20% - Accent5 3 3 3 2" xfId="29642" hidden="1" xr:uid="{00000000-0005-0000-0000-0000A60B0000}"/>
    <cellStyle name="20% - Accent5 3 3 3 2" xfId="29815" hidden="1" xr:uid="{00000000-0005-0000-0000-0000A70B0000}"/>
    <cellStyle name="20% - Accent5 3 3 3 2" xfId="30208" hidden="1" xr:uid="{00000000-0005-0000-0000-0000A80B0000}"/>
    <cellStyle name="20% - Accent5 3 3 3 2" xfId="30356" hidden="1" xr:uid="{00000000-0005-0000-0000-0000A90B0000}"/>
    <cellStyle name="20% - Accent5 3 3 3 2" xfId="30694" hidden="1" xr:uid="{00000000-0005-0000-0000-0000AA0B0000}"/>
    <cellStyle name="20% - Accent5 3 3 3 2" xfId="31031" hidden="1" xr:uid="{00000000-0005-0000-0000-0000AB0B0000}"/>
    <cellStyle name="20% - Accent5 3 3 3 2" xfId="31596" hidden="1" xr:uid="{00000000-0005-0000-0000-0000AC0B0000}"/>
    <cellStyle name="20% - Accent5 3 3 3 2" xfId="31711" hidden="1" xr:uid="{00000000-0005-0000-0000-0000AD0B0000}"/>
    <cellStyle name="20% - Accent5 3 3 3 2" xfId="32434" hidden="1" xr:uid="{00000000-0005-0000-0000-0000AE0B0000}"/>
    <cellStyle name="20% - Accent5 3 3 3 2" xfId="32607" hidden="1" xr:uid="{00000000-0005-0000-0000-0000AF0B0000}"/>
    <cellStyle name="20% - Accent5 3 3 3 2" xfId="33000" hidden="1" xr:uid="{00000000-0005-0000-0000-0000B00B0000}"/>
    <cellStyle name="20% - Accent5 3 3 3 2" xfId="33148" hidden="1" xr:uid="{00000000-0005-0000-0000-0000B10B0000}"/>
    <cellStyle name="20% - Accent5 3 3 3 2" xfId="33486" hidden="1" xr:uid="{00000000-0005-0000-0000-0000B20B0000}"/>
    <cellStyle name="20% - Accent5 3 3 3 2" xfId="33823" hidden="1" xr:uid="{00000000-0005-0000-0000-0000B30B0000}"/>
    <cellStyle name="20% - Accent5 4 2 2" xfId="1671" hidden="1" xr:uid="{00000000-0005-0000-0000-0000B40B0000}"/>
    <cellStyle name="20% - Accent5 4 2 2" xfId="2937" hidden="1" xr:uid="{00000000-0005-0000-0000-0000B50B0000}"/>
    <cellStyle name="20% - Accent5 4 2 2" xfId="9563" hidden="1" xr:uid="{00000000-0005-0000-0000-0000B60B0000}"/>
    <cellStyle name="20% - Accent5 4 2 2" xfId="12076" hidden="1" xr:uid="{00000000-0005-0000-0000-0000B70B0000}"/>
    <cellStyle name="20% - Accent5 4 2 2" xfId="15814" hidden="1" xr:uid="{00000000-0005-0000-0000-0000B80B0000}"/>
    <cellStyle name="20% - Accent5 4 2 2" xfId="18182" hidden="1" xr:uid="{00000000-0005-0000-0000-0000B90B0000}"/>
    <cellStyle name="20% - Accent5 4 2 2" xfId="21451" hidden="1" xr:uid="{00000000-0005-0000-0000-0000BA0B0000}"/>
    <cellStyle name="20% - Accent5 4 2 2" xfId="24635" hidden="1" xr:uid="{00000000-0005-0000-0000-0000BB0B0000}"/>
    <cellStyle name="20% - Accent5 4 2 2" xfId="28806" hidden="1" xr:uid="{00000000-0005-0000-0000-0000BC0B0000}"/>
    <cellStyle name="20% - Accent5 4 2 2" xfId="28921" hidden="1" xr:uid="{00000000-0005-0000-0000-0000BD0B0000}"/>
    <cellStyle name="20% - Accent5 4 2 2" xfId="29644" hidden="1" xr:uid="{00000000-0005-0000-0000-0000BE0B0000}"/>
    <cellStyle name="20% - Accent5 4 2 2" xfId="29817" hidden="1" xr:uid="{00000000-0005-0000-0000-0000BF0B0000}"/>
    <cellStyle name="20% - Accent5 4 2 2" xfId="30210" hidden="1" xr:uid="{00000000-0005-0000-0000-0000C00B0000}"/>
    <cellStyle name="20% - Accent5 4 2 2" xfId="30358" hidden="1" xr:uid="{00000000-0005-0000-0000-0000C10B0000}"/>
    <cellStyle name="20% - Accent5 4 2 2" xfId="30696" hidden="1" xr:uid="{00000000-0005-0000-0000-0000C20B0000}"/>
    <cellStyle name="20% - Accent5 4 2 2" xfId="31033" hidden="1" xr:uid="{00000000-0005-0000-0000-0000C30B0000}"/>
    <cellStyle name="20% - Accent5 4 2 2" xfId="31598" hidden="1" xr:uid="{00000000-0005-0000-0000-0000C40B0000}"/>
    <cellStyle name="20% - Accent5 4 2 2" xfId="31713" hidden="1" xr:uid="{00000000-0005-0000-0000-0000C50B0000}"/>
    <cellStyle name="20% - Accent5 4 2 2" xfId="32436" hidden="1" xr:uid="{00000000-0005-0000-0000-0000C60B0000}"/>
    <cellStyle name="20% - Accent5 4 2 2" xfId="32609" hidden="1" xr:uid="{00000000-0005-0000-0000-0000C70B0000}"/>
    <cellStyle name="20% - Accent5 4 2 2" xfId="33002" hidden="1" xr:uid="{00000000-0005-0000-0000-0000C80B0000}"/>
    <cellStyle name="20% - Accent5 4 2 2" xfId="33150" hidden="1" xr:uid="{00000000-0005-0000-0000-0000C90B0000}"/>
    <cellStyle name="20% - Accent5 4 2 2" xfId="33488" hidden="1" xr:uid="{00000000-0005-0000-0000-0000CA0B0000}"/>
    <cellStyle name="20% - Accent5 4 2 2" xfId="33825" hidden="1" xr:uid="{00000000-0005-0000-0000-0000CB0B0000}"/>
    <cellStyle name="20% - Accent5 4 3" xfId="1649" hidden="1" xr:uid="{00000000-0005-0000-0000-0000CC0B0000}"/>
    <cellStyle name="20% - Accent5 4 3" xfId="2915" hidden="1" xr:uid="{00000000-0005-0000-0000-0000CD0B0000}"/>
    <cellStyle name="20% - Accent5 4 3" xfId="9541" hidden="1" xr:uid="{00000000-0005-0000-0000-0000CE0B0000}"/>
    <cellStyle name="20% - Accent5 4 3" xfId="12054" hidden="1" xr:uid="{00000000-0005-0000-0000-0000CF0B0000}"/>
    <cellStyle name="20% - Accent5 4 3" xfId="15792" hidden="1" xr:uid="{00000000-0005-0000-0000-0000D00B0000}"/>
    <cellStyle name="20% - Accent5 4 3" xfId="18160" hidden="1" xr:uid="{00000000-0005-0000-0000-0000D10B0000}"/>
    <cellStyle name="20% - Accent5 4 3" xfId="21429" hidden="1" xr:uid="{00000000-0005-0000-0000-0000D20B0000}"/>
    <cellStyle name="20% - Accent5 4 3" xfId="24613" hidden="1" xr:uid="{00000000-0005-0000-0000-0000D30B0000}"/>
    <cellStyle name="20% - Accent5 4 3" xfId="28784" hidden="1" xr:uid="{00000000-0005-0000-0000-0000D40B0000}"/>
    <cellStyle name="20% - Accent5 4 3" xfId="28899" hidden="1" xr:uid="{00000000-0005-0000-0000-0000D50B0000}"/>
    <cellStyle name="20% - Accent5 4 3" xfId="29622" hidden="1" xr:uid="{00000000-0005-0000-0000-0000D60B0000}"/>
    <cellStyle name="20% - Accent5 4 3" xfId="29795" hidden="1" xr:uid="{00000000-0005-0000-0000-0000D70B0000}"/>
    <cellStyle name="20% - Accent5 4 3" xfId="30188" hidden="1" xr:uid="{00000000-0005-0000-0000-0000D80B0000}"/>
    <cellStyle name="20% - Accent5 4 3" xfId="30336" hidden="1" xr:uid="{00000000-0005-0000-0000-0000D90B0000}"/>
    <cellStyle name="20% - Accent5 4 3" xfId="30674" hidden="1" xr:uid="{00000000-0005-0000-0000-0000DA0B0000}"/>
    <cellStyle name="20% - Accent5 4 3" xfId="31011" hidden="1" xr:uid="{00000000-0005-0000-0000-0000DB0B0000}"/>
    <cellStyle name="20% - Accent5 4 3" xfId="31576" hidden="1" xr:uid="{00000000-0005-0000-0000-0000DC0B0000}"/>
    <cellStyle name="20% - Accent5 4 3" xfId="31691" hidden="1" xr:uid="{00000000-0005-0000-0000-0000DD0B0000}"/>
    <cellStyle name="20% - Accent5 4 3" xfId="32414" hidden="1" xr:uid="{00000000-0005-0000-0000-0000DE0B0000}"/>
    <cellStyle name="20% - Accent5 4 3" xfId="32587" hidden="1" xr:uid="{00000000-0005-0000-0000-0000DF0B0000}"/>
    <cellStyle name="20% - Accent5 4 3" xfId="32980" hidden="1" xr:uid="{00000000-0005-0000-0000-0000E00B0000}"/>
    <cellStyle name="20% - Accent5 4 3" xfId="33128" hidden="1" xr:uid="{00000000-0005-0000-0000-0000E10B0000}"/>
    <cellStyle name="20% - Accent5 4 3" xfId="33466" hidden="1" xr:uid="{00000000-0005-0000-0000-0000E20B0000}"/>
    <cellStyle name="20% - Accent5 4 3" xfId="33803" hidden="1" xr:uid="{00000000-0005-0000-0000-0000E30B0000}"/>
    <cellStyle name="20% - Accent5 6" xfId="423" hidden="1" xr:uid="{00000000-0005-0000-0000-0000E40B0000}"/>
    <cellStyle name="20% - Accent5 6" xfId="666" hidden="1" xr:uid="{00000000-0005-0000-0000-0000E50B0000}"/>
    <cellStyle name="20% - Accent5 6" xfId="1002" hidden="1" xr:uid="{00000000-0005-0000-0000-0000E60B0000}"/>
    <cellStyle name="20% - Accent5 6" xfId="1344" hidden="1" xr:uid="{00000000-0005-0000-0000-0000E70B0000}"/>
    <cellStyle name="20% - Accent5 6" xfId="6554" hidden="1" xr:uid="{00000000-0005-0000-0000-0000E80B0000}"/>
    <cellStyle name="20% - Accent5 6" xfId="6892" hidden="1" xr:uid="{00000000-0005-0000-0000-0000E90B0000}"/>
    <cellStyle name="20% - Accent5 6" xfId="7236" hidden="1" xr:uid="{00000000-0005-0000-0000-0000EA0B0000}"/>
    <cellStyle name="20% - Accent5 6" xfId="5999" hidden="1" xr:uid="{00000000-0005-0000-0000-0000EB0B0000}"/>
    <cellStyle name="20% - Accent5 6" xfId="7717" hidden="1" xr:uid="{00000000-0005-0000-0000-0000EC0B0000}"/>
    <cellStyle name="20% - Accent5 6" xfId="5392" hidden="1" xr:uid="{00000000-0005-0000-0000-0000ED0B0000}"/>
    <cellStyle name="20% - Accent5 6" xfId="11260" hidden="1" xr:uid="{00000000-0005-0000-0000-0000EE0B0000}"/>
    <cellStyle name="20% - Accent5 6" xfId="13331" hidden="1" xr:uid="{00000000-0005-0000-0000-0000EF0B0000}"/>
    <cellStyle name="20% - Accent5 6" xfId="13673" hidden="1" xr:uid="{00000000-0005-0000-0000-0000F00B0000}"/>
    <cellStyle name="20% - Accent5 6" xfId="11153" hidden="1" xr:uid="{00000000-0005-0000-0000-0000F10B0000}"/>
    <cellStyle name="20% - Accent5 6" xfId="14101" hidden="1" xr:uid="{00000000-0005-0000-0000-0000F20B0000}"/>
    <cellStyle name="20% - Accent5 6" xfId="4949" hidden="1" xr:uid="{00000000-0005-0000-0000-0000F30B0000}"/>
    <cellStyle name="20% - Accent5 6" xfId="17405" hidden="1" xr:uid="{00000000-0005-0000-0000-0000F40B0000}"/>
    <cellStyle name="20% - Accent5 6" xfId="19414" hidden="1" xr:uid="{00000000-0005-0000-0000-0000F50B0000}"/>
    <cellStyle name="20% - Accent5 6" xfId="19756" hidden="1" xr:uid="{00000000-0005-0000-0000-0000F60B0000}"/>
    <cellStyle name="20% - Accent5 6" xfId="20686" hidden="1" xr:uid="{00000000-0005-0000-0000-0000F70B0000}"/>
    <cellStyle name="20% - Accent5 6" xfId="22667" hidden="1" xr:uid="{00000000-0005-0000-0000-0000F80B0000}"/>
    <cellStyle name="20% - Accent5 6" xfId="23009" hidden="1" xr:uid="{00000000-0005-0000-0000-0000F90B0000}"/>
    <cellStyle name="20% - Accent5 6" xfId="23882" hidden="1" xr:uid="{00000000-0005-0000-0000-0000FA0B0000}"/>
    <cellStyle name="20% - Accent5 6" xfId="25833" hidden="1" xr:uid="{00000000-0005-0000-0000-0000FB0B0000}"/>
    <cellStyle name="20% - Accent5 6" xfId="28461" hidden="1" xr:uid="{00000000-0005-0000-0000-0000FC0B0000}"/>
    <cellStyle name="20% - Accent5 6" xfId="28541" hidden="1" xr:uid="{00000000-0005-0000-0000-0000FD0B0000}"/>
    <cellStyle name="20% - Accent5 6" xfId="28619" hidden="1" xr:uid="{00000000-0005-0000-0000-0000FE0B0000}"/>
    <cellStyle name="20% - Accent5 6" xfId="28697" hidden="1" xr:uid="{00000000-0005-0000-0000-0000FF0B0000}"/>
    <cellStyle name="20% - Accent5 6" xfId="29279" hidden="1" xr:uid="{00000000-0005-0000-0000-0000000C0000}"/>
    <cellStyle name="20% - Accent5 6" xfId="29358" hidden="1" xr:uid="{00000000-0005-0000-0000-0000010C0000}"/>
    <cellStyle name="20% - Accent5 6" xfId="29437" hidden="1" xr:uid="{00000000-0005-0000-0000-0000020C0000}"/>
    <cellStyle name="20% - Accent5 6" xfId="29213" hidden="1" xr:uid="{00000000-0005-0000-0000-0000030C0000}"/>
    <cellStyle name="20% - Accent5 6" xfId="29520" hidden="1" xr:uid="{00000000-0005-0000-0000-0000040C0000}"/>
    <cellStyle name="20% - Accent5 6" xfId="29133" hidden="1" xr:uid="{00000000-0005-0000-0000-0000050C0000}"/>
    <cellStyle name="20% - Accent5 6" xfId="29753" hidden="1" xr:uid="{00000000-0005-0000-0000-0000060C0000}"/>
    <cellStyle name="20% - Accent5 6" xfId="29953" hidden="1" xr:uid="{00000000-0005-0000-0000-0000070C0000}"/>
    <cellStyle name="20% - Accent5 6" xfId="30031" hidden="1" xr:uid="{00000000-0005-0000-0000-0000080C0000}"/>
    <cellStyle name="20% - Accent5 6" xfId="29750" hidden="1" xr:uid="{00000000-0005-0000-0000-0000090C0000}"/>
    <cellStyle name="20% - Accent5 6" xfId="30108" hidden="1" xr:uid="{00000000-0005-0000-0000-00000A0C0000}"/>
    <cellStyle name="20% - Accent5 6" xfId="29074" hidden="1" xr:uid="{00000000-0005-0000-0000-00000B0C0000}"/>
    <cellStyle name="20% - Accent5 6" xfId="30299" hidden="1" xr:uid="{00000000-0005-0000-0000-00000C0C0000}"/>
    <cellStyle name="20% - Accent5 6" xfId="30485" hidden="1" xr:uid="{00000000-0005-0000-0000-00000D0C0000}"/>
    <cellStyle name="20% - Accent5 6" xfId="30563" hidden="1" xr:uid="{00000000-0005-0000-0000-00000E0C0000}"/>
    <cellStyle name="20% - Accent5 6" xfId="30640" hidden="1" xr:uid="{00000000-0005-0000-0000-00000F0C0000}"/>
    <cellStyle name="20% - Accent5 6" xfId="30822" hidden="1" xr:uid="{00000000-0005-0000-0000-0000100C0000}"/>
    <cellStyle name="20% - Accent5 6" xfId="30900" hidden="1" xr:uid="{00000000-0005-0000-0000-0000110C0000}"/>
    <cellStyle name="20% - Accent5 6" xfId="30977" hidden="1" xr:uid="{00000000-0005-0000-0000-0000120C0000}"/>
    <cellStyle name="20% - Accent5 6" xfId="31159" hidden="1" xr:uid="{00000000-0005-0000-0000-0000130C0000}"/>
    <cellStyle name="20% - Accent5 6" xfId="31253" hidden="1" xr:uid="{00000000-0005-0000-0000-0000140C0000}"/>
    <cellStyle name="20% - Accent5 6" xfId="31333" hidden="1" xr:uid="{00000000-0005-0000-0000-0000150C0000}"/>
    <cellStyle name="20% - Accent5 6" xfId="31411" hidden="1" xr:uid="{00000000-0005-0000-0000-0000160C0000}"/>
    <cellStyle name="20% - Accent5 6" xfId="31489" hidden="1" xr:uid="{00000000-0005-0000-0000-0000170C0000}"/>
    <cellStyle name="20% - Accent5 6" xfId="32071" hidden="1" xr:uid="{00000000-0005-0000-0000-0000180C0000}"/>
    <cellStyle name="20% - Accent5 6" xfId="32150" hidden="1" xr:uid="{00000000-0005-0000-0000-0000190C0000}"/>
    <cellStyle name="20% - Accent5 6" xfId="32229" hidden="1" xr:uid="{00000000-0005-0000-0000-00001A0C0000}"/>
    <cellStyle name="20% - Accent5 6" xfId="32005" hidden="1" xr:uid="{00000000-0005-0000-0000-00001B0C0000}"/>
    <cellStyle name="20% - Accent5 6" xfId="32312" hidden="1" xr:uid="{00000000-0005-0000-0000-00001C0C0000}"/>
    <cellStyle name="20% - Accent5 6" xfId="31925" hidden="1" xr:uid="{00000000-0005-0000-0000-00001D0C0000}"/>
    <cellStyle name="20% - Accent5 6" xfId="32545" hidden="1" xr:uid="{00000000-0005-0000-0000-00001E0C0000}"/>
    <cellStyle name="20% - Accent5 6" xfId="32745" hidden="1" xr:uid="{00000000-0005-0000-0000-00001F0C0000}"/>
    <cellStyle name="20% - Accent5 6" xfId="32823" hidden="1" xr:uid="{00000000-0005-0000-0000-0000200C0000}"/>
    <cellStyle name="20% - Accent5 6" xfId="32542" hidden="1" xr:uid="{00000000-0005-0000-0000-0000210C0000}"/>
    <cellStyle name="20% - Accent5 6" xfId="32900" hidden="1" xr:uid="{00000000-0005-0000-0000-0000220C0000}"/>
    <cellStyle name="20% - Accent5 6" xfId="31866" hidden="1" xr:uid="{00000000-0005-0000-0000-0000230C0000}"/>
    <cellStyle name="20% - Accent5 6" xfId="33091" hidden="1" xr:uid="{00000000-0005-0000-0000-0000240C0000}"/>
    <cellStyle name="20% - Accent5 6" xfId="33277" hidden="1" xr:uid="{00000000-0005-0000-0000-0000250C0000}"/>
    <cellStyle name="20% - Accent5 6" xfId="33355" hidden="1" xr:uid="{00000000-0005-0000-0000-0000260C0000}"/>
    <cellStyle name="20% - Accent5 6" xfId="33432" hidden="1" xr:uid="{00000000-0005-0000-0000-0000270C0000}"/>
    <cellStyle name="20% - Accent5 6" xfId="33614" hidden="1" xr:uid="{00000000-0005-0000-0000-0000280C0000}"/>
    <cellStyle name="20% - Accent5 6" xfId="33692" hidden="1" xr:uid="{00000000-0005-0000-0000-0000290C0000}"/>
    <cellStyle name="20% - Accent5 6" xfId="33769" hidden="1" xr:uid="{00000000-0005-0000-0000-00002A0C0000}"/>
    <cellStyle name="20% - Accent5 6" xfId="33951" hidden="1" xr:uid="{00000000-0005-0000-0000-00002B0C0000}"/>
    <cellStyle name="20% - Accent5 7" xfId="470" hidden="1" xr:uid="{00000000-0005-0000-0000-00002C0C0000}"/>
    <cellStyle name="20% - Accent5 7" xfId="793" hidden="1" xr:uid="{00000000-0005-0000-0000-00002D0C0000}"/>
    <cellStyle name="20% - Accent5 7" xfId="1120" hidden="1" xr:uid="{00000000-0005-0000-0000-00002E0C0000}"/>
    <cellStyle name="20% - Accent5 7" xfId="1462" hidden="1" xr:uid="{00000000-0005-0000-0000-00002F0C0000}"/>
    <cellStyle name="20% - Accent5 7" xfId="6683" hidden="1" xr:uid="{00000000-0005-0000-0000-0000300C0000}"/>
    <cellStyle name="20% - Accent5 7" xfId="7011" hidden="1" xr:uid="{00000000-0005-0000-0000-0000310C0000}"/>
    <cellStyle name="20% - Accent5 7" xfId="7356" hidden="1" xr:uid="{00000000-0005-0000-0000-0000320C0000}"/>
    <cellStyle name="20% - Accent5 7" xfId="7894" hidden="1" xr:uid="{00000000-0005-0000-0000-0000330C0000}"/>
    <cellStyle name="20% - Accent5 7" xfId="4926" hidden="1" xr:uid="{00000000-0005-0000-0000-0000340C0000}"/>
    <cellStyle name="20% - Accent5 7" xfId="4991" hidden="1" xr:uid="{00000000-0005-0000-0000-0000350C0000}"/>
    <cellStyle name="20% - Accent5 7" xfId="10731" hidden="1" xr:uid="{00000000-0005-0000-0000-0000360C0000}"/>
    <cellStyle name="20% - Accent5 7" xfId="13449" hidden="1" xr:uid="{00000000-0005-0000-0000-0000370C0000}"/>
    <cellStyle name="20% - Accent5 7" xfId="13791" hidden="1" xr:uid="{00000000-0005-0000-0000-0000380C0000}"/>
    <cellStyle name="20% - Accent5 7" xfId="14245" hidden="1" xr:uid="{00000000-0005-0000-0000-0000390C0000}"/>
    <cellStyle name="20% - Accent5 7" xfId="5283" hidden="1" xr:uid="{00000000-0005-0000-0000-00003A0C0000}"/>
    <cellStyle name="20% - Accent5 7" xfId="7931" hidden="1" xr:uid="{00000000-0005-0000-0000-00003B0C0000}"/>
    <cellStyle name="20% - Accent5 7" xfId="16941" hidden="1" xr:uid="{00000000-0005-0000-0000-00003C0C0000}"/>
    <cellStyle name="20% - Accent5 7" xfId="19532" hidden="1" xr:uid="{00000000-0005-0000-0000-00003D0C0000}"/>
    <cellStyle name="20% - Accent5 7" xfId="19874" hidden="1" xr:uid="{00000000-0005-0000-0000-00003E0C0000}"/>
    <cellStyle name="20% - Accent5 7" xfId="4130" hidden="1" xr:uid="{00000000-0005-0000-0000-00003F0C0000}"/>
    <cellStyle name="20% - Accent5 7" xfId="22785" hidden="1" xr:uid="{00000000-0005-0000-0000-0000400C0000}"/>
    <cellStyle name="20% - Accent5 7" xfId="23127" hidden="1" xr:uid="{00000000-0005-0000-0000-0000410C0000}"/>
    <cellStyle name="20% - Accent5 7" xfId="16946" hidden="1" xr:uid="{00000000-0005-0000-0000-0000420C0000}"/>
    <cellStyle name="20% - Accent5 7" xfId="25951" hidden="1" xr:uid="{00000000-0005-0000-0000-0000430C0000}"/>
    <cellStyle name="20% - Accent5 7" xfId="28477" hidden="1" xr:uid="{00000000-0005-0000-0000-0000440C0000}"/>
    <cellStyle name="20% - Accent5 7" xfId="28552" hidden="1" xr:uid="{00000000-0005-0000-0000-0000450C0000}"/>
    <cellStyle name="20% - Accent5 7" xfId="28629" hidden="1" xr:uid="{00000000-0005-0000-0000-0000460C0000}"/>
    <cellStyle name="20% - Accent5 7" xfId="28707" hidden="1" xr:uid="{00000000-0005-0000-0000-0000470C0000}"/>
    <cellStyle name="20% - Accent5 7" xfId="29291" hidden="1" xr:uid="{00000000-0005-0000-0000-0000480C0000}"/>
    <cellStyle name="20% - Accent5 7" xfId="29368" hidden="1" xr:uid="{00000000-0005-0000-0000-0000490C0000}"/>
    <cellStyle name="20% - Accent5 7" xfId="29447" hidden="1" xr:uid="{00000000-0005-0000-0000-00004A0C0000}"/>
    <cellStyle name="20% - Accent5 7" xfId="29536" hidden="1" xr:uid="{00000000-0005-0000-0000-00004B0C0000}"/>
    <cellStyle name="20% - Accent5 7" xfId="29070" hidden="1" xr:uid="{00000000-0005-0000-0000-00004C0C0000}"/>
    <cellStyle name="20% - Accent5 7" xfId="29080" hidden="1" xr:uid="{00000000-0005-0000-0000-00004D0C0000}"/>
    <cellStyle name="20% - Accent5 7" xfId="29721" hidden="1" xr:uid="{00000000-0005-0000-0000-00004E0C0000}"/>
    <cellStyle name="20% - Accent5 7" xfId="29963" hidden="1" xr:uid="{00000000-0005-0000-0000-00004F0C0000}"/>
    <cellStyle name="20% - Accent5 7" xfId="30041" hidden="1" xr:uid="{00000000-0005-0000-0000-0000500C0000}"/>
    <cellStyle name="20% - Accent5 7" xfId="30122" hidden="1" xr:uid="{00000000-0005-0000-0000-0000510C0000}"/>
    <cellStyle name="20% - Accent5 7" xfId="29118" hidden="1" xr:uid="{00000000-0005-0000-0000-0000520C0000}"/>
    <cellStyle name="20% - Accent5 7" xfId="29539" hidden="1" xr:uid="{00000000-0005-0000-0000-0000530C0000}"/>
    <cellStyle name="20% - Accent5 7" xfId="30279" hidden="1" xr:uid="{00000000-0005-0000-0000-0000540C0000}"/>
    <cellStyle name="20% - Accent5 7" xfId="30495" hidden="1" xr:uid="{00000000-0005-0000-0000-0000550C0000}"/>
    <cellStyle name="20% - Accent5 7" xfId="30573" hidden="1" xr:uid="{00000000-0005-0000-0000-0000560C0000}"/>
    <cellStyle name="20% - Accent5 7" xfId="28983" hidden="1" xr:uid="{00000000-0005-0000-0000-0000570C0000}"/>
    <cellStyle name="20% - Accent5 7" xfId="30832" hidden="1" xr:uid="{00000000-0005-0000-0000-0000580C0000}"/>
    <cellStyle name="20% - Accent5 7" xfId="30910" hidden="1" xr:uid="{00000000-0005-0000-0000-0000590C0000}"/>
    <cellStyle name="20% - Accent5 7" xfId="30280" hidden="1" xr:uid="{00000000-0005-0000-0000-00005A0C0000}"/>
    <cellStyle name="20% - Accent5 7" xfId="31169" hidden="1" xr:uid="{00000000-0005-0000-0000-00005B0C0000}"/>
    <cellStyle name="20% - Accent5 7" xfId="31269" hidden="1" xr:uid="{00000000-0005-0000-0000-00005C0C0000}"/>
    <cellStyle name="20% - Accent5 7" xfId="31344" hidden="1" xr:uid="{00000000-0005-0000-0000-00005D0C0000}"/>
    <cellStyle name="20% - Accent5 7" xfId="31421" hidden="1" xr:uid="{00000000-0005-0000-0000-00005E0C0000}"/>
    <cellStyle name="20% - Accent5 7" xfId="31499" hidden="1" xr:uid="{00000000-0005-0000-0000-00005F0C0000}"/>
    <cellStyle name="20% - Accent5 7" xfId="32083" hidden="1" xr:uid="{00000000-0005-0000-0000-0000600C0000}"/>
    <cellStyle name="20% - Accent5 7" xfId="32160" hidden="1" xr:uid="{00000000-0005-0000-0000-0000610C0000}"/>
    <cellStyle name="20% - Accent5 7" xfId="32239" hidden="1" xr:uid="{00000000-0005-0000-0000-0000620C0000}"/>
    <cellStyle name="20% - Accent5 7" xfId="32328" hidden="1" xr:uid="{00000000-0005-0000-0000-0000630C0000}"/>
    <cellStyle name="20% - Accent5 7" xfId="31862" hidden="1" xr:uid="{00000000-0005-0000-0000-0000640C0000}"/>
    <cellStyle name="20% - Accent5 7" xfId="31872" hidden="1" xr:uid="{00000000-0005-0000-0000-0000650C0000}"/>
    <cellStyle name="20% - Accent5 7" xfId="32513" hidden="1" xr:uid="{00000000-0005-0000-0000-0000660C0000}"/>
    <cellStyle name="20% - Accent5 7" xfId="32755" hidden="1" xr:uid="{00000000-0005-0000-0000-0000670C0000}"/>
    <cellStyle name="20% - Accent5 7" xfId="32833" hidden="1" xr:uid="{00000000-0005-0000-0000-0000680C0000}"/>
    <cellStyle name="20% - Accent5 7" xfId="32914" hidden="1" xr:uid="{00000000-0005-0000-0000-0000690C0000}"/>
    <cellStyle name="20% - Accent5 7" xfId="31910" hidden="1" xr:uid="{00000000-0005-0000-0000-00006A0C0000}"/>
    <cellStyle name="20% - Accent5 7" xfId="32331" hidden="1" xr:uid="{00000000-0005-0000-0000-00006B0C0000}"/>
    <cellStyle name="20% - Accent5 7" xfId="33071" hidden="1" xr:uid="{00000000-0005-0000-0000-00006C0C0000}"/>
    <cellStyle name="20% - Accent5 7" xfId="33287" hidden="1" xr:uid="{00000000-0005-0000-0000-00006D0C0000}"/>
    <cellStyle name="20% - Accent5 7" xfId="33365" hidden="1" xr:uid="{00000000-0005-0000-0000-00006E0C0000}"/>
    <cellStyle name="20% - Accent5 7" xfId="31775" hidden="1" xr:uid="{00000000-0005-0000-0000-00006F0C0000}"/>
    <cellStyle name="20% - Accent5 7" xfId="33624" hidden="1" xr:uid="{00000000-0005-0000-0000-0000700C0000}"/>
    <cellStyle name="20% - Accent5 7" xfId="33702" hidden="1" xr:uid="{00000000-0005-0000-0000-0000710C0000}"/>
    <cellStyle name="20% - Accent5 7" xfId="33072" hidden="1" xr:uid="{00000000-0005-0000-0000-0000720C0000}"/>
    <cellStyle name="20% - Accent5 7" xfId="33961" hidden="1" xr:uid="{00000000-0005-0000-0000-0000730C0000}"/>
    <cellStyle name="20% - Accent5 8" xfId="504" hidden="1" xr:uid="{00000000-0005-0000-0000-0000740C0000}"/>
    <cellStyle name="20% - Accent5 8" xfId="826" hidden="1" xr:uid="{00000000-0005-0000-0000-0000750C0000}"/>
    <cellStyle name="20% - Accent5 8" xfId="1150" hidden="1" xr:uid="{00000000-0005-0000-0000-0000760C0000}"/>
    <cellStyle name="20% - Accent5 8" xfId="1492" hidden="1" xr:uid="{00000000-0005-0000-0000-0000770C0000}"/>
    <cellStyle name="20% - Accent5 8" xfId="6716" hidden="1" xr:uid="{00000000-0005-0000-0000-0000780C0000}"/>
    <cellStyle name="20% - Accent5 8" xfId="7041" hidden="1" xr:uid="{00000000-0005-0000-0000-0000790C0000}"/>
    <cellStyle name="20% - Accent5 8" xfId="7386" hidden="1" xr:uid="{00000000-0005-0000-0000-00007A0C0000}"/>
    <cellStyle name="20% - Accent5 8" xfId="8144" hidden="1" xr:uid="{00000000-0005-0000-0000-00007B0C0000}"/>
    <cellStyle name="20% - Accent5 8" xfId="5698" hidden="1" xr:uid="{00000000-0005-0000-0000-00007C0C0000}"/>
    <cellStyle name="20% - Accent5 8" xfId="5990" hidden="1" xr:uid="{00000000-0005-0000-0000-00007D0C0000}"/>
    <cellStyle name="20% - Accent5 8" xfId="13155" hidden="1" xr:uid="{00000000-0005-0000-0000-00007E0C0000}"/>
    <cellStyle name="20% - Accent5 8" xfId="13479" hidden="1" xr:uid="{00000000-0005-0000-0000-00007F0C0000}"/>
    <cellStyle name="20% - Accent5 8" xfId="13821" hidden="1" xr:uid="{00000000-0005-0000-0000-0000800C0000}"/>
    <cellStyle name="20% - Accent5 8" xfId="14472" hidden="1" xr:uid="{00000000-0005-0000-0000-0000810C0000}"/>
    <cellStyle name="20% - Accent5 8" xfId="5040" hidden="1" xr:uid="{00000000-0005-0000-0000-0000820C0000}"/>
    <cellStyle name="20% - Accent5 8" xfId="11442" hidden="1" xr:uid="{00000000-0005-0000-0000-0000830C0000}"/>
    <cellStyle name="20% - Accent5 8" xfId="19236" hidden="1" xr:uid="{00000000-0005-0000-0000-0000840C0000}"/>
    <cellStyle name="20% - Accent5 8" xfId="19562" hidden="1" xr:uid="{00000000-0005-0000-0000-0000850C0000}"/>
    <cellStyle name="20% - Accent5 8" xfId="19904" hidden="1" xr:uid="{00000000-0005-0000-0000-0000860C0000}"/>
    <cellStyle name="20% - Accent5 8" xfId="22489" hidden="1" xr:uid="{00000000-0005-0000-0000-0000870C0000}"/>
    <cellStyle name="20% - Accent5 8" xfId="22815" hidden="1" xr:uid="{00000000-0005-0000-0000-0000880C0000}"/>
    <cellStyle name="20% - Accent5 8" xfId="23157" hidden="1" xr:uid="{00000000-0005-0000-0000-0000890C0000}"/>
    <cellStyle name="20% - Accent5 8" xfId="25657" hidden="1" xr:uid="{00000000-0005-0000-0000-00008A0C0000}"/>
    <cellStyle name="20% - Accent5 8" xfId="25981" hidden="1" xr:uid="{00000000-0005-0000-0000-00008B0C0000}"/>
    <cellStyle name="20% - Accent5 8" xfId="28490" hidden="1" xr:uid="{00000000-0005-0000-0000-00008C0C0000}"/>
    <cellStyle name="20% - Accent5 8" xfId="28564" hidden="1" xr:uid="{00000000-0005-0000-0000-00008D0C0000}"/>
    <cellStyle name="20% - Accent5 8" xfId="28640" hidden="1" xr:uid="{00000000-0005-0000-0000-00008E0C0000}"/>
    <cellStyle name="20% - Accent5 8" xfId="28718" hidden="1" xr:uid="{00000000-0005-0000-0000-00008F0C0000}"/>
    <cellStyle name="20% - Accent5 8" xfId="29303" hidden="1" xr:uid="{00000000-0005-0000-0000-0000900C0000}"/>
    <cellStyle name="20% - Accent5 8" xfId="29379" hidden="1" xr:uid="{00000000-0005-0000-0000-0000910C0000}"/>
    <cellStyle name="20% - Accent5 8" xfId="29458" hidden="1" xr:uid="{00000000-0005-0000-0000-0000920C0000}"/>
    <cellStyle name="20% - Accent5 8" xfId="29549" hidden="1" xr:uid="{00000000-0005-0000-0000-0000930C0000}"/>
    <cellStyle name="20% - Accent5 8" xfId="29180" hidden="1" xr:uid="{00000000-0005-0000-0000-0000940C0000}"/>
    <cellStyle name="20% - Accent5 8" xfId="29208" hidden="1" xr:uid="{00000000-0005-0000-0000-0000950C0000}"/>
    <cellStyle name="20% - Accent5 8" xfId="29898" hidden="1" xr:uid="{00000000-0005-0000-0000-0000960C0000}"/>
    <cellStyle name="20% - Accent5 8" xfId="29974" hidden="1" xr:uid="{00000000-0005-0000-0000-0000970C0000}"/>
    <cellStyle name="20% - Accent5 8" xfId="30052" hidden="1" xr:uid="{00000000-0005-0000-0000-0000980C0000}"/>
    <cellStyle name="20% - Accent5 8" xfId="30131" hidden="1" xr:uid="{00000000-0005-0000-0000-0000990C0000}"/>
    <cellStyle name="20% - Accent5 8" xfId="29090" hidden="1" xr:uid="{00000000-0005-0000-0000-00009A0C0000}"/>
    <cellStyle name="20% - Accent5 8" xfId="29759" hidden="1" xr:uid="{00000000-0005-0000-0000-00009B0C0000}"/>
    <cellStyle name="20% - Accent5 8" xfId="30430" hidden="1" xr:uid="{00000000-0005-0000-0000-00009C0C0000}"/>
    <cellStyle name="20% - Accent5 8" xfId="30506" hidden="1" xr:uid="{00000000-0005-0000-0000-00009D0C0000}"/>
    <cellStyle name="20% - Accent5 8" xfId="30584" hidden="1" xr:uid="{00000000-0005-0000-0000-00009E0C0000}"/>
    <cellStyle name="20% - Accent5 8" xfId="30767" hidden="1" xr:uid="{00000000-0005-0000-0000-00009F0C0000}"/>
    <cellStyle name="20% - Accent5 8" xfId="30843" hidden="1" xr:uid="{00000000-0005-0000-0000-0000A00C0000}"/>
    <cellStyle name="20% - Accent5 8" xfId="30921" hidden="1" xr:uid="{00000000-0005-0000-0000-0000A10C0000}"/>
    <cellStyle name="20% - Accent5 8" xfId="31104" hidden="1" xr:uid="{00000000-0005-0000-0000-0000A20C0000}"/>
    <cellStyle name="20% - Accent5 8" xfId="31180" hidden="1" xr:uid="{00000000-0005-0000-0000-0000A30C0000}"/>
    <cellStyle name="20% - Accent5 8" xfId="31282" hidden="1" xr:uid="{00000000-0005-0000-0000-0000A40C0000}"/>
    <cellStyle name="20% - Accent5 8" xfId="31356" hidden="1" xr:uid="{00000000-0005-0000-0000-0000A50C0000}"/>
    <cellStyle name="20% - Accent5 8" xfId="31432" hidden="1" xr:uid="{00000000-0005-0000-0000-0000A60C0000}"/>
    <cellStyle name="20% - Accent5 8" xfId="31510" hidden="1" xr:uid="{00000000-0005-0000-0000-0000A70C0000}"/>
    <cellStyle name="20% - Accent5 8" xfId="32095" hidden="1" xr:uid="{00000000-0005-0000-0000-0000A80C0000}"/>
    <cellStyle name="20% - Accent5 8" xfId="32171" hidden="1" xr:uid="{00000000-0005-0000-0000-0000A90C0000}"/>
    <cellStyle name="20% - Accent5 8" xfId="32250" hidden="1" xr:uid="{00000000-0005-0000-0000-0000AA0C0000}"/>
    <cellStyle name="20% - Accent5 8" xfId="32341" hidden="1" xr:uid="{00000000-0005-0000-0000-0000AB0C0000}"/>
    <cellStyle name="20% - Accent5 8" xfId="31972" hidden="1" xr:uid="{00000000-0005-0000-0000-0000AC0C0000}"/>
    <cellStyle name="20% - Accent5 8" xfId="32000" hidden="1" xr:uid="{00000000-0005-0000-0000-0000AD0C0000}"/>
    <cellStyle name="20% - Accent5 8" xfId="32690" hidden="1" xr:uid="{00000000-0005-0000-0000-0000AE0C0000}"/>
    <cellStyle name="20% - Accent5 8" xfId="32766" hidden="1" xr:uid="{00000000-0005-0000-0000-0000AF0C0000}"/>
    <cellStyle name="20% - Accent5 8" xfId="32844" hidden="1" xr:uid="{00000000-0005-0000-0000-0000B00C0000}"/>
    <cellStyle name="20% - Accent5 8" xfId="32923" hidden="1" xr:uid="{00000000-0005-0000-0000-0000B10C0000}"/>
    <cellStyle name="20% - Accent5 8" xfId="31882" hidden="1" xr:uid="{00000000-0005-0000-0000-0000B20C0000}"/>
    <cellStyle name="20% - Accent5 8" xfId="32551" hidden="1" xr:uid="{00000000-0005-0000-0000-0000B30C0000}"/>
    <cellStyle name="20% - Accent5 8" xfId="33222" hidden="1" xr:uid="{00000000-0005-0000-0000-0000B40C0000}"/>
    <cellStyle name="20% - Accent5 8" xfId="33298" hidden="1" xr:uid="{00000000-0005-0000-0000-0000B50C0000}"/>
    <cellStyle name="20% - Accent5 8" xfId="33376" hidden="1" xr:uid="{00000000-0005-0000-0000-0000B60C0000}"/>
    <cellStyle name="20% - Accent5 8" xfId="33559" hidden="1" xr:uid="{00000000-0005-0000-0000-0000B70C0000}"/>
    <cellStyle name="20% - Accent5 8" xfId="33635" hidden="1" xr:uid="{00000000-0005-0000-0000-0000B80C0000}"/>
    <cellStyle name="20% - Accent5 8" xfId="33713" hidden="1" xr:uid="{00000000-0005-0000-0000-0000B90C0000}"/>
    <cellStyle name="20% - Accent5 8" xfId="33896" hidden="1" xr:uid="{00000000-0005-0000-0000-0000BA0C0000}"/>
    <cellStyle name="20% - Accent5 8" xfId="33972" hidden="1" xr:uid="{00000000-0005-0000-0000-0000BB0C0000}"/>
    <cellStyle name="20% - Accent5 9" xfId="540" hidden="1" xr:uid="{00000000-0005-0000-0000-0000BC0C0000}"/>
    <cellStyle name="20% - Accent5 9" xfId="864" hidden="1" xr:uid="{00000000-0005-0000-0000-0000BD0C0000}"/>
    <cellStyle name="20% - Accent5 9" xfId="1185" hidden="1" xr:uid="{00000000-0005-0000-0000-0000BE0C0000}"/>
    <cellStyle name="20% - Accent5 9" xfId="1527" hidden="1" xr:uid="{00000000-0005-0000-0000-0000BF0C0000}"/>
    <cellStyle name="20% - Accent5 9" xfId="6754" hidden="1" xr:uid="{00000000-0005-0000-0000-0000C00C0000}"/>
    <cellStyle name="20% - Accent5 9" xfId="7076" hidden="1" xr:uid="{00000000-0005-0000-0000-0000C10C0000}"/>
    <cellStyle name="20% - Accent5 9" xfId="7422" hidden="1" xr:uid="{00000000-0005-0000-0000-0000C20C0000}"/>
    <cellStyle name="20% - Accent5 9" xfId="8505" hidden="1" xr:uid="{00000000-0005-0000-0000-0000C30C0000}"/>
    <cellStyle name="20% - Accent5 9" xfId="5545" hidden="1" xr:uid="{00000000-0005-0000-0000-0000C40C0000}"/>
    <cellStyle name="20% - Accent5 9" xfId="6190" hidden="1" xr:uid="{00000000-0005-0000-0000-0000C50C0000}"/>
    <cellStyle name="20% - Accent5 9" xfId="13193" hidden="1" xr:uid="{00000000-0005-0000-0000-0000C60C0000}"/>
    <cellStyle name="20% - Accent5 9" xfId="13514" hidden="1" xr:uid="{00000000-0005-0000-0000-0000C70C0000}"/>
    <cellStyle name="20% - Accent5 9" xfId="13856" hidden="1" xr:uid="{00000000-0005-0000-0000-0000C80C0000}"/>
    <cellStyle name="20% - Accent5 9" xfId="14780" hidden="1" xr:uid="{00000000-0005-0000-0000-0000C90C0000}"/>
    <cellStyle name="20% - Accent5 9" xfId="4469" hidden="1" xr:uid="{00000000-0005-0000-0000-0000CA0C0000}"/>
    <cellStyle name="20% - Accent5 9" xfId="5936" hidden="1" xr:uid="{00000000-0005-0000-0000-0000CB0C0000}"/>
    <cellStyle name="20% - Accent5 9" xfId="19275" hidden="1" xr:uid="{00000000-0005-0000-0000-0000CC0C0000}"/>
    <cellStyle name="20% - Accent5 9" xfId="19597" hidden="1" xr:uid="{00000000-0005-0000-0000-0000CD0C0000}"/>
    <cellStyle name="20% - Accent5 9" xfId="19939" hidden="1" xr:uid="{00000000-0005-0000-0000-0000CE0C0000}"/>
    <cellStyle name="20% - Accent5 9" xfId="22528" hidden="1" xr:uid="{00000000-0005-0000-0000-0000CF0C0000}"/>
    <cellStyle name="20% - Accent5 9" xfId="22850" hidden="1" xr:uid="{00000000-0005-0000-0000-0000D00C0000}"/>
    <cellStyle name="20% - Accent5 9" xfId="23192" hidden="1" xr:uid="{00000000-0005-0000-0000-0000D10C0000}"/>
    <cellStyle name="20% - Accent5 9" xfId="25695" hidden="1" xr:uid="{00000000-0005-0000-0000-0000D20C0000}"/>
    <cellStyle name="20% - Accent5 9" xfId="26016" hidden="1" xr:uid="{00000000-0005-0000-0000-0000D30C0000}"/>
    <cellStyle name="20% - Accent5 9" xfId="28503" hidden="1" xr:uid="{00000000-0005-0000-0000-0000D40C0000}"/>
    <cellStyle name="20% - Accent5 9" xfId="28577" hidden="1" xr:uid="{00000000-0005-0000-0000-0000D50C0000}"/>
    <cellStyle name="20% - Accent5 9" xfId="28653" hidden="1" xr:uid="{00000000-0005-0000-0000-0000D60C0000}"/>
    <cellStyle name="20% - Accent5 9" xfId="28731" hidden="1" xr:uid="{00000000-0005-0000-0000-0000D70C0000}"/>
    <cellStyle name="20% - Accent5 9" xfId="29316" hidden="1" xr:uid="{00000000-0005-0000-0000-0000D80C0000}"/>
    <cellStyle name="20% - Accent5 9" xfId="29392" hidden="1" xr:uid="{00000000-0005-0000-0000-0000D90C0000}"/>
    <cellStyle name="20% - Accent5 9" xfId="29471" hidden="1" xr:uid="{00000000-0005-0000-0000-0000DA0C0000}"/>
    <cellStyle name="20% - Accent5 9" xfId="29577" hidden="1" xr:uid="{00000000-0005-0000-0000-0000DB0C0000}"/>
    <cellStyle name="20% - Accent5 9" xfId="29157" hidden="1" xr:uid="{00000000-0005-0000-0000-0000DC0C0000}"/>
    <cellStyle name="20% - Accent5 9" xfId="29237" hidden="1" xr:uid="{00000000-0005-0000-0000-0000DD0C0000}"/>
    <cellStyle name="20% - Accent5 9" xfId="29911" hidden="1" xr:uid="{00000000-0005-0000-0000-0000DE0C0000}"/>
    <cellStyle name="20% - Accent5 9" xfId="29987" hidden="1" xr:uid="{00000000-0005-0000-0000-0000DF0C0000}"/>
    <cellStyle name="20% - Accent5 9" xfId="30065" hidden="1" xr:uid="{00000000-0005-0000-0000-0000E00C0000}"/>
    <cellStyle name="20% - Accent5 9" xfId="30148" hidden="1" xr:uid="{00000000-0005-0000-0000-0000E10C0000}"/>
    <cellStyle name="20% - Accent5 9" xfId="29016" hidden="1" xr:uid="{00000000-0005-0000-0000-0000E20C0000}"/>
    <cellStyle name="20% - Accent5 9" xfId="29200" hidden="1" xr:uid="{00000000-0005-0000-0000-0000E30C0000}"/>
    <cellStyle name="20% - Accent5 9" xfId="30443" hidden="1" xr:uid="{00000000-0005-0000-0000-0000E40C0000}"/>
    <cellStyle name="20% - Accent5 9" xfId="30519" hidden="1" xr:uid="{00000000-0005-0000-0000-0000E50C0000}"/>
    <cellStyle name="20% - Accent5 9" xfId="30597" hidden="1" xr:uid="{00000000-0005-0000-0000-0000E60C0000}"/>
    <cellStyle name="20% - Accent5 9" xfId="30780" hidden="1" xr:uid="{00000000-0005-0000-0000-0000E70C0000}"/>
    <cellStyle name="20% - Accent5 9" xfId="30856" hidden="1" xr:uid="{00000000-0005-0000-0000-0000E80C0000}"/>
    <cellStyle name="20% - Accent5 9" xfId="30934" hidden="1" xr:uid="{00000000-0005-0000-0000-0000E90C0000}"/>
    <cellStyle name="20% - Accent5 9" xfId="31117" hidden="1" xr:uid="{00000000-0005-0000-0000-0000EA0C0000}"/>
    <cellStyle name="20% - Accent5 9" xfId="31193" hidden="1" xr:uid="{00000000-0005-0000-0000-0000EB0C0000}"/>
    <cellStyle name="20% - Accent5 9" xfId="31295" hidden="1" xr:uid="{00000000-0005-0000-0000-0000EC0C0000}"/>
    <cellStyle name="20% - Accent5 9" xfId="31369" hidden="1" xr:uid="{00000000-0005-0000-0000-0000ED0C0000}"/>
    <cellStyle name="20% - Accent5 9" xfId="31445" hidden="1" xr:uid="{00000000-0005-0000-0000-0000EE0C0000}"/>
    <cellStyle name="20% - Accent5 9" xfId="31523" hidden="1" xr:uid="{00000000-0005-0000-0000-0000EF0C0000}"/>
    <cellStyle name="20% - Accent5 9" xfId="32108" hidden="1" xr:uid="{00000000-0005-0000-0000-0000F00C0000}"/>
    <cellStyle name="20% - Accent5 9" xfId="32184" hidden="1" xr:uid="{00000000-0005-0000-0000-0000F10C0000}"/>
    <cellStyle name="20% - Accent5 9" xfId="32263" hidden="1" xr:uid="{00000000-0005-0000-0000-0000F20C0000}"/>
    <cellStyle name="20% - Accent5 9" xfId="32369" hidden="1" xr:uid="{00000000-0005-0000-0000-0000F30C0000}"/>
    <cellStyle name="20% - Accent5 9" xfId="31949" hidden="1" xr:uid="{00000000-0005-0000-0000-0000F40C0000}"/>
    <cellStyle name="20% - Accent5 9" xfId="32029" hidden="1" xr:uid="{00000000-0005-0000-0000-0000F50C0000}"/>
    <cellStyle name="20% - Accent5 9" xfId="32703" hidden="1" xr:uid="{00000000-0005-0000-0000-0000F60C0000}"/>
    <cellStyle name="20% - Accent5 9" xfId="32779" hidden="1" xr:uid="{00000000-0005-0000-0000-0000F70C0000}"/>
    <cellStyle name="20% - Accent5 9" xfId="32857" hidden="1" xr:uid="{00000000-0005-0000-0000-0000F80C0000}"/>
    <cellStyle name="20% - Accent5 9" xfId="32940" hidden="1" xr:uid="{00000000-0005-0000-0000-0000F90C0000}"/>
    <cellStyle name="20% - Accent5 9" xfId="31808" hidden="1" xr:uid="{00000000-0005-0000-0000-0000FA0C0000}"/>
    <cellStyle name="20% - Accent5 9" xfId="31992" hidden="1" xr:uid="{00000000-0005-0000-0000-0000FB0C0000}"/>
    <cellStyle name="20% - Accent5 9" xfId="33235" hidden="1" xr:uid="{00000000-0005-0000-0000-0000FC0C0000}"/>
    <cellStyle name="20% - Accent5 9" xfId="33311" hidden="1" xr:uid="{00000000-0005-0000-0000-0000FD0C0000}"/>
    <cellStyle name="20% - Accent5 9" xfId="33389" hidden="1" xr:uid="{00000000-0005-0000-0000-0000FE0C0000}"/>
    <cellStyle name="20% - Accent5 9" xfId="33572" hidden="1" xr:uid="{00000000-0005-0000-0000-0000FF0C0000}"/>
    <cellStyle name="20% - Accent5 9" xfId="33648" hidden="1" xr:uid="{00000000-0005-0000-0000-0000000D0000}"/>
    <cellStyle name="20% - Accent5 9" xfId="33726" hidden="1" xr:uid="{00000000-0005-0000-0000-0000010D0000}"/>
    <cellStyle name="20% - Accent5 9" xfId="33909" hidden="1" xr:uid="{00000000-0005-0000-0000-0000020D0000}"/>
    <cellStyle name="20% - Accent5 9" xfId="33985" hidden="1" xr:uid="{00000000-0005-0000-0000-0000030D0000}"/>
    <cellStyle name="20% - Accent6" xfId="41" builtinId="50" hidden="1" customBuiltin="1"/>
    <cellStyle name="20% - Accent6" xfId="89" builtinId="50" hidden="1" customBuiltin="1"/>
    <cellStyle name="20% - Accent6" xfId="124" builtinId="50" hidden="1" customBuiltin="1"/>
    <cellStyle name="20% - Accent6" xfId="167" builtinId="50" hidden="1" customBuiltin="1"/>
    <cellStyle name="20% - Accent6" xfId="209" builtinId="50" hidden="1" customBuiltin="1"/>
    <cellStyle name="20% - Accent6" xfId="243" builtinId="50" hidden="1" customBuiltin="1"/>
    <cellStyle name="20% - Accent6" xfId="280" builtinId="50" hidden="1" customBuiltin="1"/>
    <cellStyle name="20% - Accent6" xfId="317" builtinId="50" hidden="1" customBuiltin="1"/>
    <cellStyle name="20% - Accent6" xfId="351" builtinId="50" hidden="1" customBuiltin="1"/>
    <cellStyle name="20% - Accent6" xfId="386" builtinId="50" hidden="1" customBuiltin="1"/>
    <cellStyle name="20% - Accent6" xfId="3937" builtinId="50" hidden="1" customBuiltin="1"/>
    <cellStyle name="20% - Accent6" xfId="3971" builtinId="50" hidden="1" customBuiltin="1"/>
    <cellStyle name="20% - Accent6" xfId="4008" builtinId="50" hidden="1" customBuiltin="1"/>
    <cellStyle name="20% - Accent6" xfId="4045" builtinId="50" hidden="1" customBuiltin="1"/>
    <cellStyle name="20% - Accent6" xfId="4079" builtinId="50" hidden="1" customBuiltin="1"/>
    <cellStyle name="20% - Accent6" xfId="4277" builtinId="50" hidden="1" customBuiltin="1"/>
    <cellStyle name="20% - Accent6" xfId="10698" builtinId="50" hidden="1" customBuiltin="1"/>
    <cellStyle name="20% - Accent6" xfId="10784" builtinId="50" hidden="1" customBuiltin="1"/>
    <cellStyle name="20% - Accent6" xfId="7646" builtinId="50" hidden="1" customBuiltin="1"/>
    <cellStyle name="20% - Accent6" xfId="8294" builtinId="50" hidden="1" customBuiltin="1"/>
    <cellStyle name="20% - Accent6" xfId="5601" builtinId="50" hidden="1" customBuiltin="1"/>
    <cellStyle name="20% - Accent6" xfId="5580" builtinId="50" hidden="1" customBuiltin="1"/>
    <cellStyle name="20% - Accent6" xfId="5552" builtinId="50" hidden="1" customBuiltin="1"/>
    <cellStyle name="20% - Accent6" xfId="5050" builtinId="50" hidden="1" customBuiltin="1"/>
    <cellStyle name="20% - Accent6" xfId="5319" builtinId="50" hidden="1" customBuiltin="1"/>
    <cellStyle name="20% - Accent6" xfId="4083" builtinId="50" hidden="1" customBuiltin="1"/>
    <cellStyle name="20% - Accent6" xfId="4180" builtinId="50" hidden="1" customBuiltin="1"/>
    <cellStyle name="20% - Accent6" xfId="10304" builtinId="50" hidden="1" customBuiltin="1"/>
    <cellStyle name="20% - Accent6" xfId="16908" builtinId="50" hidden="1" customBuiltin="1"/>
    <cellStyle name="20% - Accent6" xfId="16987" builtinId="50" hidden="1" customBuiltin="1"/>
    <cellStyle name="20% - Accent6" xfId="14051" builtinId="50" hidden="1" customBuiltin="1"/>
    <cellStyle name="20% - Accent6" xfId="14596" builtinId="50" hidden="1" customBuiltin="1"/>
    <cellStyle name="20% - Accent6" xfId="4441" builtinId="50" hidden="1" customBuiltin="1"/>
    <cellStyle name="20% - Accent6" xfId="8433" builtinId="50" hidden="1" customBuiltin="1"/>
    <cellStyle name="20% - Accent6" xfId="8866" builtinId="50" hidden="1" customBuiltin="1"/>
    <cellStyle name="20% - Accent6" xfId="8254" builtinId="50" hidden="1" customBuiltin="1"/>
    <cellStyle name="20% - Accent6" xfId="6168" builtinId="50" hidden="1" customBuiltin="1"/>
    <cellStyle name="20% - Accent6" xfId="4095" builtinId="50" hidden="1" customBuiltin="1"/>
    <cellStyle name="20% - Accent6" xfId="8392" builtinId="50" hidden="1" customBuiltin="1"/>
    <cellStyle name="20% - Accent6" xfId="16543" builtinId="50" hidden="1" customBuiltin="1"/>
    <cellStyle name="20% - Accent6" xfId="18249" builtinId="50" hidden="1" customBuiltin="1"/>
    <cellStyle name="20% - Accent6" xfId="7881" builtinId="50" hidden="1" customBuiltin="1"/>
    <cellStyle name="20% - Accent6" xfId="13944" builtinId="50" hidden="1" customBuiltin="1"/>
    <cellStyle name="20% - Accent6" xfId="13996" builtinId="50" hidden="1" customBuiltin="1"/>
    <cellStyle name="20% - Accent6" xfId="5723" builtinId="50" hidden="1" customBuiltin="1"/>
    <cellStyle name="20% - Accent6" xfId="10736" builtinId="50" hidden="1" customBuiltin="1"/>
    <cellStyle name="20% - Accent6" xfId="21518" builtinId="50" hidden="1" customBuiltin="1"/>
    <cellStyle name="20% - Accent6" xfId="14561" builtinId="50" hidden="1" customBuiltin="1"/>
    <cellStyle name="20% - Accent6" xfId="10859" builtinId="50" hidden="1" customBuiltin="1"/>
    <cellStyle name="20% - Accent6" xfId="16885" builtinId="50" hidden="1" customBuiltin="1"/>
    <cellStyle name="20% - Accent6" xfId="20057" builtinId="50" hidden="1" customBuiltin="1"/>
    <cellStyle name="20% - Accent6" xfId="14104" builtinId="50" hidden="1" customBuiltin="1"/>
    <cellStyle name="20% - Accent6 10" xfId="544" hidden="1" xr:uid="{00000000-0005-0000-0000-0000380D0000}"/>
    <cellStyle name="20% - Accent6 10" xfId="868" hidden="1" xr:uid="{00000000-0005-0000-0000-0000390D0000}"/>
    <cellStyle name="20% - Accent6 10" xfId="1189" hidden="1" xr:uid="{00000000-0005-0000-0000-00003A0D0000}"/>
    <cellStyle name="20% - Accent6 10" xfId="1531" hidden="1" xr:uid="{00000000-0005-0000-0000-00003B0D0000}"/>
    <cellStyle name="20% - Accent6 10" xfId="6758" hidden="1" xr:uid="{00000000-0005-0000-0000-00003C0D0000}"/>
    <cellStyle name="20% - Accent6 10" xfId="7080" hidden="1" xr:uid="{00000000-0005-0000-0000-00003D0D0000}"/>
    <cellStyle name="20% - Accent6 10" xfId="7426" hidden="1" xr:uid="{00000000-0005-0000-0000-00003E0D0000}"/>
    <cellStyle name="20% - Accent6 10" xfId="8409" hidden="1" xr:uid="{00000000-0005-0000-0000-00003F0D0000}"/>
    <cellStyle name="20% - Accent6 10" xfId="5403" hidden="1" xr:uid="{00000000-0005-0000-0000-0000400D0000}"/>
    <cellStyle name="20% - Accent6 10" xfId="6142" hidden="1" xr:uid="{00000000-0005-0000-0000-0000410D0000}"/>
    <cellStyle name="20% - Accent6 10" xfId="13197" hidden="1" xr:uid="{00000000-0005-0000-0000-0000420D0000}"/>
    <cellStyle name="20% - Accent6 10" xfId="13518" hidden="1" xr:uid="{00000000-0005-0000-0000-0000430D0000}"/>
    <cellStyle name="20% - Accent6 10" xfId="13860" hidden="1" xr:uid="{00000000-0005-0000-0000-0000440D0000}"/>
    <cellStyle name="20% - Accent6 10" xfId="14694" hidden="1" xr:uid="{00000000-0005-0000-0000-0000450D0000}"/>
    <cellStyle name="20% - Accent6 10" xfId="8278" hidden="1" xr:uid="{00000000-0005-0000-0000-0000460D0000}"/>
    <cellStyle name="20% - Accent6 10" xfId="4662" hidden="1" xr:uid="{00000000-0005-0000-0000-0000470D0000}"/>
    <cellStyle name="20% - Accent6 10" xfId="19279" hidden="1" xr:uid="{00000000-0005-0000-0000-0000480D0000}"/>
    <cellStyle name="20% - Accent6 10" xfId="19601" hidden="1" xr:uid="{00000000-0005-0000-0000-0000490D0000}"/>
    <cellStyle name="20% - Accent6 10" xfId="19943" hidden="1" xr:uid="{00000000-0005-0000-0000-00004A0D0000}"/>
    <cellStyle name="20% - Accent6 10" xfId="22532" hidden="1" xr:uid="{00000000-0005-0000-0000-00004B0D0000}"/>
    <cellStyle name="20% - Accent6 10" xfId="22854" hidden="1" xr:uid="{00000000-0005-0000-0000-00004C0D0000}"/>
    <cellStyle name="20% - Accent6 10" xfId="23196" hidden="1" xr:uid="{00000000-0005-0000-0000-00004D0D0000}"/>
    <cellStyle name="20% - Accent6 10" xfId="25699" hidden="1" xr:uid="{00000000-0005-0000-0000-00004E0D0000}"/>
    <cellStyle name="20% - Accent6 10" xfId="26020" hidden="1" xr:uid="{00000000-0005-0000-0000-00004F0D0000}"/>
    <cellStyle name="20% - Accent6 10" xfId="28505" hidden="1" xr:uid="{00000000-0005-0000-0000-0000500D0000}"/>
    <cellStyle name="20% - Accent6 10" xfId="28579" hidden="1" xr:uid="{00000000-0005-0000-0000-0000510D0000}"/>
    <cellStyle name="20% - Accent6 10" xfId="28655" hidden="1" xr:uid="{00000000-0005-0000-0000-0000520D0000}"/>
    <cellStyle name="20% - Accent6 10" xfId="28733" hidden="1" xr:uid="{00000000-0005-0000-0000-0000530D0000}"/>
    <cellStyle name="20% - Accent6 10" xfId="29318" hidden="1" xr:uid="{00000000-0005-0000-0000-0000540D0000}"/>
    <cellStyle name="20% - Accent6 10" xfId="29394" hidden="1" xr:uid="{00000000-0005-0000-0000-0000550D0000}"/>
    <cellStyle name="20% - Accent6 10" xfId="29473" hidden="1" xr:uid="{00000000-0005-0000-0000-0000560D0000}"/>
    <cellStyle name="20% - Accent6 10" xfId="29574" hidden="1" xr:uid="{00000000-0005-0000-0000-0000570D0000}"/>
    <cellStyle name="20% - Accent6 10" xfId="29135" hidden="1" xr:uid="{00000000-0005-0000-0000-0000580D0000}"/>
    <cellStyle name="20% - Accent6 10" xfId="29230" hidden="1" xr:uid="{00000000-0005-0000-0000-0000590D0000}"/>
    <cellStyle name="20% - Accent6 10" xfId="29913" hidden="1" xr:uid="{00000000-0005-0000-0000-00005A0D0000}"/>
    <cellStyle name="20% - Accent6 10" xfId="29989" hidden="1" xr:uid="{00000000-0005-0000-0000-00005B0D0000}"/>
    <cellStyle name="20% - Accent6 10" xfId="30067" hidden="1" xr:uid="{00000000-0005-0000-0000-00005C0D0000}"/>
    <cellStyle name="20% - Accent6 10" xfId="30145" hidden="1" xr:uid="{00000000-0005-0000-0000-00005D0D0000}"/>
    <cellStyle name="20% - Accent6 10" xfId="29563" hidden="1" xr:uid="{00000000-0005-0000-0000-00005E0D0000}"/>
    <cellStyle name="20% - Accent6 10" xfId="29037" hidden="1" xr:uid="{00000000-0005-0000-0000-00005F0D0000}"/>
    <cellStyle name="20% - Accent6 10" xfId="30445" hidden="1" xr:uid="{00000000-0005-0000-0000-0000600D0000}"/>
    <cellStyle name="20% - Accent6 10" xfId="30521" hidden="1" xr:uid="{00000000-0005-0000-0000-0000610D0000}"/>
    <cellStyle name="20% - Accent6 10" xfId="30599" hidden="1" xr:uid="{00000000-0005-0000-0000-0000620D0000}"/>
    <cellStyle name="20% - Accent6 10" xfId="30782" hidden="1" xr:uid="{00000000-0005-0000-0000-0000630D0000}"/>
    <cellStyle name="20% - Accent6 10" xfId="30858" hidden="1" xr:uid="{00000000-0005-0000-0000-0000640D0000}"/>
    <cellStyle name="20% - Accent6 10" xfId="30936" hidden="1" xr:uid="{00000000-0005-0000-0000-0000650D0000}"/>
    <cellStyle name="20% - Accent6 10" xfId="31119" hidden="1" xr:uid="{00000000-0005-0000-0000-0000660D0000}"/>
    <cellStyle name="20% - Accent6 10" xfId="31195" hidden="1" xr:uid="{00000000-0005-0000-0000-0000670D0000}"/>
    <cellStyle name="20% - Accent6 10" xfId="31297" hidden="1" xr:uid="{00000000-0005-0000-0000-0000680D0000}"/>
    <cellStyle name="20% - Accent6 10" xfId="31371" hidden="1" xr:uid="{00000000-0005-0000-0000-0000690D0000}"/>
    <cellStyle name="20% - Accent6 10" xfId="31447" hidden="1" xr:uid="{00000000-0005-0000-0000-00006A0D0000}"/>
    <cellStyle name="20% - Accent6 10" xfId="31525" hidden="1" xr:uid="{00000000-0005-0000-0000-00006B0D0000}"/>
    <cellStyle name="20% - Accent6 10" xfId="32110" hidden="1" xr:uid="{00000000-0005-0000-0000-00006C0D0000}"/>
    <cellStyle name="20% - Accent6 10" xfId="32186" hidden="1" xr:uid="{00000000-0005-0000-0000-00006D0D0000}"/>
    <cellStyle name="20% - Accent6 10" xfId="32265" hidden="1" xr:uid="{00000000-0005-0000-0000-00006E0D0000}"/>
    <cellStyle name="20% - Accent6 10" xfId="32366" hidden="1" xr:uid="{00000000-0005-0000-0000-00006F0D0000}"/>
    <cellStyle name="20% - Accent6 10" xfId="31927" hidden="1" xr:uid="{00000000-0005-0000-0000-0000700D0000}"/>
    <cellStyle name="20% - Accent6 10" xfId="32022" hidden="1" xr:uid="{00000000-0005-0000-0000-0000710D0000}"/>
    <cellStyle name="20% - Accent6 10" xfId="32705" hidden="1" xr:uid="{00000000-0005-0000-0000-0000720D0000}"/>
    <cellStyle name="20% - Accent6 10" xfId="32781" hidden="1" xr:uid="{00000000-0005-0000-0000-0000730D0000}"/>
    <cellStyle name="20% - Accent6 10" xfId="32859" hidden="1" xr:uid="{00000000-0005-0000-0000-0000740D0000}"/>
    <cellStyle name="20% - Accent6 10" xfId="32937" hidden="1" xr:uid="{00000000-0005-0000-0000-0000750D0000}"/>
    <cellStyle name="20% - Accent6 10" xfId="32355" hidden="1" xr:uid="{00000000-0005-0000-0000-0000760D0000}"/>
    <cellStyle name="20% - Accent6 10" xfId="31829" hidden="1" xr:uid="{00000000-0005-0000-0000-0000770D0000}"/>
    <cellStyle name="20% - Accent6 10" xfId="33237" hidden="1" xr:uid="{00000000-0005-0000-0000-0000780D0000}"/>
    <cellStyle name="20% - Accent6 10" xfId="33313" hidden="1" xr:uid="{00000000-0005-0000-0000-0000790D0000}"/>
    <cellStyle name="20% - Accent6 10" xfId="33391" hidden="1" xr:uid="{00000000-0005-0000-0000-00007A0D0000}"/>
    <cellStyle name="20% - Accent6 10" xfId="33574" hidden="1" xr:uid="{00000000-0005-0000-0000-00007B0D0000}"/>
    <cellStyle name="20% - Accent6 10" xfId="33650" hidden="1" xr:uid="{00000000-0005-0000-0000-00007C0D0000}"/>
    <cellStyle name="20% - Accent6 10" xfId="33728" hidden="1" xr:uid="{00000000-0005-0000-0000-00007D0D0000}"/>
    <cellStyle name="20% - Accent6 10" xfId="33911" hidden="1" xr:uid="{00000000-0005-0000-0000-00007E0D0000}"/>
    <cellStyle name="20% - Accent6 10" xfId="33987" hidden="1" xr:uid="{00000000-0005-0000-0000-00007F0D0000}"/>
    <cellStyle name="20% - Accent6 11" xfId="580" hidden="1" xr:uid="{00000000-0005-0000-0000-0000800D0000}"/>
    <cellStyle name="20% - Accent6 11" xfId="904" hidden="1" xr:uid="{00000000-0005-0000-0000-0000810D0000}"/>
    <cellStyle name="20% - Accent6 11" xfId="1225" hidden="1" xr:uid="{00000000-0005-0000-0000-0000820D0000}"/>
    <cellStyle name="20% - Accent6 11" xfId="1567" hidden="1" xr:uid="{00000000-0005-0000-0000-0000830D0000}"/>
    <cellStyle name="20% - Accent6 11" xfId="6794" hidden="1" xr:uid="{00000000-0005-0000-0000-0000840D0000}"/>
    <cellStyle name="20% - Accent6 11" xfId="7116" hidden="1" xr:uid="{00000000-0005-0000-0000-0000850D0000}"/>
    <cellStyle name="20% - Accent6 11" xfId="7462" hidden="1" xr:uid="{00000000-0005-0000-0000-0000860D0000}"/>
    <cellStyle name="20% - Accent6 11" xfId="7803" hidden="1" xr:uid="{00000000-0005-0000-0000-0000870D0000}"/>
    <cellStyle name="20% - Accent6 11" xfId="3896" hidden="1" xr:uid="{00000000-0005-0000-0000-0000880D0000}"/>
    <cellStyle name="20% - Accent6 11" xfId="6187" hidden="1" xr:uid="{00000000-0005-0000-0000-0000890D0000}"/>
    <cellStyle name="20% - Accent6 11" xfId="13233" hidden="1" xr:uid="{00000000-0005-0000-0000-00008A0D0000}"/>
    <cellStyle name="20% - Accent6 11" xfId="13554" hidden="1" xr:uid="{00000000-0005-0000-0000-00008B0D0000}"/>
    <cellStyle name="20% - Accent6 11" xfId="13896" hidden="1" xr:uid="{00000000-0005-0000-0000-00008C0D0000}"/>
    <cellStyle name="20% - Accent6 11" xfId="14181" hidden="1" xr:uid="{00000000-0005-0000-0000-00008D0D0000}"/>
    <cellStyle name="20% - Accent6 11" xfId="5135" hidden="1" xr:uid="{00000000-0005-0000-0000-00008E0D0000}"/>
    <cellStyle name="20% - Accent6 11" xfId="10704" hidden="1" xr:uid="{00000000-0005-0000-0000-00008F0D0000}"/>
    <cellStyle name="20% - Accent6 11" xfId="19316" hidden="1" xr:uid="{00000000-0005-0000-0000-0000900D0000}"/>
    <cellStyle name="20% - Accent6 11" xfId="19637" hidden="1" xr:uid="{00000000-0005-0000-0000-0000910D0000}"/>
    <cellStyle name="20% - Accent6 11" xfId="19979" hidden="1" xr:uid="{00000000-0005-0000-0000-0000920D0000}"/>
    <cellStyle name="20% - Accent6 11" xfId="22569" hidden="1" xr:uid="{00000000-0005-0000-0000-0000930D0000}"/>
    <cellStyle name="20% - Accent6 11" xfId="22890" hidden="1" xr:uid="{00000000-0005-0000-0000-0000940D0000}"/>
    <cellStyle name="20% - Accent6 11" xfId="23232" hidden="1" xr:uid="{00000000-0005-0000-0000-0000950D0000}"/>
    <cellStyle name="20% - Accent6 11" xfId="25735" hidden="1" xr:uid="{00000000-0005-0000-0000-0000960D0000}"/>
    <cellStyle name="20% - Accent6 11" xfId="26056" hidden="1" xr:uid="{00000000-0005-0000-0000-0000970D0000}"/>
    <cellStyle name="20% - Accent6 11" xfId="28518" hidden="1" xr:uid="{00000000-0005-0000-0000-0000980D0000}"/>
    <cellStyle name="20% - Accent6 11" xfId="28592" hidden="1" xr:uid="{00000000-0005-0000-0000-0000990D0000}"/>
    <cellStyle name="20% - Accent6 11" xfId="28668" hidden="1" xr:uid="{00000000-0005-0000-0000-00009A0D0000}"/>
    <cellStyle name="20% - Accent6 11" xfId="28746" hidden="1" xr:uid="{00000000-0005-0000-0000-00009B0D0000}"/>
    <cellStyle name="20% - Accent6 11" xfId="29331" hidden="1" xr:uid="{00000000-0005-0000-0000-00009C0D0000}"/>
    <cellStyle name="20% - Accent6 11" xfId="29407" hidden="1" xr:uid="{00000000-0005-0000-0000-00009D0D0000}"/>
    <cellStyle name="20% - Accent6 11" xfId="29486" hidden="1" xr:uid="{00000000-0005-0000-0000-00009E0D0000}"/>
    <cellStyle name="20% - Accent6 11" xfId="29529" hidden="1" xr:uid="{00000000-0005-0000-0000-00009F0D0000}"/>
    <cellStyle name="20% - Accent6 11" xfId="28976" hidden="1" xr:uid="{00000000-0005-0000-0000-0000A00D0000}"/>
    <cellStyle name="20% - Accent6 11" xfId="29235" hidden="1" xr:uid="{00000000-0005-0000-0000-0000A10D0000}"/>
    <cellStyle name="20% - Accent6 11" xfId="29926" hidden="1" xr:uid="{00000000-0005-0000-0000-0000A20D0000}"/>
    <cellStyle name="20% - Accent6 11" xfId="30002" hidden="1" xr:uid="{00000000-0005-0000-0000-0000A30D0000}"/>
    <cellStyle name="20% - Accent6 11" xfId="30080" hidden="1" xr:uid="{00000000-0005-0000-0000-0000A40D0000}"/>
    <cellStyle name="20% - Accent6 11" xfId="30117" hidden="1" xr:uid="{00000000-0005-0000-0000-0000A50D0000}"/>
    <cellStyle name="20% - Accent6 11" xfId="29099" hidden="1" xr:uid="{00000000-0005-0000-0000-0000A60D0000}"/>
    <cellStyle name="20% - Accent6 11" xfId="29715" hidden="1" xr:uid="{00000000-0005-0000-0000-0000A70D0000}"/>
    <cellStyle name="20% - Accent6 11" xfId="30458" hidden="1" xr:uid="{00000000-0005-0000-0000-0000A80D0000}"/>
    <cellStyle name="20% - Accent6 11" xfId="30534" hidden="1" xr:uid="{00000000-0005-0000-0000-0000A90D0000}"/>
    <cellStyle name="20% - Accent6 11" xfId="30612" hidden="1" xr:uid="{00000000-0005-0000-0000-0000AA0D0000}"/>
    <cellStyle name="20% - Accent6 11" xfId="30795" hidden="1" xr:uid="{00000000-0005-0000-0000-0000AB0D0000}"/>
    <cellStyle name="20% - Accent6 11" xfId="30871" hidden="1" xr:uid="{00000000-0005-0000-0000-0000AC0D0000}"/>
    <cellStyle name="20% - Accent6 11" xfId="30949" hidden="1" xr:uid="{00000000-0005-0000-0000-0000AD0D0000}"/>
    <cellStyle name="20% - Accent6 11" xfId="31132" hidden="1" xr:uid="{00000000-0005-0000-0000-0000AE0D0000}"/>
    <cellStyle name="20% - Accent6 11" xfId="31208" hidden="1" xr:uid="{00000000-0005-0000-0000-0000AF0D0000}"/>
    <cellStyle name="20% - Accent6 11" xfId="31310" hidden="1" xr:uid="{00000000-0005-0000-0000-0000B00D0000}"/>
    <cellStyle name="20% - Accent6 11" xfId="31384" hidden="1" xr:uid="{00000000-0005-0000-0000-0000B10D0000}"/>
    <cellStyle name="20% - Accent6 11" xfId="31460" hidden="1" xr:uid="{00000000-0005-0000-0000-0000B20D0000}"/>
    <cellStyle name="20% - Accent6 11" xfId="31538" hidden="1" xr:uid="{00000000-0005-0000-0000-0000B30D0000}"/>
    <cellStyle name="20% - Accent6 11" xfId="32123" hidden="1" xr:uid="{00000000-0005-0000-0000-0000B40D0000}"/>
    <cellStyle name="20% - Accent6 11" xfId="32199" hidden="1" xr:uid="{00000000-0005-0000-0000-0000B50D0000}"/>
    <cellStyle name="20% - Accent6 11" xfId="32278" hidden="1" xr:uid="{00000000-0005-0000-0000-0000B60D0000}"/>
    <cellStyle name="20% - Accent6 11" xfId="32321" hidden="1" xr:uid="{00000000-0005-0000-0000-0000B70D0000}"/>
    <cellStyle name="20% - Accent6 11" xfId="31768" hidden="1" xr:uid="{00000000-0005-0000-0000-0000B80D0000}"/>
    <cellStyle name="20% - Accent6 11" xfId="32027" hidden="1" xr:uid="{00000000-0005-0000-0000-0000B90D0000}"/>
    <cellStyle name="20% - Accent6 11" xfId="32718" hidden="1" xr:uid="{00000000-0005-0000-0000-0000BA0D0000}"/>
    <cellStyle name="20% - Accent6 11" xfId="32794" hidden="1" xr:uid="{00000000-0005-0000-0000-0000BB0D0000}"/>
    <cellStyle name="20% - Accent6 11" xfId="32872" hidden="1" xr:uid="{00000000-0005-0000-0000-0000BC0D0000}"/>
    <cellStyle name="20% - Accent6 11" xfId="32909" hidden="1" xr:uid="{00000000-0005-0000-0000-0000BD0D0000}"/>
    <cellStyle name="20% - Accent6 11" xfId="31891" hidden="1" xr:uid="{00000000-0005-0000-0000-0000BE0D0000}"/>
    <cellStyle name="20% - Accent6 11" xfId="32507" hidden="1" xr:uid="{00000000-0005-0000-0000-0000BF0D0000}"/>
    <cellStyle name="20% - Accent6 11" xfId="33250" hidden="1" xr:uid="{00000000-0005-0000-0000-0000C00D0000}"/>
    <cellStyle name="20% - Accent6 11" xfId="33326" hidden="1" xr:uid="{00000000-0005-0000-0000-0000C10D0000}"/>
    <cellStyle name="20% - Accent6 11" xfId="33404" hidden="1" xr:uid="{00000000-0005-0000-0000-0000C20D0000}"/>
    <cellStyle name="20% - Accent6 11" xfId="33587" hidden="1" xr:uid="{00000000-0005-0000-0000-0000C30D0000}"/>
    <cellStyle name="20% - Accent6 11" xfId="33663" hidden="1" xr:uid="{00000000-0005-0000-0000-0000C40D0000}"/>
    <cellStyle name="20% - Accent6 11" xfId="33741" hidden="1" xr:uid="{00000000-0005-0000-0000-0000C50D0000}"/>
    <cellStyle name="20% - Accent6 11" xfId="33924" hidden="1" xr:uid="{00000000-0005-0000-0000-0000C60D0000}"/>
    <cellStyle name="20% - Accent6 11" xfId="34000" hidden="1" xr:uid="{00000000-0005-0000-0000-0000C70D0000}"/>
    <cellStyle name="20% - Accent6 12" xfId="614" hidden="1" xr:uid="{00000000-0005-0000-0000-0000C80D0000}"/>
    <cellStyle name="20% - Accent6 12" xfId="939" hidden="1" xr:uid="{00000000-0005-0000-0000-0000C90D0000}"/>
    <cellStyle name="20% - Accent6 12" xfId="1259" hidden="1" xr:uid="{00000000-0005-0000-0000-0000CA0D0000}"/>
    <cellStyle name="20% - Accent6 12" xfId="1601" hidden="1" xr:uid="{00000000-0005-0000-0000-0000CB0D0000}"/>
    <cellStyle name="20% - Accent6 12" xfId="6829" hidden="1" xr:uid="{00000000-0005-0000-0000-0000CC0D0000}"/>
    <cellStyle name="20% - Accent6 12" xfId="7150" hidden="1" xr:uid="{00000000-0005-0000-0000-0000CD0D0000}"/>
    <cellStyle name="20% - Accent6 12" xfId="7496" hidden="1" xr:uid="{00000000-0005-0000-0000-0000CE0D0000}"/>
    <cellStyle name="20% - Accent6 12" xfId="8371" hidden="1" xr:uid="{00000000-0005-0000-0000-0000CF0D0000}"/>
    <cellStyle name="20% - Accent6 12" xfId="4119" hidden="1" xr:uid="{00000000-0005-0000-0000-0000D00D0000}"/>
    <cellStyle name="20% - Accent6 12" xfId="5556" hidden="1" xr:uid="{00000000-0005-0000-0000-0000D10D0000}"/>
    <cellStyle name="20% - Accent6 12" xfId="13268" hidden="1" xr:uid="{00000000-0005-0000-0000-0000D20D0000}"/>
    <cellStyle name="20% - Accent6 12" xfId="13588" hidden="1" xr:uid="{00000000-0005-0000-0000-0000D30D0000}"/>
    <cellStyle name="20% - Accent6 12" xfId="13930" hidden="1" xr:uid="{00000000-0005-0000-0000-0000D40D0000}"/>
    <cellStyle name="20% - Accent6 12" xfId="14665" hidden="1" xr:uid="{00000000-0005-0000-0000-0000D50D0000}"/>
    <cellStyle name="20% - Accent6 12" xfId="6309" hidden="1" xr:uid="{00000000-0005-0000-0000-0000D60D0000}"/>
    <cellStyle name="20% - Accent6 12" xfId="4573" hidden="1" xr:uid="{00000000-0005-0000-0000-0000D70D0000}"/>
    <cellStyle name="20% - Accent6 12" xfId="19351" hidden="1" xr:uid="{00000000-0005-0000-0000-0000D80D0000}"/>
    <cellStyle name="20% - Accent6 12" xfId="19671" hidden="1" xr:uid="{00000000-0005-0000-0000-0000D90D0000}"/>
    <cellStyle name="20% - Accent6 12" xfId="20013" hidden="1" xr:uid="{00000000-0005-0000-0000-0000DA0D0000}"/>
    <cellStyle name="20% - Accent6 12" xfId="22604" hidden="1" xr:uid="{00000000-0005-0000-0000-0000DB0D0000}"/>
    <cellStyle name="20% - Accent6 12" xfId="22924" hidden="1" xr:uid="{00000000-0005-0000-0000-0000DC0D0000}"/>
    <cellStyle name="20% - Accent6 12" xfId="23266" hidden="1" xr:uid="{00000000-0005-0000-0000-0000DD0D0000}"/>
    <cellStyle name="20% - Accent6 12" xfId="25770" hidden="1" xr:uid="{00000000-0005-0000-0000-0000DE0D0000}"/>
    <cellStyle name="20% - Accent6 12" xfId="26090" hidden="1" xr:uid="{00000000-0005-0000-0000-0000DF0D0000}"/>
    <cellStyle name="20% - Accent6 12" xfId="28531" hidden="1" xr:uid="{00000000-0005-0000-0000-0000E00D0000}"/>
    <cellStyle name="20% - Accent6 12" xfId="28606" hidden="1" xr:uid="{00000000-0005-0000-0000-0000E10D0000}"/>
    <cellStyle name="20% - Accent6 12" xfId="28681" hidden="1" xr:uid="{00000000-0005-0000-0000-0000E20D0000}"/>
    <cellStyle name="20% - Accent6 12" xfId="28759" hidden="1" xr:uid="{00000000-0005-0000-0000-0000E30D0000}"/>
    <cellStyle name="20% - Accent6 12" xfId="29345" hidden="1" xr:uid="{00000000-0005-0000-0000-0000E40D0000}"/>
    <cellStyle name="20% - Accent6 12" xfId="29420" hidden="1" xr:uid="{00000000-0005-0000-0000-0000E50D0000}"/>
    <cellStyle name="20% - Accent6 12" xfId="29499" hidden="1" xr:uid="{00000000-0005-0000-0000-0000E60D0000}"/>
    <cellStyle name="20% - Accent6 12" xfId="29568" hidden="1" xr:uid="{00000000-0005-0000-0000-0000E70D0000}"/>
    <cellStyle name="20% - Accent6 12" xfId="28982" hidden="1" xr:uid="{00000000-0005-0000-0000-0000E80D0000}"/>
    <cellStyle name="20% - Accent6 12" xfId="29158" hidden="1" xr:uid="{00000000-0005-0000-0000-0000E90D0000}"/>
    <cellStyle name="20% - Accent6 12" xfId="29940" hidden="1" xr:uid="{00000000-0005-0000-0000-0000EA0D0000}"/>
    <cellStyle name="20% - Accent6 12" xfId="30015" hidden="1" xr:uid="{00000000-0005-0000-0000-0000EB0D0000}"/>
    <cellStyle name="20% - Accent6 12" xfId="30093" hidden="1" xr:uid="{00000000-0005-0000-0000-0000EC0D0000}"/>
    <cellStyle name="20% - Accent6 12" xfId="30142" hidden="1" xr:uid="{00000000-0005-0000-0000-0000ED0D0000}"/>
    <cellStyle name="20% - Accent6 12" xfId="29257" hidden="1" xr:uid="{00000000-0005-0000-0000-0000EE0D0000}"/>
    <cellStyle name="20% - Accent6 12" xfId="29028" hidden="1" xr:uid="{00000000-0005-0000-0000-0000EF0D0000}"/>
    <cellStyle name="20% - Accent6 12" xfId="30472" hidden="1" xr:uid="{00000000-0005-0000-0000-0000F00D0000}"/>
    <cellStyle name="20% - Accent6 12" xfId="30547" hidden="1" xr:uid="{00000000-0005-0000-0000-0000F10D0000}"/>
    <cellStyle name="20% - Accent6 12" xfId="30625" hidden="1" xr:uid="{00000000-0005-0000-0000-0000F20D0000}"/>
    <cellStyle name="20% - Accent6 12" xfId="30809" hidden="1" xr:uid="{00000000-0005-0000-0000-0000F30D0000}"/>
    <cellStyle name="20% - Accent6 12" xfId="30884" hidden="1" xr:uid="{00000000-0005-0000-0000-0000F40D0000}"/>
    <cellStyle name="20% - Accent6 12" xfId="30962" hidden="1" xr:uid="{00000000-0005-0000-0000-0000F50D0000}"/>
    <cellStyle name="20% - Accent6 12" xfId="31146" hidden="1" xr:uid="{00000000-0005-0000-0000-0000F60D0000}"/>
    <cellStyle name="20% - Accent6 12" xfId="31221" hidden="1" xr:uid="{00000000-0005-0000-0000-0000F70D0000}"/>
    <cellStyle name="20% - Accent6 12" xfId="31323" hidden="1" xr:uid="{00000000-0005-0000-0000-0000F80D0000}"/>
    <cellStyle name="20% - Accent6 12" xfId="31398" hidden="1" xr:uid="{00000000-0005-0000-0000-0000F90D0000}"/>
    <cellStyle name="20% - Accent6 12" xfId="31473" hidden="1" xr:uid="{00000000-0005-0000-0000-0000FA0D0000}"/>
    <cellStyle name="20% - Accent6 12" xfId="31551" hidden="1" xr:uid="{00000000-0005-0000-0000-0000FB0D0000}"/>
    <cellStyle name="20% - Accent6 12" xfId="32137" hidden="1" xr:uid="{00000000-0005-0000-0000-0000FC0D0000}"/>
    <cellStyle name="20% - Accent6 12" xfId="32212" hidden="1" xr:uid="{00000000-0005-0000-0000-0000FD0D0000}"/>
    <cellStyle name="20% - Accent6 12" xfId="32291" hidden="1" xr:uid="{00000000-0005-0000-0000-0000FE0D0000}"/>
    <cellStyle name="20% - Accent6 12" xfId="32360" hidden="1" xr:uid="{00000000-0005-0000-0000-0000FF0D0000}"/>
    <cellStyle name="20% - Accent6 12" xfId="31774" hidden="1" xr:uid="{00000000-0005-0000-0000-0000000E0000}"/>
    <cellStyle name="20% - Accent6 12" xfId="31950" hidden="1" xr:uid="{00000000-0005-0000-0000-0000010E0000}"/>
    <cellStyle name="20% - Accent6 12" xfId="32732" hidden="1" xr:uid="{00000000-0005-0000-0000-0000020E0000}"/>
    <cellStyle name="20% - Accent6 12" xfId="32807" hidden="1" xr:uid="{00000000-0005-0000-0000-0000030E0000}"/>
    <cellStyle name="20% - Accent6 12" xfId="32885" hidden="1" xr:uid="{00000000-0005-0000-0000-0000040E0000}"/>
    <cellStyle name="20% - Accent6 12" xfId="32934" hidden="1" xr:uid="{00000000-0005-0000-0000-0000050E0000}"/>
    <cellStyle name="20% - Accent6 12" xfId="32049" hidden="1" xr:uid="{00000000-0005-0000-0000-0000060E0000}"/>
    <cellStyle name="20% - Accent6 12" xfId="31820" hidden="1" xr:uid="{00000000-0005-0000-0000-0000070E0000}"/>
    <cellStyle name="20% - Accent6 12" xfId="33264" hidden="1" xr:uid="{00000000-0005-0000-0000-0000080E0000}"/>
    <cellStyle name="20% - Accent6 12" xfId="33339" hidden="1" xr:uid="{00000000-0005-0000-0000-0000090E0000}"/>
    <cellStyle name="20% - Accent6 12" xfId="33417" hidden="1" xr:uid="{00000000-0005-0000-0000-00000A0E0000}"/>
    <cellStyle name="20% - Accent6 12" xfId="33601" hidden="1" xr:uid="{00000000-0005-0000-0000-00000B0E0000}"/>
    <cellStyle name="20% - Accent6 12" xfId="33676" hidden="1" xr:uid="{00000000-0005-0000-0000-00000C0E0000}"/>
    <cellStyle name="20% - Accent6 12" xfId="33754" hidden="1" xr:uid="{00000000-0005-0000-0000-00000D0E0000}"/>
    <cellStyle name="20% - Accent6 12" xfId="33938" hidden="1" xr:uid="{00000000-0005-0000-0000-00000E0E0000}"/>
    <cellStyle name="20% - Accent6 12" xfId="34013" hidden="1" xr:uid="{00000000-0005-0000-0000-00000F0E0000}"/>
    <cellStyle name="20% - Accent6 13" xfId="1636" hidden="1" xr:uid="{00000000-0005-0000-0000-0000100E0000}"/>
    <cellStyle name="20% - Accent6 13" xfId="2902" hidden="1" xr:uid="{00000000-0005-0000-0000-0000110E0000}"/>
    <cellStyle name="20% - Accent6 13" xfId="9528" hidden="1" xr:uid="{00000000-0005-0000-0000-0000120E0000}"/>
    <cellStyle name="20% - Accent6 13" xfId="12041" hidden="1" xr:uid="{00000000-0005-0000-0000-0000130E0000}"/>
    <cellStyle name="20% - Accent6 13" xfId="15779" hidden="1" xr:uid="{00000000-0005-0000-0000-0000140E0000}"/>
    <cellStyle name="20% - Accent6 13" xfId="18147" hidden="1" xr:uid="{00000000-0005-0000-0000-0000150E0000}"/>
    <cellStyle name="20% - Accent6 13" xfId="21416" hidden="1" xr:uid="{00000000-0005-0000-0000-0000160E0000}"/>
    <cellStyle name="20% - Accent6 13" xfId="24600" hidden="1" xr:uid="{00000000-0005-0000-0000-0000170E0000}"/>
    <cellStyle name="20% - Accent6 13" xfId="28772" hidden="1" xr:uid="{00000000-0005-0000-0000-0000180E0000}"/>
    <cellStyle name="20% - Accent6 13" xfId="28887" hidden="1" xr:uid="{00000000-0005-0000-0000-0000190E0000}"/>
    <cellStyle name="20% - Accent6 13" xfId="29610" hidden="1" xr:uid="{00000000-0005-0000-0000-00001A0E0000}"/>
    <cellStyle name="20% - Accent6 13" xfId="29783" hidden="1" xr:uid="{00000000-0005-0000-0000-00001B0E0000}"/>
    <cellStyle name="20% - Accent6 13" xfId="30176" hidden="1" xr:uid="{00000000-0005-0000-0000-00001C0E0000}"/>
    <cellStyle name="20% - Accent6 13" xfId="30324" hidden="1" xr:uid="{00000000-0005-0000-0000-00001D0E0000}"/>
    <cellStyle name="20% - Accent6 13" xfId="30662" hidden="1" xr:uid="{00000000-0005-0000-0000-00001E0E0000}"/>
    <cellStyle name="20% - Accent6 13" xfId="30999" hidden="1" xr:uid="{00000000-0005-0000-0000-00001F0E0000}"/>
    <cellStyle name="20% - Accent6 13" xfId="31564" hidden="1" xr:uid="{00000000-0005-0000-0000-0000200E0000}"/>
    <cellStyle name="20% - Accent6 13" xfId="31679" hidden="1" xr:uid="{00000000-0005-0000-0000-0000210E0000}"/>
    <cellStyle name="20% - Accent6 13" xfId="32402" hidden="1" xr:uid="{00000000-0005-0000-0000-0000220E0000}"/>
    <cellStyle name="20% - Accent6 13" xfId="32575" hidden="1" xr:uid="{00000000-0005-0000-0000-0000230E0000}"/>
    <cellStyle name="20% - Accent6 13" xfId="32968" hidden="1" xr:uid="{00000000-0005-0000-0000-0000240E0000}"/>
    <cellStyle name="20% - Accent6 13" xfId="33116" hidden="1" xr:uid="{00000000-0005-0000-0000-0000250E0000}"/>
    <cellStyle name="20% - Accent6 13" xfId="33454" hidden="1" xr:uid="{00000000-0005-0000-0000-0000260E0000}"/>
    <cellStyle name="20% - Accent6 13" xfId="33791" hidden="1" xr:uid="{00000000-0005-0000-0000-0000270E0000}"/>
    <cellStyle name="20% - Accent6 3 2 3 2" xfId="1712" hidden="1" xr:uid="{00000000-0005-0000-0000-0000280E0000}"/>
    <cellStyle name="20% - Accent6 3 2 3 2" xfId="2978" hidden="1" xr:uid="{00000000-0005-0000-0000-0000290E0000}"/>
    <cellStyle name="20% - Accent6 3 2 3 2" xfId="9604" hidden="1" xr:uid="{00000000-0005-0000-0000-00002A0E0000}"/>
    <cellStyle name="20% - Accent6 3 2 3 2" xfId="12117" hidden="1" xr:uid="{00000000-0005-0000-0000-00002B0E0000}"/>
    <cellStyle name="20% - Accent6 3 2 3 2" xfId="15855" hidden="1" xr:uid="{00000000-0005-0000-0000-00002C0E0000}"/>
    <cellStyle name="20% - Accent6 3 2 3 2" xfId="18223" hidden="1" xr:uid="{00000000-0005-0000-0000-00002D0E0000}"/>
    <cellStyle name="20% - Accent6 3 2 3 2" xfId="21492" hidden="1" xr:uid="{00000000-0005-0000-0000-00002E0E0000}"/>
    <cellStyle name="20% - Accent6 3 2 3 2" xfId="24676" hidden="1" xr:uid="{00000000-0005-0000-0000-00002F0E0000}"/>
    <cellStyle name="20% - Accent6 3 2 3 2" xfId="28847" hidden="1" xr:uid="{00000000-0005-0000-0000-0000300E0000}"/>
    <cellStyle name="20% - Accent6 3 2 3 2" xfId="28962" hidden="1" xr:uid="{00000000-0005-0000-0000-0000310E0000}"/>
    <cellStyle name="20% - Accent6 3 2 3 2" xfId="29685" hidden="1" xr:uid="{00000000-0005-0000-0000-0000320E0000}"/>
    <cellStyle name="20% - Accent6 3 2 3 2" xfId="29858" hidden="1" xr:uid="{00000000-0005-0000-0000-0000330E0000}"/>
    <cellStyle name="20% - Accent6 3 2 3 2" xfId="30251" hidden="1" xr:uid="{00000000-0005-0000-0000-0000340E0000}"/>
    <cellStyle name="20% - Accent6 3 2 3 2" xfId="30399" hidden="1" xr:uid="{00000000-0005-0000-0000-0000350E0000}"/>
    <cellStyle name="20% - Accent6 3 2 3 2" xfId="30737" hidden="1" xr:uid="{00000000-0005-0000-0000-0000360E0000}"/>
    <cellStyle name="20% - Accent6 3 2 3 2" xfId="31074" hidden="1" xr:uid="{00000000-0005-0000-0000-0000370E0000}"/>
    <cellStyle name="20% - Accent6 3 2 3 2" xfId="31639" hidden="1" xr:uid="{00000000-0005-0000-0000-0000380E0000}"/>
    <cellStyle name="20% - Accent6 3 2 3 2" xfId="31754" hidden="1" xr:uid="{00000000-0005-0000-0000-0000390E0000}"/>
    <cellStyle name="20% - Accent6 3 2 3 2" xfId="32477" hidden="1" xr:uid="{00000000-0005-0000-0000-00003A0E0000}"/>
    <cellStyle name="20% - Accent6 3 2 3 2" xfId="32650" hidden="1" xr:uid="{00000000-0005-0000-0000-00003B0E0000}"/>
    <cellStyle name="20% - Accent6 3 2 3 2" xfId="33043" hidden="1" xr:uid="{00000000-0005-0000-0000-00003C0E0000}"/>
    <cellStyle name="20% - Accent6 3 2 3 2" xfId="33191" hidden="1" xr:uid="{00000000-0005-0000-0000-00003D0E0000}"/>
    <cellStyle name="20% - Accent6 3 2 3 2" xfId="33529" hidden="1" xr:uid="{00000000-0005-0000-0000-00003E0E0000}"/>
    <cellStyle name="20% - Accent6 3 2 3 2" xfId="33866" hidden="1" xr:uid="{00000000-0005-0000-0000-00003F0E0000}"/>
    <cellStyle name="20% - Accent6 3 2 4 2" xfId="1673" hidden="1" xr:uid="{00000000-0005-0000-0000-0000400E0000}"/>
    <cellStyle name="20% - Accent6 3 2 4 2" xfId="2939" hidden="1" xr:uid="{00000000-0005-0000-0000-0000410E0000}"/>
    <cellStyle name="20% - Accent6 3 2 4 2" xfId="9565" hidden="1" xr:uid="{00000000-0005-0000-0000-0000420E0000}"/>
    <cellStyle name="20% - Accent6 3 2 4 2" xfId="12078" hidden="1" xr:uid="{00000000-0005-0000-0000-0000430E0000}"/>
    <cellStyle name="20% - Accent6 3 2 4 2" xfId="15816" hidden="1" xr:uid="{00000000-0005-0000-0000-0000440E0000}"/>
    <cellStyle name="20% - Accent6 3 2 4 2" xfId="18184" hidden="1" xr:uid="{00000000-0005-0000-0000-0000450E0000}"/>
    <cellStyle name="20% - Accent6 3 2 4 2" xfId="21453" hidden="1" xr:uid="{00000000-0005-0000-0000-0000460E0000}"/>
    <cellStyle name="20% - Accent6 3 2 4 2" xfId="24637" hidden="1" xr:uid="{00000000-0005-0000-0000-0000470E0000}"/>
    <cellStyle name="20% - Accent6 3 2 4 2" xfId="28808" hidden="1" xr:uid="{00000000-0005-0000-0000-0000480E0000}"/>
    <cellStyle name="20% - Accent6 3 2 4 2" xfId="28923" hidden="1" xr:uid="{00000000-0005-0000-0000-0000490E0000}"/>
    <cellStyle name="20% - Accent6 3 2 4 2" xfId="29646" hidden="1" xr:uid="{00000000-0005-0000-0000-00004A0E0000}"/>
    <cellStyle name="20% - Accent6 3 2 4 2" xfId="29819" hidden="1" xr:uid="{00000000-0005-0000-0000-00004B0E0000}"/>
    <cellStyle name="20% - Accent6 3 2 4 2" xfId="30212" hidden="1" xr:uid="{00000000-0005-0000-0000-00004C0E0000}"/>
    <cellStyle name="20% - Accent6 3 2 4 2" xfId="30360" hidden="1" xr:uid="{00000000-0005-0000-0000-00004D0E0000}"/>
    <cellStyle name="20% - Accent6 3 2 4 2" xfId="30698" hidden="1" xr:uid="{00000000-0005-0000-0000-00004E0E0000}"/>
    <cellStyle name="20% - Accent6 3 2 4 2" xfId="31035" hidden="1" xr:uid="{00000000-0005-0000-0000-00004F0E0000}"/>
    <cellStyle name="20% - Accent6 3 2 4 2" xfId="31600" hidden="1" xr:uid="{00000000-0005-0000-0000-0000500E0000}"/>
    <cellStyle name="20% - Accent6 3 2 4 2" xfId="31715" hidden="1" xr:uid="{00000000-0005-0000-0000-0000510E0000}"/>
    <cellStyle name="20% - Accent6 3 2 4 2" xfId="32438" hidden="1" xr:uid="{00000000-0005-0000-0000-0000520E0000}"/>
    <cellStyle name="20% - Accent6 3 2 4 2" xfId="32611" hidden="1" xr:uid="{00000000-0005-0000-0000-0000530E0000}"/>
    <cellStyle name="20% - Accent6 3 2 4 2" xfId="33004" hidden="1" xr:uid="{00000000-0005-0000-0000-0000540E0000}"/>
    <cellStyle name="20% - Accent6 3 2 4 2" xfId="33152" hidden="1" xr:uid="{00000000-0005-0000-0000-0000550E0000}"/>
    <cellStyle name="20% - Accent6 3 2 4 2" xfId="33490" hidden="1" xr:uid="{00000000-0005-0000-0000-0000560E0000}"/>
    <cellStyle name="20% - Accent6 3 2 4 2" xfId="33827" hidden="1" xr:uid="{00000000-0005-0000-0000-0000570E0000}"/>
    <cellStyle name="20% - Accent6 3 3 3 2" xfId="1672" hidden="1" xr:uid="{00000000-0005-0000-0000-0000580E0000}"/>
    <cellStyle name="20% - Accent6 3 3 3 2" xfId="2938" hidden="1" xr:uid="{00000000-0005-0000-0000-0000590E0000}"/>
    <cellStyle name="20% - Accent6 3 3 3 2" xfId="9564" hidden="1" xr:uid="{00000000-0005-0000-0000-00005A0E0000}"/>
    <cellStyle name="20% - Accent6 3 3 3 2" xfId="12077" hidden="1" xr:uid="{00000000-0005-0000-0000-00005B0E0000}"/>
    <cellStyle name="20% - Accent6 3 3 3 2" xfId="15815" hidden="1" xr:uid="{00000000-0005-0000-0000-00005C0E0000}"/>
    <cellStyle name="20% - Accent6 3 3 3 2" xfId="18183" hidden="1" xr:uid="{00000000-0005-0000-0000-00005D0E0000}"/>
    <cellStyle name="20% - Accent6 3 3 3 2" xfId="21452" hidden="1" xr:uid="{00000000-0005-0000-0000-00005E0E0000}"/>
    <cellStyle name="20% - Accent6 3 3 3 2" xfId="24636" hidden="1" xr:uid="{00000000-0005-0000-0000-00005F0E0000}"/>
    <cellStyle name="20% - Accent6 3 3 3 2" xfId="28807" hidden="1" xr:uid="{00000000-0005-0000-0000-0000600E0000}"/>
    <cellStyle name="20% - Accent6 3 3 3 2" xfId="28922" hidden="1" xr:uid="{00000000-0005-0000-0000-0000610E0000}"/>
    <cellStyle name="20% - Accent6 3 3 3 2" xfId="29645" hidden="1" xr:uid="{00000000-0005-0000-0000-0000620E0000}"/>
    <cellStyle name="20% - Accent6 3 3 3 2" xfId="29818" hidden="1" xr:uid="{00000000-0005-0000-0000-0000630E0000}"/>
    <cellStyle name="20% - Accent6 3 3 3 2" xfId="30211" hidden="1" xr:uid="{00000000-0005-0000-0000-0000640E0000}"/>
    <cellStyle name="20% - Accent6 3 3 3 2" xfId="30359" hidden="1" xr:uid="{00000000-0005-0000-0000-0000650E0000}"/>
    <cellStyle name="20% - Accent6 3 3 3 2" xfId="30697" hidden="1" xr:uid="{00000000-0005-0000-0000-0000660E0000}"/>
    <cellStyle name="20% - Accent6 3 3 3 2" xfId="31034" hidden="1" xr:uid="{00000000-0005-0000-0000-0000670E0000}"/>
    <cellStyle name="20% - Accent6 3 3 3 2" xfId="31599" hidden="1" xr:uid="{00000000-0005-0000-0000-0000680E0000}"/>
    <cellStyle name="20% - Accent6 3 3 3 2" xfId="31714" hidden="1" xr:uid="{00000000-0005-0000-0000-0000690E0000}"/>
    <cellStyle name="20% - Accent6 3 3 3 2" xfId="32437" hidden="1" xr:uid="{00000000-0005-0000-0000-00006A0E0000}"/>
    <cellStyle name="20% - Accent6 3 3 3 2" xfId="32610" hidden="1" xr:uid="{00000000-0005-0000-0000-00006B0E0000}"/>
    <cellStyle name="20% - Accent6 3 3 3 2" xfId="33003" hidden="1" xr:uid="{00000000-0005-0000-0000-00006C0E0000}"/>
    <cellStyle name="20% - Accent6 3 3 3 2" xfId="33151" hidden="1" xr:uid="{00000000-0005-0000-0000-00006D0E0000}"/>
    <cellStyle name="20% - Accent6 3 3 3 2" xfId="33489" hidden="1" xr:uid="{00000000-0005-0000-0000-00006E0E0000}"/>
    <cellStyle name="20% - Accent6 3 3 3 2" xfId="33826" hidden="1" xr:uid="{00000000-0005-0000-0000-00006F0E0000}"/>
    <cellStyle name="20% - Accent6 4 2 3 2" xfId="1713" hidden="1" xr:uid="{00000000-0005-0000-0000-0000700E0000}"/>
    <cellStyle name="20% - Accent6 4 2 3 2" xfId="2979" hidden="1" xr:uid="{00000000-0005-0000-0000-0000710E0000}"/>
    <cellStyle name="20% - Accent6 4 2 3 2" xfId="9605" hidden="1" xr:uid="{00000000-0005-0000-0000-0000720E0000}"/>
    <cellStyle name="20% - Accent6 4 2 3 2" xfId="12118" hidden="1" xr:uid="{00000000-0005-0000-0000-0000730E0000}"/>
    <cellStyle name="20% - Accent6 4 2 3 2" xfId="15856" hidden="1" xr:uid="{00000000-0005-0000-0000-0000740E0000}"/>
    <cellStyle name="20% - Accent6 4 2 3 2" xfId="18224" hidden="1" xr:uid="{00000000-0005-0000-0000-0000750E0000}"/>
    <cellStyle name="20% - Accent6 4 2 3 2" xfId="21493" hidden="1" xr:uid="{00000000-0005-0000-0000-0000760E0000}"/>
    <cellStyle name="20% - Accent6 4 2 3 2" xfId="24677" hidden="1" xr:uid="{00000000-0005-0000-0000-0000770E0000}"/>
    <cellStyle name="20% - Accent6 4 2 3 2" xfId="28848" hidden="1" xr:uid="{00000000-0005-0000-0000-0000780E0000}"/>
    <cellStyle name="20% - Accent6 4 2 3 2" xfId="28963" hidden="1" xr:uid="{00000000-0005-0000-0000-0000790E0000}"/>
    <cellStyle name="20% - Accent6 4 2 3 2" xfId="29686" hidden="1" xr:uid="{00000000-0005-0000-0000-00007A0E0000}"/>
    <cellStyle name="20% - Accent6 4 2 3 2" xfId="29859" hidden="1" xr:uid="{00000000-0005-0000-0000-00007B0E0000}"/>
    <cellStyle name="20% - Accent6 4 2 3 2" xfId="30252" hidden="1" xr:uid="{00000000-0005-0000-0000-00007C0E0000}"/>
    <cellStyle name="20% - Accent6 4 2 3 2" xfId="30400" hidden="1" xr:uid="{00000000-0005-0000-0000-00007D0E0000}"/>
    <cellStyle name="20% - Accent6 4 2 3 2" xfId="30738" hidden="1" xr:uid="{00000000-0005-0000-0000-00007E0E0000}"/>
    <cellStyle name="20% - Accent6 4 2 3 2" xfId="31075" hidden="1" xr:uid="{00000000-0005-0000-0000-00007F0E0000}"/>
    <cellStyle name="20% - Accent6 4 2 3 2" xfId="31640" hidden="1" xr:uid="{00000000-0005-0000-0000-0000800E0000}"/>
    <cellStyle name="20% - Accent6 4 2 3 2" xfId="31755" hidden="1" xr:uid="{00000000-0005-0000-0000-0000810E0000}"/>
    <cellStyle name="20% - Accent6 4 2 3 2" xfId="32478" hidden="1" xr:uid="{00000000-0005-0000-0000-0000820E0000}"/>
    <cellStyle name="20% - Accent6 4 2 3 2" xfId="32651" hidden="1" xr:uid="{00000000-0005-0000-0000-0000830E0000}"/>
    <cellStyle name="20% - Accent6 4 2 3 2" xfId="33044" hidden="1" xr:uid="{00000000-0005-0000-0000-0000840E0000}"/>
    <cellStyle name="20% - Accent6 4 2 3 2" xfId="33192" hidden="1" xr:uid="{00000000-0005-0000-0000-0000850E0000}"/>
    <cellStyle name="20% - Accent6 4 2 3 2" xfId="33530" hidden="1" xr:uid="{00000000-0005-0000-0000-0000860E0000}"/>
    <cellStyle name="20% - Accent6 4 2 3 2" xfId="33867" hidden="1" xr:uid="{00000000-0005-0000-0000-0000870E0000}"/>
    <cellStyle name="20% - Accent6 4 2 4 2" xfId="1675" hidden="1" xr:uid="{00000000-0005-0000-0000-0000880E0000}"/>
    <cellStyle name="20% - Accent6 4 2 4 2" xfId="2941" hidden="1" xr:uid="{00000000-0005-0000-0000-0000890E0000}"/>
    <cellStyle name="20% - Accent6 4 2 4 2" xfId="9567" hidden="1" xr:uid="{00000000-0005-0000-0000-00008A0E0000}"/>
    <cellStyle name="20% - Accent6 4 2 4 2" xfId="12080" hidden="1" xr:uid="{00000000-0005-0000-0000-00008B0E0000}"/>
    <cellStyle name="20% - Accent6 4 2 4 2" xfId="15818" hidden="1" xr:uid="{00000000-0005-0000-0000-00008C0E0000}"/>
    <cellStyle name="20% - Accent6 4 2 4 2" xfId="18186" hidden="1" xr:uid="{00000000-0005-0000-0000-00008D0E0000}"/>
    <cellStyle name="20% - Accent6 4 2 4 2" xfId="21455" hidden="1" xr:uid="{00000000-0005-0000-0000-00008E0E0000}"/>
    <cellStyle name="20% - Accent6 4 2 4 2" xfId="24639" hidden="1" xr:uid="{00000000-0005-0000-0000-00008F0E0000}"/>
    <cellStyle name="20% - Accent6 4 2 4 2" xfId="28810" hidden="1" xr:uid="{00000000-0005-0000-0000-0000900E0000}"/>
    <cellStyle name="20% - Accent6 4 2 4 2" xfId="28925" hidden="1" xr:uid="{00000000-0005-0000-0000-0000910E0000}"/>
    <cellStyle name="20% - Accent6 4 2 4 2" xfId="29648" hidden="1" xr:uid="{00000000-0005-0000-0000-0000920E0000}"/>
    <cellStyle name="20% - Accent6 4 2 4 2" xfId="29821" hidden="1" xr:uid="{00000000-0005-0000-0000-0000930E0000}"/>
    <cellStyle name="20% - Accent6 4 2 4 2" xfId="30214" hidden="1" xr:uid="{00000000-0005-0000-0000-0000940E0000}"/>
    <cellStyle name="20% - Accent6 4 2 4 2" xfId="30362" hidden="1" xr:uid="{00000000-0005-0000-0000-0000950E0000}"/>
    <cellStyle name="20% - Accent6 4 2 4 2" xfId="30700" hidden="1" xr:uid="{00000000-0005-0000-0000-0000960E0000}"/>
    <cellStyle name="20% - Accent6 4 2 4 2" xfId="31037" hidden="1" xr:uid="{00000000-0005-0000-0000-0000970E0000}"/>
    <cellStyle name="20% - Accent6 4 2 4 2" xfId="31602" hidden="1" xr:uid="{00000000-0005-0000-0000-0000980E0000}"/>
    <cellStyle name="20% - Accent6 4 2 4 2" xfId="31717" hidden="1" xr:uid="{00000000-0005-0000-0000-0000990E0000}"/>
    <cellStyle name="20% - Accent6 4 2 4 2" xfId="32440" hidden="1" xr:uid="{00000000-0005-0000-0000-00009A0E0000}"/>
    <cellStyle name="20% - Accent6 4 2 4 2" xfId="32613" hidden="1" xr:uid="{00000000-0005-0000-0000-00009B0E0000}"/>
    <cellStyle name="20% - Accent6 4 2 4 2" xfId="33006" hidden="1" xr:uid="{00000000-0005-0000-0000-00009C0E0000}"/>
    <cellStyle name="20% - Accent6 4 2 4 2" xfId="33154" hidden="1" xr:uid="{00000000-0005-0000-0000-00009D0E0000}"/>
    <cellStyle name="20% - Accent6 4 2 4 2" xfId="33492" hidden="1" xr:uid="{00000000-0005-0000-0000-00009E0E0000}"/>
    <cellStyle name="20% - Accent6 4 2 4 2" xfId="33829" hidden="1" xr:uid="{00000000-0005-0000-0000-00009F0E0000}"/>
    <cellStyle name="20% - Accent6 4 3 3 2" xfId="1674" hidden="1" xr:uid="{00000000-0005-0000-0000-0000A00E0000}"/>
    <cellStyle name="20% - Accent6 4 3 3 2" xfId="2940" hidden="1" xr:uid="{00000000-0005-0000-0000-0000A10E0000}"/>
    <cellStyle name="20% - Accent6 4 3 3 2" xfId="9566" hidden="1" xr:uid="{00000000-0005-0000-0000-0000A20E0000}"/>
    <cellStyle name="20% - Accent6 4 3 3 2" xfId="12079" hidden="1" xr:uid="{00000000-0005-0000-0000-0000A30E0000}"/>
    <cellStyle name="20% - Accent6 4 3 3 2" xfId="15817" hidden="1" xr:uid="{00000000-0005-0000-0000-0000A40E0000}"/>
    <cellStyle name="20% - Accent6 4 3 3 2" xfId="18185" hidden="1" xr:uid="{00000000-0005-0000-0000-0000A50E0000}"/>
    <cellStyle name="20% - Accent6 4 3 3 2" xfId="21454" hidden="1" xr:uid="{00000000-0005-0000-0000-0000A60E0000}"/>
    <cellStyle name="20% - Accent6 4 3 3 2" xfId="24638" hidden="1" xr:uid="{00000000-0005-0000-0000-0000A70E0000}"/>
    <cellStyle name="20% - Accent6 4 3 3 2" xfId="28809" hidden="1" xr:uid="{00000000-0005-0000-0000-0000A80E0000}"/>
    <cellStyle name="20% - Accent6 4 3 3 2" xfId="28924" hidden="1" xr:uid="{00000000-0005-0000-0000-0000A90E0000}"/>
    <cellStyle name="20% - Accent6 4 3 3 2" xfId="29647" hidden="1" xr:uid="{00000000-0005-0000-0000-0000AA0E0000}"/>
    <cellStyle name="20% - Accent6 4 3 3 2" xfId="29820" hidden="1" xr:uid="{00000000-0005-0000-0000-0000AB0E0000}"/>
    <cellStyle name="20% - Accent6 4 3 3 2" xfId="30213" hidden="1" xr:uid="{00000000-0005-0000-0000-0000AC0E0000}"/>
    <cellStyle name="20% - Accent6 4 3 3 2" xfId="30361" hidden="1" xr:uid="{00000000-0005-0000-0000-0000AD0E0000}"/>
    <cellStyle name="20% - Accent6 4 3 3 2" xfId="30699" hidden="1" xr:uid="{00000000-0005-0000-0000-0000AE0E0000}"/>
    <cellStyle name="20% - Accent6 4 3 3 2" xfId="31036" hidden="1" xr:uid="{00000000-0005-0000-0000-0000AF0E0000}"/>
    <cellStyle name="20% - Accent6 4 3 3 2" xfId="31601" hidden="1" xr:uid="{00000000-0005-0000-0000-0000B00E0000}"/>
    <cellStyle name="20% - Accent6 4 3 3 2" xfId="31716" hidden="1" xr:uid="{00000000-0005-0000-0000-0000B10E0000}"/>
    <cellStyle name="20% - Accent6 4 3 3 2" xfId="32439" hidden="1" xr:uid="{00000000-0005-0000-0000-0000B20E0000}"/>
    <cellStyle name="20% - Accent6 4 3 3 2" xfId="32612" hidden="1" xr:uid="{00000000-0005-0000-0000-0000B30E0000}"/>
    <cellStyle name="20% - Accent6 4 3 3 2" xfId="33005" hidden="1" xr:uid="{00000000-0005-0000-0000-0000B40E0000}"/>
    <cellStyle name="20% - Accent6 4 3 3 2" xfId="33153" hidden="1" xr:uid="{00000000-0005-0000-0000-0000B50E0000}"/>
    <cellStyle name="20% - Accent6 4 3 3 2" xfId="33491" hidden="1" xr:uid="{00000000-0005-0000-0000-0000B60E0000}"/>
    <cellStyle name="20% - Accent6 4 3 3 2" xfId="33828" hidden="1" xr:uid="{00000000-0005-0000-0000-0000B70E0000}"/>
    <cellStyle name="20% - Accent6 5 2" xfId="1651" hidden="1" xr:uid="{00000000-0005-0000-0000-0000B80E0000}"/>
    <cellStyle name="20% - Accent6 5 2" xfId="2917" hidden="1" xr:uid="{00000000-0005-0000-0000-0000B90E0000}"/>
    <cellStyle name="20% - Accent6 5 2" xfId="9543" hidden="1" xr:uid="{00000000-0005-0000-0000-0000BA0E0000}"/>
    <cellStyle name="20% - Accent6 5 2" xfId="12056" hidden="1" xr:uid="{00000000-0005-0000-0000-0000BB0E0000}"/>
    <cellStyle name="20% - Accent6 5 2" xfId="15794" hidden="1" xr:uid="{00000000-0005-0000-0000-0000BC0E0000}"/>
    <cellStyle name="20% - Accent6 5 2" xfId="18162" hidden="1" xr:uid="{00000000-0005-0000-0000-0000BD0E0000}"/>
    <cellStyle name="20% - Accent6 5 2" xfId="21431" hidden="1" xr:uid="{00000000-0005-0000-0000-0000BE0E0000}"/>
    <cellStyle name="20% - Accent6 5 2" xfId="24615" hidden="1" xr:uid="{00000000-0005-0000-0000-0000BF0E0000}"/>
    <cellStyle name="20% - Accent6 5 2" xfId="28786" hidden="1" xr:uid="{00000000-0005-0000-0000-0000C00E0000}"/>
    <cellStyle name="20% - Accent6 5 2" xfId="28901" hidden="1" xr:uid="{00000000-0005-0000-0000-0000C10E0000}"/>
    <cellStyle name="20% - Accent6 5 2" xfId="29624" hidden="1" xr:uid="{00000000-0005-0000-0000-0000C20E0000}"/>
    <cellStyle name="20% - Accent6 5 2" xfId="29797" hidden="1" xr:uid="{00000000-0005-0000-0000-0000C30E0000}"/>
    <cellStyle name="20% - Accent6 5 2" xfId="30190" hidden="1" xr:uid="{00000000-0005-0000-0000-0000C40E0000}"/>
    <cellStyle name="20% - Accent6 5 2" xfId="30338" hidden="1" xr:uid="{00000000-0005-0000-0000-0000C50E0000}"/>
    <cellStyle name="20% - Accent6 5 2" xfId="30676" hidden="1" xr:uid="{00000000-0005-0000-0000-0000C60E0000}"/>
    <cellStyle name="20% - Accent6 5 2" xfId="31013" hidden="1" xr:uid="{00000000-0005-0000-0000-0000C70E0000}"/>
    <cellStyle name="20% - Accent6 5 2" xfId="31578" hidden="1" xr:uid="{00000000-0005-0000-0000-0000C80E0000}"/>
    <cellStyle name="20% - Accent6 5 2" xfId="31693" hidden="1" xr:uid="{00000000-0005-0000-0000-0000C90E0000}"/>
    <cellStyle name="20% - Accent6 5 2" xfId="32416" hidden="1" xr:uid="{00000000-0005-0000-0000-0000CA0E0000}"/>
    <cellStyle name="20% - Accent6 5 2" xfId="32589" hidden="1" xr:uid="{00000000-0005-0000-0000-0000CB0E0000}"/>
    <cellStyle name="20% - Accent6 5 2" xfId="32982" hidden="1" xr:uid="{00000000-0005-0000-0000-0000CC0E0000}"/>
    <cellStyle name="20% - Accent6 5 2" xfId="33130" hidden="1" xr:uid="{00000000-0005-0000-0000-0000CD0E0000}"/>
    <cellStyle name="20% - Accent6 5 2" xfId="33468" hidden="1" xr:uid="{00000000-0005-0000-0000-0000CE0E0000}"/>
    <cellStyle name="20% - Accent6 5 2" xfId="33805" hidden="1" xr:uid="{00000000-0005-0000-0000-0000CF0E0000}"/>
    <cellStyle name="20% - Accent6 7" xfId="427" hidden="1" xr:uid="{00000000-0005-0000-0000-0000D00E0000}"/>
    <cellStyle name="20% - Accent6 7" xfId="733" hidden="1" xr:uid="{00000000-0005-0000-0000-0000D10E0000}"/>
    <cellStyle name="20% - Accent6 7" xfId="1064" hidden="1" xr:uid="{00000000-0005-0000-0000-0000D20E0000}"/>
    <cellStyle name="20% - Accent6 7" xfId="1406" hidden="1" xr:uid="{00000000-0005-0000-0000-0000D30E0000}"/>
    <cellStyle name="20% - Accent6 7" xfId="6622" hidden="1" xr:uid="{00000000-0005-0000-0000-0000D40E0000}"/>
    <cellStyle name="20% - Accent6 7" xfId="6955" hidden="1" xr:uid="{00000000-0005-0000-0000-0000D50E0000}"/>
    <cellStyle name="20% - Accent6 7" xfId="7300" hidden="1" xr:uid="{00000000-0005-0000-0000-0000D60E0000}"/>
    <cellStyle name="20% - Accent6 7" xfId="8444" hidden="1" xr:uid="{00000000-0005-0000-0000-0000D70E0000}"/>
    <cellStyle name="20% - Accent6 7" xfId="7776" hidden="1" xr:uid="{00000000-0005-0000-0000-0000D80E0000}"/>
    <cellStyle name="20% - Accent6 7" xfId="6199" hidden="1" xr:uid="{00000000-0005-0000-0000-0000D90E0000}"/>
    <cellStyle name="20% - Accent6 7" xfId="4314" hidden="1" xr:uid="{00000000-0005-0000-0000-0000DA0E0000}"/>
    <cellStyle name="20% - Accent6 7" xfId="13393" hidden="1" xr:uid="{00000000-0005-0000-0000-0000DB0E0000}"/>
    <cellStyle name="20% - Accent6 7" xfId="13735" hidden="1" xr:uid="{00000000-0005-0000-0000-0000DC0E0000}"/>
    <cellStyle name="20% - Accent6 7" xfId="14721" hidden="1" xr:uid="{00000000-0005-0000-0000-0000DD0E0000}"/>
    <cellStyle name="20% - Accent6 7" xfId="14155" hidden="1" xr:uid="{00000000-0005-0000-0000-0000DE0E0000}"/>
    <cellStyle name="20% - Accent6 7" xfId="7550" hidden="1" xr:uid="{00000000-0005-0000-0000-0000DF0E0000}"/>
    <cellStyle name="20% - Accent6 7" xfId="4799" hidden="1" xr:uid="{00000000-0005-0000-0000-0000E00E0000}"/>
    <cellStyle name="20% - Accent6 7" xfId="19476" hidden="1" xr:uid="{00000000-0005-0000-0000-0000E10E0000}"/>
    <cellStyle name="20% - Accent6 7" xfId="19818" hidden="1" xr:uid="{00000000-0005-0000-0000-0000E20E0000}"/>
    <cellStyle name="20% - Accent6 7" xfId="14066" hidden="1" xr:uid="{00000000-0005-0000-0000-0000E30E0000}"/>
    <cellStyle name="20% - Accent6 7" xfId="22729" hidden="1" xr:uid="{00000000-0005-0000-0000-0000E40E0000}"/>
    <cellStyle name="20% - Accent6 7" xfId="23071" hidden="1" xr:uid="{00000000-0005-0000-0000-0000E50E0000}"/>
    <cellStyle name="20% - Accent6 7" xfId="13980" hidden="1" xr:uid="{00000000-0005-0000-0000-0000E60E0000}"/>
    <cellStyle name="20% - Accent6 7" xfId="25895" hidden="1" xr:uid="{00000000-0005-0000-0000-0000E70E0000}"/>
    <cellStyle name="20% - Accent6 7" xfId="28464" hidden="1" xr:uid="{00000000-0005-0000-0000-0000E80E0000}"/>
    <cellStyle name="20% - Accent6 7" xfId="28547" hidden="1" xr:uid="{00000000-0005-0000-0000-0000E90E0000}"/>
    <cellStyle name="20% - Accent6 7" xfId="28624" hidden="1" xr:uid="{00000000-0005-0000-0000-0000EA0E0000}"/>
    <cellStyle name="20% - Accent6 7" xfId="28702" hidden="1" xr:uid="{00000000-0005-0000-0000-0000EB0E0000}"/>
    <cellStyle name="20% - Accent6 7" xfId="29286" hidden="1" xr:uid="{00000000-0005-0000-0000-0000EC0E0000}"/>
    <cellStyle name="20% - Accent6 7" xfId="29363" hidden="1" xr:uid="{00000000-0005-0000-0000-0000ED0E0000}"/>
    <cellStyle name="20% - Accent6 7" xfId="29442" hidden="1" xr:uid="{00000000-0005-0000-0000-0000EE0E0000}"/>
    <cellStyle name="20% - Accent6 7" xfId="29576" hidden="1" xr:uid="{00000000-0005-0000-0000-0000EF0E0000}"/>
    <cellStyle name="20% - Accent6 7" xfId="29527" hidden="1" xr:uid="{00000000-0005-0000-0000-0000F00E0000}"/>
    <cellStyle name="20% - Accent6 7" xfId="29239" hidden="1" xr:uid="{00000000-0005-0000-0000-0000F10E0000}"/>
    <cellStyle name="20% - Accent6 7" xfId="29002" hidden="1" xr:uid="{00000000-0005-0000-0000-0000F20E0000}"/>
    <cellStyle name="20% - Accent6 7" xfId="29958" hidden="1" xr:uid="{00000000-0005-0000-0000-0000F30E0000}"/>
    <cellStyle name="20% - Accent6 7" xfId="30036" hidden="1" xr:uid="{00000000-0005-0000-0000-0000F40E0000}"/>
    <cellStyle name="20% - Accent6 7" xfId="30147" hidden="1" xr:uid="{00000000-0005-0000-0000-0000F50E0000}"/>
    <cellStyle name="20% - Accent6 7" xfId="30115" hidden="1" xr:uid="{00000000-0005-0000-0000-0000F60E0000}"/>
    <cellStyle name="20% - Accent6 7" xfId="29503" hidden="1" xr:uid="{00000000-0005-0000-0000-0000F70E0000}"/>
    <cellStyle name="20% - Accent6 7" xfId="29054" hidden="1" xr:uid="{00000000-0005-0000-0000-0000F80E0000}"/>
    <cellStyle name="20% - Accent6 7" xfId="30490" hidden="1" xr:uid="{00000000-0005-0000-0000-0000F90E0000}"/>
    <cellStyle name="20% - Accent6 7" xfId="30568" hidden="1" xr:uid="{00000000-0005-0000-0000-0000FA0E0000}"/>
    <cellStyle name="20% - Accent6 7" xfId="30100" hidden="1" xr:uid="{00000000-0005-0000-0000-0000FB0E0000}"/>
    <cellStyle name="20% - Accent6 7" xfId="30827" hidden="1" xr:uid="{00000000-0005-0000-0000-0000FC0E0000}"/>
    <cellStyle name="20% - Accent6 7" xfId="30905" hidden="1" xr:uid="{00000000-0005-0000-0000-0000FD0E0000}"/>
    <cellStyle name="20% - Accent6 7" xfId="30095" hidden="1" xr:uid="{00000000-0005-0000-0000-0000FE0E0000}"/>
    <cellStyle name="20% - Accent6 7" xfId="31164" hidden="1" xr:uid="{00000000-0005-0000-0000-0000FF0E0000}"/>
    <cellStyle name="20% - Accent6 7" xfId="31256" hidden="1" xr:uid="{00000000-0005-0000-0000-0000000F0000}"/>
    <cellStyle name="20% - Accent6 7" xfId="31339" hidden="1" xr:uid="{00000000-0005-0000-0000-0000010F0000}"/>
    <cellStyle name="20% - Accent6 7" xfId="31416" hidden="1" xr:uid="{00000000-0005-0000-0000-0000020F0000}"/>
    <cellStyle name="20% - Accent6 7" xfId="31494" hidden="1" xr:uid="{00000000-0005-0000-0000-0000030F0000}"/>
    <cellStyle name="20% - Accent6 7" xfId="32078" hidden="1" xr:uid="{00000000-0005-0000-0000-0000040F0000}"/>
    <cellStyle name="20% - Accent6 7" xfId="32155" hidden="1" xr:uid="{00000000-0005-0000-0000-0000050F0000}"/>
    <cellStyle name="20% - Accent6 7" xfId="32234" hidden="1" xr:uid="{00000000-0005-0000-0000-0000060F0000}"/>
    <cellStyle name="20% - Accent6 7" xfId="32368" hidden="1" xr:uid="{00000000-0005-0000-0000-0000070F0000}"/>
    <cellStyle name="20% - Accent6 7" xfId="32319" hidden="1" xr:uid="{00000000-0005-0000-0000-0000080F0000}"/>
    <cellStyle name="20% - Accent6 7" xfId="32031" hidden="1" xr:uid="{00000000-0005-0000-0000-0000090F0000}"/>
    <cellStyle name="20% - Accent6 7" xfId="31794" hidden="1" xr:uid="{00000000-0005-0000-0000-00000A0F0000}"/>
    <cellStyle name="20% - Accent6 7" xfId="32750" hidden="1" xr:uid="{00000000-0005-0000-0000-00000B0F0000}"/>
    <cellStyle name="20% - Accent6 7" xfId="32828" hidden="1" xr:uid="{00000000-0005-0000-0000-00000C0F0000}"/>
    <cellStyle name="20% - Accent6 7" xfId="32939" hidden="1" xr:uid="{00000000-0005-0000-0000-00000D0F0000}"/>
    <cellStyle name="20% - Accent6 7" xfId="32907" hidden="1" xr:uid="{00000000-0005-0000-0000-00000E0F0000}"/>
    <cellStyle name="20% - Accent6 7" xfId="32295" hidden="1" xr:uid="{00000000-0005-0000-0000-00000F0F0000}"/>
    <cellStyle name="20% - Accent6 7" xfId="31846" hidden="1" xr:uid="{00000000-0005-0000-0000-0000100F0000}"/>
    <cellStyle name="20% - Accent6 7" xfId="33282" hidden="1" xr:uid="{00000000-0005-0000-0000-0000110F0000}"/>
    <cellStyle name="20% - Accent6 7" xfId="33360" hidden="1" xr:uid="{00000000-0005-0000-0000-0000120F0000}"/>
    <cellStyle name="20% - Accent6 7" xfId="32892" hidden="1" xr:uid="{00000000-0005-0000-0000-0000130F0000}"/>
    <cellStyle name="20% - Accent6 7" xfId="33619" hidden="1" xr:uid="{00000000-0005-0000-0000-0000140F0000}"/>
    <cellStyle name="20% - Accent6 7" xfId="33697" hidden="1" xr:uid="{00000000-0005-0000-0000-0000150F0000}"/>
    <cellStyle name="20% - Accent6 7" xfId="32887" hidden="1" xr:uid="{00000000-0005-0000-0000-0000160F0000}"/>
    <cellStyle name="20% - Accent6 7" xfId="33956" hidden="1" xr:uid="{00000000-0005-0000-0000-0000170F0000}"/>
    <cellStyle name="20% - Accent6 8" xfId="474" hidden="1" xr:uid="{00000000-0005-0000-0000-0000180F0000}"/>
    <cellStyle name="20% - Accent6 8" xfId="653" hidden="1" xr:uid="{00000000-0005-0000-0000-0000190F0000}"/>
    <cellStyle name="20% - Accent6 8" xfId="990" hidden="1" xr:uid="{00000000-0005-0000-0000-00001A0F0000}"/>
    <cellStyle name="20% - Accent6 8" xfId="1332" hidden="1" xr:uid="{00000000-0005-0000-0000-00001B0F0000}"/>
    <cellStyle name="20% - Accent6 8" xfId="6541" hidden="1" xr:uid="{00000000-0005-0000-0000-00001C0F0000}"/>
    <cellStyle name="20% - Accent6 8" xfId="6880" hidden="1" xr:uid="{00000000-0005-0000-0000-00001D0F0000}"/>
    <cellStyle name="20% - Accent6 8" xfId="7224" hidden="1" xr:uid="{00000000-0005-0000-0000-00001E0F0000}"/>
    <cellStyle name="20% - Accent6 8" xfId="5151" hidden="1" xr:uid="{00000000-0005-0000-0000-00001F0F0000}"/>
    <cellStyle name="20% - Accent6 8" xfId="7635" hidden="1" xr:uid="{00000000-0005-0000-0000-0000200F0000}"/>
    <cellStyle name="20% - Accent6 8" xfId="5994" hidden="1" xr:uid="{00000000-0005-0000-0000-0000210F0000}"/>
    <cellStyle name="20% - Accent6 8" xfId="13012" hidden="1" xr:uid="{00000000-0005-0000-0000-0000220F0000}"/>
    <cellStyle name="20% - Accent6 8" xfId="13319" hidden="1" xr:uid="{00000000-0005-0000-0000-0000230F0000}"/>
    <cellStyle name="20% - Accent6 8" xfId="13661" hidden="1" xr:uid="{00000000-0005-0000-0000-0000240F0000}"/>
    <cellStyle name="20% - Accent6 8" xfId="4102" hidden="1" xr:uid="{00000000-0005-0000-0000-0000250F0000}"/>
    <cellStyle name="20% - Accent6 8" xfId="14043" hidden="1" xr:uid="{00000000-0005-0000-0000-0000260F0000}"/>
    <cellStyle name="20% - Accent6 8" xfId="12855" hidden="1" xr:uid="{00000000-0005-0000-0000-0000270F0000}"/>
    <cellStyle name="20% - Accent6 8" xfId="19100" hidden="1" xr:uid="{00000000-0005-0000-0000-0000280F0000}"/>
    <cellStyle name="20% - Accent6 8" xfId="19402" hidden="1" xr:uid="{00000000-0005-0000-0000-0000290F0000}"/>
    <cellStyle name="20% - Accent6 8" xfId="19744" hidden="1" xr:uid="{00000000-0005-0000-0000-00002A0F0000}"/>
    <cellStyle name="20% - Accent6 8" xfId="22354" hidden="1" xr:uid="{00000000-0005-0000-0000-00002B0F0000}"/>
    <cellStyle name="20% - Accent6 8" xfId="22655" hidden="1" xr:uid="{00000000-0005-0000-0000-00002C0F0000}"/>
    <cellStyle name="20% - Accent6 8" xfId="22997" hidden="1" xr:uid="{00000000-0005-0000-0000-00002D0F0000}"/>
    <cellStyle name="20% - Accent6 8" xfId="25523" hidden="1" xr:uid="{00000000-0005-0000-0000-00002E0F0000}"/>
    <cellStyle name="20% - Accent6 8" xfId="25821" hidden="1" xr:uid="{00000000-0005-0000-0000-00002F0F0000}"/>
    <cellStyle name="20% - Accent6 8" xfId="28479" hidden="1" xr:uid="{00000000-0005-0000-0000-0000300F0000}"/>
    <cellStyle name="20% - Accent6 8" xfId="28539" hidden="1" xr:uid="{00000000-0005-0000-0000-0000310F0000}"/>
    <cellStyle name="20% - Accent6 8" xfId="28617" hidden="1" xr:uid="{00000000-0005-0000-0000-0000320F0000}"/>
    <cellStyle name="20% - Accent6 8" xfId="28695" hidden="1" xr:uid="{00000000-0005-0000-0000-0000330F0000}"/>
    <cellStyle name="20% - Accent6 8" xfId="29277" hidden="1" xr:uid="{00000000-0005-0000-0000-0000340F0000}"/>
    <cellStyle name="20% - Accent6 8" xfId="29356" hidden="1" xr:uid="{00000000-0005-0000-0000-0000350F0000}"/>
    <cellStyle name="20% - Accent6 8" xfId="29435" hidden="1" xr:uid="{00000000-0005-0000-0000-0000360F0000}"/>
    <cellStyle name="20% - Accent6 8" xfId="29104" hidden="1" xr:uid="{00000000-0005-0000-0000-0000370F0000}"/>
    <cellStyle name="20% - Accent6 8" xfId="29508" hidden="1" xr:uid="{00000000-0005-0000-0000-0000380F0000}"/>
    <cellStyle name="20% - Accent6 8" xfId="29210" hidden="1" xr:uid="{00000000-0005-0000-0000-0000390F0000}"/>
    <cellStyle name="20% - Accent6 8" xfId="29885" hidden="1" xr:uid="{00000000-0005-0000-0000-00003A0F0000}"/>
    <cellStyle name="20% - Accent6 8" xfId="29951" hidden="1" xr:uid="{00000000-0005-0000-0000-00003B0F0000}"/>
    <cellStyle name="20% - Accent6 8" xfId="30029" hidden="1" xr:uid="{00000000-0005-0000-0000-00003C0F0000}"/>
    <cellStyle name="20% - Accent6 8" xfId="28980" hidden="1" xr:uid="{00000000-0005-0000-0000-00003D0F0000}"/>
    <cellStyle name="20% - Accent6 8" xfId="30099" hidden="1" xr:uid="{00000000-0005-0000-0000-00003E0F0000}"/>
    <cellStyle name="20% - Accent6 8" xfId="29883" hidden="1" xr:uid="{00000000-0005-0000-0000-00003F0F0000}"/>
    <cellStyle name="20% - Accent6 8" xfId="30418" hidden="1" xr:uid="{00000000-0005-0000-0000-0000400F0000}"/>
    <cellStyle name="20% - Accent6 8" xfId="30483" hidden="1" xr:uid="{00000000-0005-0000-0000-0000410F0000}"/>
    <cellStyle name="20% - Accent6 8" xfId="30561" hidden="1" xr:uid="{00000000-0005-0000-0000-0000420F0000}"/>
    <cellStyle name="20% - Accent6 8" xfId="30755" hidden="1" xr:uid="{00000000-0005-0000-0000-0000430F0000}"/>
    <cellStyle name="20% - Accent6 8" xfId="30820" hidden="1" xr:uid="{00000000-0005-0000-0000-0000440F0000}"/>
    <cellStyle name="20% - Accent6 8" xfId="30898" hidden="1" xr:uid="{00000000-0005-0000-0000-0000450F0000}"/>
    <cellStyle name="20% - Accent6 8" xfId="31092" hidden="1" xr:uid="{00000000-0005-0000-0000-0000460F0000}"/>
    <cellStyle name="20% - Accent6 8" xfId="31157" hidden="1" xr:uid="{00000000-0005-0000-0000-0000470F0000}"/>
    <cellStyle name="20% - Accent6 8" xfId="31271" hidden="1" xr:uid="{00000000-0005-0000-0000-0000480F0000}"/>
    <cellStyle name="20% - Accent6 8" xfId="31331" hidden="1" xr:uid="{00000000-0005-0000-0000-0000490F0000}"/>
    <cellStyle name="20% - Accent6 8" xfId="31409" hidden="1" xr:uid="{00000000-0005-0000-0000-00004A0F0000}"/>
    <cellStyle name="20% - Accent6 8" xfId="31487" hidden="1" xr:uid="{00000000-0005-0000-0000-00004B0F0000}"/>
    <cellStyle name="20% - Accent6 8" xfId="32069" hidden="1" xr:uid="{00000000-0005-0000-0000-00004C0F0000}"/>
    <cellStyle name="20% - Accent6 8" xfId="32148" hidden="1" xr:uid="{00000000-0005-0000-0000-00004D0F0000}"/>
    <cellStyle name="20% - Accent6 8" xfId="32227" hidden="1" xr:uid="{00000000-0005-0000-0000-00004E0F0000}"/>
    <cellStyle name="20% - Accent6 8" xfId="31896" hidden="1" xr:uid="{00000000-0005-0000-0000-00004F0F0000}"/>
    <cellStyle name="20% - Accent6 8" xfId="32300" hidden="1" xr:uid="{00000000-0005-0000-0000-0000500F0000}"/>
    <cellStyle name="20% - Accent6 8" xfId="32002" hidden="1" xr:uid="{00000000-0005-0000-0000-0000510F0000}"/>
    <cellStyle name="20% - Accent6 8" xfId="32677" hidden="1" xr:uid="{00000000-0005-0000-0000-0000520F0000}"/>
    <cellStyle name="20% - Accent6 8" xfId="32743" hidden="1" xr:uid="{00000000-0005-0000-0000-0000530F0000}"/>
    <cellStyle name="20% - Accent6 8" xfId="32821" hidden="1" xr:uid="{00000000-0005-0000-0000-0000540F0000}"/>
    <cellStyle name="20% - Accent6 8" xfId="31772" hidden="1" xr:uid="{00000000-0005-0000-0000-0000550F0000}"/>
    <cellStyle name="20% - Accent6 8" xfId="32891" hidden="1" xr:uid="{00000000-0005-0000-0000-0000560F0000}"/>
    <cellStyle name="20% - Accent6 8" xfId="32675" hidden="1" xr:uid="{00000000-0005-0000-0000-0000570F0000}"/>
    <cellStyle name="20% - Accent6 8" xfId="33210" hidden="1" xr:uid="{00000000-0005-0000-0000-0000580F0000}"/>
    <cellStyle name="20% - Accent6 8" xfId="33275" hidden="1" xr:uid="{00000000-0005-0000-0000-0000590F0000}"/>
    <cellStyle name="20% - Accent6 8" xfId="33353" hidden="1" xr:uid="{00000000-0005-0000-0000-00005A0F0000}"/>
    <cellStyle name="20% - Accent6 8" xfId="33547" hidden="1" xr:uid="{00000000-0005-0000-0000-00005B0F0000}"/>
    <cellStyle name="20% - Accent6 8" xfId="33612" hidden="1" xr:uid="{00000000-0005-0000-0000-00005C0F0000}"/>
    <cellStyle name="20% - Accent6 8" xfId="33690" hidden="1" xr:uid="{00000000-0005-0000-0000-00005D0F0000}"/>
    <cellStyle name="20% - Accent6 8" xfId="33884" hidden="1" xr:uid="{00000000-0005-0000-0000-00005E0F0000}"/>
    <cellStyle name="20% - Accent6 8" xfId="33949" hidden="1" xr:uid="{00000000-0005-0000-0000-00005F0F0000}"/>
    <cellStyle name="20% - Accent6 9" xfId="508" hidden="1" xr:uid="{00000000-0005-0000-0000-0000600F0000}"/>
    <cellStyle name="20% - Accent6 9" xfId="830" hidden="1" xr:uid="{00000000-0005-0000-0000-0000610F0000}"/>
    <cellStyle name="20% - Accent6 9" xfId="1154" hidden="1" xr:uid="{00000000-0005-0000-0000-0000620F0000}"/>
    <cellStyle name="20% - Accent6 9" xfId="1496" hidden="1" xr:uid="{00000000-0005-0000-0000-0000630F0000}"/>
    <cellStyle name="20% - Accent6 9" xfId="6720" hidden="1" xr:uid="{00000000-0005-0000-0000-0000640F0000}"/>
    <cellStyle name="20% - Accent6 9" xfId="7045" hidden="1" xr:uid="{00000000-0005-0000-0000-0000650F0000}"/>
    <cellStyle name="20% - Accent6 9" xfId="7390" hidden="1" xr:uid="{00000000-0005-0000-0000-0000660F0000}"/>
    <cellStyle name="20% - Accent6 9" xfId="10720" hidden="1" xr:uid="{00000000-0005-0000-0000-0000670F0000}"/>
    <cellStyle name="20% - Accent6 9" xfId="6293" hidden="1" xr:uid="{00000000-0005-0000-0000-0000680F0000}"/>
    <cellStyle name="20% - Accent6 9" xfId="5440" hidden="1" xr:uid="{00000000-0005-0000-0000-0000690F0000}"/>
    <cellStyle name="20% - Accent6 9" xfId="13159" hidden="1" xr:uid="{00000000-0005-0000-0000-00006A0F0000}"/>
    <cellStyle name="20% - Accent6 9" xfId="13483" hidden="1" xr:uid="{00000000-0005-0000-0000-00006B0F0000}"/>
    <cellStyle name="20% - Accent6 9" xfId="13825" hidden="1" xr:uid="{00000000-0005-0000-0000-00006C0F0000}"/>
    <cellStyle name="20% - Accent6 9" xfId="16929" hidden="1" xr:uid="{00000000-0005-0000-0000-00006D0F0000}"/>
    <cellStyle name="20% - Accent6 9" xfId="11325" hidden="1" xr:uid="{00000000-0005-0000-0000-00006E0F0000}"/>
    <cellStyle name="20% - Accent6 9" xfId="7636" hidden="1" xr:uid="{00000000-0005-0000-0000-00006F0F0000}"/>
    <cellStyle name="20% - Accent6 9" xfId="19240" hidden="1" xr:uid="{00000000-0005-0000-0000-0000700F0000}"/>
    <cellStyle name="20% - Accent6 9" xfId="19566" hidden="1" xr:uid="{00000000-0005-0000-0000-0000710F0000}"/>
    <cellStyle name="20% - Accent6 9" xfId="19908" hidden="1" xr:uid="{00000000-0005-0000-0000-0000720F0000}"/>
    <cellStyle name="20% - Accent6 9" xfId="22493" hidden="1" xr:uid="{00000000-0005-0000-0000-0000730F0000}"/>
    <cellStyle name="20% - Accent6 9" xfId="22819" hidden="1" xr:uid="{00000000-0005-0000-0000-0000740F0000}"/>
    <cellStyle name="20% - Accent6 9" xfId="23161" hidden="1" xr:uid="{00000000-0005-0000-0000-0000750F0000}"/>
    <cellStyle name="20% - Accent6 9" xfId="25661" hidden="1" xr:uid="{00000000-0005-0000-0000-0000760F0000}"/>
    <cellStyle name="20% - Accent6 9" xfId="25985" hidden="1" xr:uid="{00000000-0005-0000-0000-0000770F0000}"/>
    <cellStyle name="20% - Accent6 9" xfId="28492" hidden="1" xr:uid="{00000000-0005-0000-0000-0000780F0000}"/>
    <cellStyle name="20% - Accent6 9" xfId="28566" hidden="1" xr:uid="{00000000-0005-0000-0000-0000790F0000}"/>
    <cellStyle name="20% - Accent6 9" xfId="28642" hidden="1" xr:uid="{00000000-0005-0000-0000-00007A0F0000}"/>
    <cellStyle name="20% - Accent6 9" xfId="28720" hidden="1" xr:uid="{00000000-0005-0000-0000-00007B0F0000}"/>
    <cellStyle name="20% - Accent6 9" xfId="29305" hidden="1" xr:uid="{00000000-0005-0000-0000-00007C0F0000}"/>
    <cellStyle name="20% - Accent6 9" xfId="29381" hidden="1" xr:uid="{00000000-0005-0000-0000-00007D0F0000}"/>
    <cellStyle name="20% - Accent6 9" xfId="29460" hidden="1" xr:uid="{00000000-0005-0000-0000-00007E0F0000}"/>
    <cellStyle name="20% - Accent6 9" xfId="29719" hidden="1" xr:uid="{00000000-0005-0000-0000-00007F0F0000}"/>
    <cellStyle name="20% - Accent6 9" xfId="29253" hidden="1" xr:uid="{00000000-0005-0000-0000-0000800F0000}"/>
    <cellStyle name="20% - Accent6 9" xfId="29140" hidden="1" xr:uid="{00000000-0005-0000-0000-0000810F0000}"/>
    <cellStyle name="20% - Accent6 9" xfId="29900" hidden="1" xr:uid="{00000000-0005-0000-0000-0000820F0000}"/>
    <cellStyle name="20% - Accent6 9" xfId="29976" hidden="1" xr:uid="{00000000-0005-0000-0000-0000830F0000}"/>
    <cellStyle name="20% - Accent6 9" xfId="30054" hidden="1" xr:uid="{00000000-0005-0000-0000-0000840F0000}"/>
    <cellStyle name="20% - Accent6 9" xfId="30278" hidden="1" xr:uid="{00000000-0005-0000-0000-0000850F0000}"/>
    <cellStyle name="20% - Accent6 9" xfId="29755" hidden="1" xr:uid="{00000000-0005-0000-0000-0000860F0000}"/>
    <cellStyle name="20% - Accent6 9" xfId="29509" hidden="1" xr:uid="{00000000-0005-0000-0000-0000870F0000}"/>
    <cellStyle name="20% - Accent6 9" xfId="30432" hidden="1" xr:uid="{00000000-0005-0000-0000-0000880F0000}"/>
    <cellStyle name="20% - Accent6 9" xfId="30508" hidden="1" xr:uid="{00000000-0005-0000-0000-0000890F0000}"/>
    <cellStyle name="20% - Accent6 9" xfId="30586" hidden="1" xr:uid="{00000000-0005-0000-0000-00008A0F0000}"/>
    <cellStyle name="20% - Accent6 9" xfId="30769" hidden="1" xr:uid="{00000000-0005-0000-0000-00008B0F0000}"/>
    <cellStyle name="20% - Accent6 9" xfId="30845" hidden="1" xr:uid="{00000000-0005-0000-0000-00008C0F0000}"/>
    <cellStyle name="20% - Accent6 9" xfId="30923" hidden="1" xr:uid="{00000000-0005-0000-0000-00008D0F0000}"/>
    <cellStyle name="20% - Accent6 9" xfId="31106" hidden="1" xr:uid="{00000000-0005-0000-0000-00008E0F0000}"/>
    <cellStyle name="20% - Accent6 9" xfId="31182" hidden="1" xr:uid="{00000000-0005-0000-0000-00008F0F0000}"/>
    <cellStyle name="20% - Accent6 9" xfId="31284" hidden="1" xr:uid="{00000000-0005-0000-0000-0000900F0000}"/>
    <cellStyle name="20% - Accent6 9" xfId="31358" hidden="1" xr:uid="{00000000-0005-0000-0000-0000910F0000}"/>
    <cellStyle name="20% - Accent6 9" xfId="31434" hidden="1" xr:uid="{00000000-0005-0000-0000-0000920F0000}"/>
    <cellStyle name="20% - Accent6 9" xfId="31512" hidden="1" xr:uid="{00000000-0005-0000-0000-0000930F0000}"/>
    <cellStyle name="20% - Accent6 9" xfId="32097" hidden="1" xr:uid="{00000000-0005-0000-0000-0000940F0000}"/>
    <cellStyle name="20% - Accent6 9" xfId="32173" hidden="1" xr:uid="{00000000-0005-0000-0000-0000950F0000}"/>
    <cellStyle name="20% - Accent6 9" xfId="32252" hidden="1" xr:uid="{00000000-0005-0000-0000-0000960F0000}"/>
    <cellStyle name="20% - Accent6 9" xfId="32511" hidden="1" xr:uid="{00000000-0005-0000-0000-0000970F0000}"/>
    <cellStyle name="20% - Accent6 9" xfId="32045" hidden="1" xr:uid="{00000000-0005-0000-0000-0000980F0000}"/>
    <cellStyle name="20% - Accent6 9" xfId="31932" hidden="1" xr:uid="{00000000-0005-0000-0000-0000990F0000}"/>
    <cellStyle name="20% - Accent6 9" xfId="32692" hidden="1" xr:uid="{00000000-0005-0000-0000-00009A0F0000}"/>
    <cellStyle name="20% - Accent6 9" xfId="32768" hidden="1" xr:uid="{00000000-0005-0000-0000-00009B0F0000}"/>
    <cellStyle name="20% - Accent6 9" xfId="32846" hidden="1" xr:uid="{00000000-0005-0000-0000-00009C0F0000}"/>
    <cellStyle name="20% - Accent6 9" xfId="33070" hidden="1" xr:uid="{00000000-0005-0000-0000-00009D0F0000}"/>
    <cellStyle name="20% - Accent6 9" xfId="32547" hidden="1" xr:uid="{00000000-0005-0000-0000-00009E0F0000}"/>
    <cellStyle name="20% - Accent6 9" xfId="32301" hidden="1" xr:uid="{00000000-0005-0000-0000-00009F0F0000}"/>
    <cellStyle name="20% - Accent6 9" xfId="33224" hidden="1" xr:uid="{00000000-0005-0000-0000-0000A00F0000}"/>
    <cellStyle name="20% - Accent6 9" xfId="33300" hidden="1" xr:uid="{00000000-0005-0000-0000-0000A10F0000}"/>
    <cellStyle name="20% - Accent6 9" xfId="33378" hidden="1" xr:uid="{00000000-0005-0000-0000-0000A20F0000}"/>
    <cellStyle name="20% - Accent6 9" xfId="33561" hidden="1" xr:uid="{00000000-0005-0000-0000-0000A30F0000}"/>
    <cellStyle name="20% - Accent6 9" xfId="33637" hidden="1" xr:uid="{00000000-0005-0000-0000-0000A40F0000}"/>
    <cellStyle name="20% - Accent6 9" xfId="33715" hidden="1" xr:uid="{00000000-0005-0000-0000-0000A50F0000}"/>
    <cellStyle name="20% - Accent6 9" xfId="33898" hidden="1" xr:uid="{00000000-0005-0000-0000-0000A60F0000}"/>
    <cellStyle name="20% - Accent6 9" xfId="33974" hidden="1" xr:uid="{00000000-0005-0000-0000-0000A70F0000}"/>
    <cellStyle name="40% - Accent1" xfId="22" builtinId="31" hidden="1" customBuiltin="1"/>
    <cellStyle name="40% - Accent1" xfId="70" builtinId="31" hidden="1" customBuiltin="1"/>
    <cellStyle name="40% - Accent1" xfId="105" builtinId="31" hidden="1" customBuiltin="1"/>
    <cellStyle name="40% - Accent1" xfId="148" builtinId="31" hidden="1" customBuiltin="1"/>
    <cellStyle name="40% - Accent1" xfId="190" builtinId="31" hidden="1" customBuiltin="1"/>
    <cellStyle name="40% - Accent1" xfId="224" builtinId="31" hidden="1" customBuiltin="1"/>
    <cellStyle name="40% - Accent1" xfId="261" builtinId="31" hidden="1" customBuiltin="1"/>
    <cellStyle name="40% - Accent1" xfId="298" builtinId="31" hidden="1" customBuiltin="1"/>
    <cellStyle name="40% - Accent1" xfId="332" builtinId="31" hidden="1" customBuiltin="1"/>
    <cellStyle name="40% - Accent1" xfId="367" builtinId="31" hidden="1" customBuiltin="1"/>
    <cellStyle name="40% - Accent1" xfId="3918" builtinId="31" hidden="1" customBuiltin="1"/>
    <cellStyle name="40% - Accent1" xfId="3952" builtinId="31" hidden="1" customBuiltin="1"/>
    <cellStyle name="40% - Accent1" xfId="3989" builtinId="31" hidden="1" customBuiltin="1"/>
    <cellStyle name="40% - Accent1" xfId="4026" builtinId="31" hidden="1" customBuiltin="1"/>
    <cellStyle name="40% - Accent1" xfId="4060" builtinId="31" hidden="1" customBuiltin="1"/>
    <cellStyle name="40% - Accent1" xfId="4258" builtinId="31" hidden="1" customBuiltin="1"/>
    <cellStyle name="40% - Accent1" xfId="10659" builtinId="31" hidden="1" customBuiltin="1"/>
    <cellStyle name="40% - Accent1" xfId="10681" builtinId="31" hidden="1" customBuiltin="1"/>
    <cellStyle name="40% - Accent1" xfId="7914" builtinId="31" hidden="1" customBuiltin="1"/>
    <cellStyle name="40% - Accent1" xfId="8412" builtinId="31" hidden="1" customBuiltin="1"/>
    <cellStyle name="40% - Accent1" xfId="8086" builtinId="31" hidden="1" customBuiltin="1"/>
    <cellStyle name="40% - Accent1" xfId="7939" builtinId="31" hidden="1" customBuiltin="1"/>
    <cellStyle name="40% - Accent1" xfId="4579" builtinId="31" hidden="1" customBuiltin="1"/>
    <cellStyle name="40% - Accent1" xfId="5511" builtinId="31" hidden="1" customBuiltin="1"/>
    <cellStyle name="40% - Accent1" xfId="4229" builtinId="31" hidden="1" customBuiltin="1"/>
    <cellStyle name="40% - Accent1" xfId="4240" builtinId="31" hidden="1" customBuiltin="1"/>
    <cellStyle name="40% - Accent1" xfId="4322" builtinId="31" hidden="1" customBuiltin="1"/>
    <cellStyle name="40% - Accent1" xfId="10997" builtinId="31" hidden="1" customBuiltin="1"/>
    <cellStyle name="40% - Accent1" xfId="16875" builtinId="31" hidden="1" customBuiltin="1"/>
    <cellStyle name="40% - Accent1" xfId="16894" builtinId="31" hidden="1" customBuiltin="1"/>
    <cellStyle name="40% - Accent1" xfId="14264" builtinId="31" hidden="1" customBuiltin="1"/>
    <cellStyle name="40% - Accent1" xfId="14697" builtinId="31" hidden="1" customBuiltin="1"/>
    <cellStyle name="40% - Accent1" xfId="14420" builtinId="31" hidden="1" customBuiltin="1"/>
    <cellStyle name="40% - Accent1" xfId="14285" builtinId="31" hidden="1" customBuiltin="1"/>
    <cellStyle name="40% - Accent1" xfId="10832" builtinId="31" hidden="1" customBuiltin="1"/>
    <cellStyle name="40% - Accent1" xfId="4145" builtinId="31" hidden="1" customBuiltin="1"/>
    <cellStyle name="40% - Accent1" xfId="8167" builtinId="31" hidden="1" customBuiltin="1"/>
    <cellStyle name="40% - Accent1" xfId="11758" builtinId="31" hidden="1" customBuiltin="1"/>
    <cellStyle name="40% - Accent1" xfId="5638" builtinId="31" hidden="1" customBuiltin="1"/>
    <cellStyle name="40% - Accent1" xfId="17154" builtinId="31" hidden="1" customBuiltin="1"/>
    <cellStyle name="40% - Accent1" xfId="4969" builtinId="31" hidden="1" customBuiltin="1"/>
    <cellStyle name="40% - Accent1" xfId="5460" builtinId="31" hidden="1" customBuiltin="1"/>
    <cellStyle name="40% - Accent1" xfId="4715" builtinId="31" hidden="1" customBuiltin="1"/>
    <cellStyle name="40% - Accent1" xfId="11555" builtinId="31" hidden="1" customBuiltin="1"/>
    <cellStyle name="40% - Accent1" xfId="5453" builtinId="31" hidden="1" customBuiltin="1"/>
    <cellStyle name="40% - Accent1" xfId="20438" builtinId="31" hidden="1" customBuiltin="1"/>
    <cellStyle name="40% - Accent1" xfId="20073" builtinId="31" hidden="1" customBuiltin="1"/>
    <cellStyle name="40% - Accent1" xfId="5554" builtinId="31" hidden="1" customBuiltin="1"/>
    <cellStyle name="40% - Accent1" xfId="16878" builtinId="31" hidden="1" customBuiltin="1"/>
    <cellStyle name="40% - Accent1" xfId="7586" builtinId="31" hidden="1" customBuiltin="1"/>
    <cellStyle name="40% - Accent1" xfId="4345" builtinId="31" hidden="1" customBuiltin="1"/>
    <cellStyle name="40% - Accent1" xfId="23640" builtinId="31" hidden="1" customBuiltin="1"/>
    <cellStyle name="40% - Accent1 10" xfId="525" hidden="1" xr:uid="{00000000-0005-0000-0000-0000DC0F0000}"/>
    <cellStyle name="40% - Accent1 10" xfId="849" hidden="1" xr:uid="{00000000-0005-0000-0000-0000DD0F0000}"/>
    <cellStyle name="40% - Accent1 10" xfId="1170" hidden="1" xr:uid="{00000000-0005-0000-0000-0000DE0F0000}"/>
    <cellStyle name="40% - Accent1 10" xfId="1512" hidden="1" xr:uid="{00000000-0005-0000-0000-0000DF0F0000}"/>
    <cellStyle name="40% - Accent1 10" xfId="6739" hidden="1" xr:uid="{00000000-0005-0000-0000-0000E00F0000}"/>
    <cellStyle name="40% - Accent1 10" xfId="7061" hidden="1" xr:uid="{00000000-0005-0000-0000-0000E10F0000}"/>
    <cellStyle name="40% - Accent1 10" xfId="7407" hidden="1" xr:uid="{00000000-0005-0000-0000-0000E20F0000}"/>
    <cellStyle name="40% - Accent1 10" xfId="8225" hidden="1" xr:uid="{00000000-0005-0000-0000-0000E30F0000}"/>
    <cellStyle name="40% - Accent1 10" xfId="4830" hidden="1" xr:uid="{00000000-0005-0000-0000-0000E40F0000}"/>
    <cellStyle name="40% - Accent1 10" xfId="5781" hidden="1" xr:uid="{00000000-0005-0000-0000-0000E50F0000}"/>
    <cellStyle name="40% - Accent1 10" xfId="13178" hidden="1" xr:uid="{00000000-0005-0000-0000-0000E60F0000}"/>
    <cellStyle name="40% - Accent1 10" xfId="13499" hidden="1" xr:uid="{00000000-0005-0000-0000-0000E70F0000}"/>
    <cellStyle name="40% - Accent1 10" xfId="13841" hidden="1" xr:uid="{00000000-0005-0000-0000-0000E80F0000}"/>
    <cellStyle name="40% - Accent1 10" xfId="14536" hidden="1" xr:uid="{00000000-0005-0000-0000-0000E90F0000}"/>
    <cellStyle name="40% - Accent1 10" xfId="4726" hidden="1" xr:uid="{00000000-0005-0000-0000-0000EA0F0000}"/>
    <cellStyle name="40% - Accent1 10" xfId="10816" hidden="1" xr:uid="{00000000-0005-0000-0000-0000EB0F0000}"/>
    <cellStyle name="40% - Accent1 10" xfId="19260" hidden="1" xr:uid="{00000000-0005-0000-0000-0000EC0F0000}"/>
    <cellStyle name="40% - Accent1 10" xfId="19582" hidden="1" xr:uid="{00000000-0005-0000-0000-0000ED0F0000}"/>
    <cellStyle name="40% - Accent1 10" xfId="19924" hidden="1" xr:uid="{00000000-0005-0000-0000-0000EE0F0000}"/>
    <cellStyle name="40% - Accent1 10" xfId="22513" hidden="1" xr:uid="{00000000-0005-0000-0000-0000EF0F0000}"/>
    <cellStyle name="40% - Accent1 10" xfId="22835" hidden="1" xr:uid="{00000000-0005-0000-0000-0000F00F0000}"/>
    <cellStyle name="40% - Accent1 10" xfId="23177" hidden="1" xr:uid="{00000000-0005-0000-0000-0000F10F0000}"/>
    <cellStyle name="40% - Accent1 10" xfId="25680" hidden="1" xr:uid="{00000000-0005-0000-0000-0000F20F0000}"/>
    <cellStyle name="40% - Accent1 10" xfId="26001" hidden="1" xr:uid="{00000000-0005-0000-0000-0000F30F0000}"/>
    <cellStyle name="40% - Accent1 10" xfId="28496" hidden="1" xr:uid="{00000000-0005-0000-0000-0000F40F0000}"/>
    <cellStyle name="40% - Accent1 10" xfId="28570" hidden="1" xr:uid="{00000000-0005-0000-0000-0000F50F0000}"/>
    <cellStyle name="40% - Accent1 10" xfId="28646" hidden="1" xr:uid="{00000000-0005-0000-0000-0000F60F0000}"/>
    <cellStyle name="40% - Accent1 10" xfId="28724" hidden="1" xr:uid="{00000000-0005-0000-0000-0000F70F0000}"/>
    <cellStyle name="40% - Accent1 10" xfId="29309" hidden="1" xr:uid="{00000000-0005-0000-0000-0000F80F0000}"/>
    <cellStyle name="40% - Accent1 10" xfId="29385" hidden="1" xr:uid="{00000000-0005-0000-0000-0000F90F0000}"/>
    <cellStyle name="40% - Accent1 10" xfId="29464" hidden="1" xr:uid="{00000000-0005-0000-0000-0000FA0F0000}"/>
    <cellStyle name="40% - Accent1 10" xfId="29558" hidden="1" xr:uid="{00000000-0005-0000-0000-0000FB0F0000}"/>
    <cellStyle name="40% - Accent1 10" xfId="29059" hidden="1" xr:uid="{00000000-0005-0000-0000-0000FC0F0000}"/>
    <cellStyle name="40% - Accent1 10" xfId="29189" hidden="1" xr:uid="{00000000-0005-0000-0000-0000FD0F0000}"/>
    <cellStyle name="40% - Accent1 10" xfId="29904" hidden="1" xr:uid="{00000000-0005-0000-0000-0000FE0F0000}"/>
    <cellStyle name="40% - Accent1 10" xfId="29980" hidden="1" xr:uid="{00000000-0005-0000-0000-0000FF0F0000}"/>
    <cellStyle name="40% - Accent1 10" xfId="30058" hidden="1" xr:uid="{00000000-0005-0000-0000-000000100000}"/>
    <cellStyle name="40% - Accent1 10" xfId="30137" hidden="1" xr:uid="{00000000-0005-0000-0000-000001100000}"/>
    <cellStyle name="40% - Accent1 10" xfId="29042" hidden="1" xr:uid="{00000000-0005-0000-0000-000002100000}"/>
    <cellStyle name="40% - Accent1 10" xfId="29738" hidden="1" xr:uid="{00000000-0005-0000-0000-000003100000}"/>
    <cellStyle name="40% - Accent1 10" xfId="30436" hidden="1" xr:uid="{00000000-0005-0000-0000-000004100000}"/>
    <cellStyle name="40% - Accent1 10" xfId="30512" hidden="1" xr:uid="{00000000-0005-0000-0000-000005100000}"/>
    <cellStyle name="40% - Accent1 10" xfId="30590" hidden="1" xr:uid="{00000000-0005-0000-0000-000006100000}"/>
    <cellStyle name="40% - Accent1 10" xfId="30773" hidden="1" xr:uid="{00000000-0005-0000-0000-000007100000}"/>
    <cellStyle name="40% - Accent1 10" xfId="30849" hidden="1" xr:uid="{00000000-0005-0000-0000-000008100000}"/>
    <cellStyle name="40% - Accent1 10" xfId="30927" hidden="1" xr:uid="{00000000-0005-0000-0000-000009100000}"/>
    <cellStyle name="40% - Accent1 10" xfId="31110" hidden="1" xr:uid="{00000000-0005-0000-0000-00000A100000}"/>
    <cellStyle name="40% - Accent1 10" xfId="31186" hidden="1" xr:uid="{00000000-0005-0000-0000-00000B100000}"/>
    <cellStyle name="40% - Accent1 10" xfId="31288" hidden="1" xr:uid="{00000000-0005-0000-0000-00000C100000}"/>
    <cellStyle name="40% - Accent1 10" xfId="31362" hidden="1" xr:uid="{00000000-0005-0000-0000-00000D100000}"/>
    <cellStyle name="40% - Accent1 10" xfId="31438" hidden="1" xr:uid="{00000000-0005-0000-0000-00000E100000}"/>
    <cellStyle name="40% - Accent1 10" xfId="31516" hidden="1" xr:uid="{00000000-0005-0000-0000-00000F100000}"/>
    <cellStyle name="40% - Accent1 10" xfId="32101" hidden="1" xr:uid="{00000000-0005-0000-0000-000010100000}"/>
    <cellStyle name="40% - Accent1 10" xfId="32177" hidden="1" xr:uid="{00000000-0005-0000-0000-000011100000}"/>
    <cellStyle name="40% - Accent1 10" xfId="32256" hidden="1" xr:uid="{00000000-0005-0000-0000-000012100000}"/>
    <cellStyle name="40% - Accent1 10" xfId="32350" hidden="1" xr:uid="{00000000-0005-0000-0000-000013100000}"/>
    <cellStyle name="40% - Accent1 10" xfId="31851" hidden="1" xr:uid="{00000000-0005-0000-0000-000014100000}"/>
    <cellStyle name="40% - Accent1 10" xfId="31981" hidden="1" xr:uid="{00000000-0005-0000-0000-000015100000}"/>
    <cellStyle name="40% - Accent1 10" xfId="32696" hidden="1" xr:uid="{00000000-0005-0000-0000-000016100000}"/>
    <cellStyle name="40% - Accent1 10" xfId="32772" hidden="1" xr:uid="{00000000-0005-0000-0000-000017100000}"/>
    <cellStyle name="40% - Accent1 10" xfId="32850" hidden="1" xr:uid="{00000000-0005-0000-0000-000018100000}"/>
    <cellStyle name="40% - Accent1 10" xfId="32929" hidden="1" xr:uid="{00000000-0005-0000-0000-000019100000}"/>
    <cellStyle name="40% - Accent1 10" xfId="31834" hidden="1" xr:uid="{00000000-0005-0000-0000-00001A100000}"/>
    <cellStyle name="40% - Accent1 10" xfId="32530" hidden="1" xr:uid="{00000000-0005-0000-0000-00001B100000}"/>
    <cellStyle name="40% - Accent1 10" xfId="33228" hidden="1" xr:uid="{00000000-0005-0000-0000-00001C100000}"/>
    <cellStyle name="40% - Accent1 10" xfId="33304" hidden="1" xr:uid="{00000000-0005-0000-0000-00001D100000}"/>
    <cellStyle name="40% - Accent1 10" xfId="33382" hidden="1" xr:uid="{00000000-0005-0000-0000-00001E100000}"/>
    <cellStyle name="40% - Accent1 10" xfId="33565" hidden="1" xr:uid="{00000000-0005-0000-0000-00001F100000}"/>
    <cellStyle name="40% - Accent1 10" xfId="33641" hidden="1" xr:uid="{00000000-0005-0000-0000-000020100000}"/>
    <cellStyle name="40% - Accent1 10" xfId="33719" hidden="1" xr:uid="{00000000-0005-0000-0000-000021100000}"/>
    <cellStyle name="40% - Accent1 10" xfId="33902" hidden="1" xr:uid="{00000000-0005-0000-0000-000022100000}"/>
    <cellStyle name="40% - Accent1 10" xfId="33978" hidden="1" xr:uid="{00000000-0005-0000-0000-000023100000}"/>
    <cellStyle name="40% - Accent1 11" xfId="561" hidden="1" xr:uid="{00000000-0005-0000-0000-000024100000}"/>
    <cellStyle name="40% - Accent1 11" xfId="885" hidden="1" xr:uid="{00000000-0005-0000-0000-000025100000}"/>
    <cellStyle name="40% - Accent1 11" xfId="1206" hidden="1" xr:uid="{00000000-0005-0000-0000-000026100000}"/>
    <cellStyle name="40% - Accent1 11" xfId="1548" hidden="1" xr:uid="{00000000-0005-0000-0000-000027100000}"/>
    <cellStyle name="40% - Accent1 11" xfId="6775" hidden="1" xr:uid="{00000000-0005-0000-0000-000028100000}"/>
    <cellStyle name="40% - Accent1 11" xfId="7097" hidden="1" xr:uid="{00000000-0005-0000-0000-000029100000}"/>
    <cellStyle name="40% - Accent1 11" xfId="7443" hidden="1" xr:uid="{00000000-0005-0000-0000-00002A100000}"/>
    <cellStyle name="40% - Accent1 11" xfId="7584" hidden="1" xr:uid="{00000000-0005-0000-0000-00002B100000}"/>
    <cellStyle name="40% - Accent1 11" xfId="4741" hidden="1" xr:uid="{00000000-0005-0000-0000-00002C100000}"/>
    <cellStyle name="40% - Accent1 11" xfId="6072" hidden="1" xr:uid="{00000000-0005-0000-0000-00002D100000}"/>
    <cellStyle name="40% - Accent1 11" xfId="13214" hidden="1" xr:uid="{00000000-0005-0000-0000-00002E100000}"/>
    <cellStyle name="40% - Accent1 11" xfId="13535" hidden="1" xr:uid="{00000000-0005-0000-0000-00002F100000}"/>
    <cellStyle name="40% - Accent1 11" xfId="13877" hidden="1" xr:uid="{00000000-0005-0000-0000-000030100000}"/>
    <cellStyle name="40% - Accent1 11" xfId="14004" hidden="1" xr:uid="{00000000-0005-0000-0000-000031100000}"/>
    <cellStyle name="40% - Accent1 11" xfId="4099" hidden="1" xr:uid="{00000000-0005-0000-0000-000032100000}"/>
    <cellStyle name="40% - Accent1 11" xfId="5456" hidden="1" xr:uid="{00000000-0005-0000-0000-000033100000}"/>
    <cellStyle name="40% - Accent1 11" xfId="19297" hidden="1" xr:uid="{00000000-0005-0000-0000-000034100000}"/>
    <cellStyle name="40% - Accent1 11" xfId="19618" hidden="1" xr:uid="{00000000-0005-0000-0000-000035100000}"/>
    <cellStyle name="40% - Accent1 11" xfId="19960" hidden="1" xr:uid="{00000000-0005-0000-0000-000036100000}"/>
    <cellStyle name="40% - Accent1 11" xfId="22550" hidden="1" xr:uid="{00000000-0005-0000-0000-000037100000}"/>
    <cellStyle name="40% - Accent1 11" xfId="22871" hidden="1" xr:uid="{00000000-0005-0000-0000-000038100000}"/>
    <cellStyle name="40% - Accent1 11" xfId="23213" hidden="1" xr:uid="{00000000-0005-0000-0000-000039100000}"/>
    <cellStyle name="40% - Accent1 11" xfId="25716" hidden="1" xr:uid="{00000000-0005-0000-0000-00003A100000}"/>
    <cellStyle name="40% - Accent1 11" xfId="26037" hidden="1" xr:uid="{00000000-0005-0000-0000-00003B100000}"/>
    <cellStyle name="40% - Accent1 11" xfId="28509" hidden="1" xr:uid="{00000000-0005-0000-0000-00003C100000}"/>
    <cellStyle name="40% - Accent1 11" xfId="28583" hidden="1" xr:uid="{00000000-0005-0000-0000-00003D100000}"/>
    <cellStyle name="40% - Accent1 11" xfId="28659" hidden="1" xr:uid="{00000000-0005-0000-0000-00003E100000}"/>
    <cellStyle name="40% - Accent1 11" xfId="28737" hidden="1" xr:uid="{00000000-0005-0000-0000-00003F100000}"/>
    <cellStyle name="40% - Accent1 11" xfId="29322" hidden="1" xr:uid="{00000000-0005-0000-0000-000040100000}"/>
    <cellStyle name="40% - Accent1 11" xfId="29398" hidden="1" xr:uid="{00000000-0005-0000-0000-000041100000}"/>
    <cellStyle name="40% - Accent1 11" xfId="29477" hidden="1" xr:uid="{00000000-0005-0000-0000-000042100000}"/>
    <cellStyle name="40% - Accent1 11" xfId="29504" hidden="1" xr:uid="{00000000-0005-0000-0000-000043100000}"/>
    <cellStyle name="40% - Accent1 11" xfId="29048" hidden="1" xr:uid="{00000000-0005-0000-0000-000044100000}"/>
    <cellStyle name="40% - Accent1 11" xfId="29225" hidden="1" xr:uid="{00000000-0005-0000-0000-000045100000}"/>
    <cellStyle name="40% - Accent1 11" xfId="29917" hidden="1" xr:uid="{00000000-0005-0000-0000-000046100000}"/>
    <cellStyle name="40% - Accent1 11" xfId="29993" hidden="1" xr:uid="{00000000-0005-0000-0000-000047100000}"/>
    <cellStyle name="40% - Accent1 11" xfId="30071" hidden="1" xr:uid="{00000000-0005-0000-0000-000048100000}"/>
    <cellStyle name="40% - Accent1 11" xfId="30096" hidden="1" xr:uid="{00000000-0005-0000-0000-000049100000}"/>
    <cellStyle name="40% - Accent1 11" xfId="28979" hidden="1" xr:uid="{00000000-0005-0000-0000-00004A100000}"/>
    <cellStyle name="40% - Accent1 11" xfId="29143" hidden="1" xr:uid="{00000000-0005-0000-0000-00004B100000}"/>
    <cellStyle name="40% - Accent1 11" xfId="30449" hidden="1" xr:uid="{00000000-0005-0000-0000-00004C100000}"/>
    <cellStyle name="40% - Accent1 11" xfId="30525" hidden="1" xr:uid="{00000000-0005-0000-0000-00004D100000}"/>
    <cellStyle name="40% - Accent1 11" xfId="30603" hidden="1" xr:uid="{00000000-0005-0000-0000-00004E100000}"/>
    <cellStyle name="40% - Accent1 11" xfId="30786" hidden="1" xr:uid="{00000000-0005-0000-0000-00004F100000}"/>
    <cellStyle name="40% - Accent1 11" xfId="30862" hidden="1" xr:uid="{00000000-0005-0000-0000-000050100000}"/>
    <cellStyle name="40% - Accent1 11" xfId="30940" hidden="1" xr:uid="{00000000-0005-0000-0000-000051100000}"/>
    <cellStyle name="40% - Accent1 11" xfId="31123" hidden="1" xr:uid="{00000000-0005-0000-0000-000052100000}"/>
    <cellStyle name="40% - Accent1 11" xfId="31199" hidden="1" xr:uid="{00000000-0005-0000-0000-000053100000}"/>
    <cellStyle name="40% - Accent1 11" xfId="31301" hidden="1" xr:uid="{00000000-0005-0000-0000-000054100000}"/>
    <cellStyle name="40% - Accent1 11" xfId="31375" hidden="1" xr:uid="{00000000-0005-0000-0000-000055100000}"/>
    <cellStyle name="40% - Accent1 11" xfId="31451" hidden="1" xr:uid="{00000000-0005-0000-0000-000056100000}"/>
    <cellStyle name="40% - Accent1 11" xfId="31529" hidden="1" xr:uid="{00000000-0005-0000-0000-000057100000}"/>
    <cellStyle name="40% - Accent1 11" xfId="32114" hidden="1" xr:uid="{00000000-0005-0000-0000-000058100000}"/>
    <cellStyle name="40% - Accent1 11" xfId="32190" hidden="1" xr:uid="{00000000-0005-0000-0000-000059100000}"/>
    <cellStyle name="40% - Accent1 11" xfId="32269" hidden="1" xr:uid="{00000000-0005-0000-0000-00005A100000}"/>
    <cellStyle name="40% - Accent1 11" xfId="32296" hidden="1" xr:uid="{00000000-0005-0000-0000-00005B100000}"/>
    <cellStyle name="40% - Accent1 11" xfId="31840" hidden="1" xr:uid="{00000000-0005-0000-0000-00005C100000}"/>
    <cellStyle name="40% - Accent1 11" xfId="32017" hidden="1" xr:uid="{00000000-0005-0000-0000-00005D100000}"/>
    <cellStyle name="40% - Accent1 11" xfId="32709" hidden="1" xr:uid="{00000000-0005-0000-0000-00005E100000}"/>
    <cellStyle name="40% - Accent1 11" xfId="32785" hidden="1" xr:uid="{00000000-0005-0000-0000-00005F100000}"/>
    <cellStyle name="40% - Accent1 11" xfId="32863" hidden="1" xr:uid="{00000000-0005-0000-0000-000060100000}"/>
    <cellStyle name="40% - Accent1 11" xfId="32888" hidden="1" xr:uid="{00000000-0005-0000-0000-000061100000}"/>
    <cellStyle name="40% - Accent1 11" xfId="31771" hidden="1" xr:uid="{00000000-0005-0000-0000-000062100000}"/>
    <cellStyle name="40% - Accent1 11" xfId="31935" hidden="1" xr:uid="{00000000-0005-0000-0000-000063100000}"/>
    <cellStyle name="40% - Accent1 11" xfId="33241" hidden="1" xr:uid="{00000000-0005-0000-0000-000064100000}"/>
    <cellStyle name="40% - Accent1 11" xfId="33317" hidden="1" xr:uid="{00000000-0005-0000-0000-000065100000}"/>
    <cellStyle name="40% - Accent1 11" xfId="33395" hidden="1" xr:uid="{00000000-0005-0000-0000-000066100000}"/>
    <cellStyle name="40% - Accent1 11" xfId="33578" hidden="1" xr:uid="{00000000-0005-0000-0000-000067100000}"/>
    <cellStyle name="40% - Accent1 11" xfId="33654" hidden="1" xr:uid="{00000000-0005-0000-0000-000068100000}"/>
    <cellStyle name="40% - Accent1 11" xfId="33732" hidden="1" xr:uid="{00000000-0005-0000-0000-000069100000}"/>
    <cellStyle name="40% - Accent1 11" xfId="33915" hidden="1" xr:uid="{00000000-0005-0000-0000-00006A100000}"/>
    <cellStyle name="40% - Accent1 11" xfId="33991" hidden="1" xr:uid="{00000000-0005-0000-0000-00006B100000}"/>
    <cellStyle name="40% - Accent1 12" xfId="595" hidden="1" xr:uid="{00000000-0005-0000-0000-00006C100000}"/>
    <cellStyle name="40% - Accent1 12" xfId="920" hidden="1" xr:uid="{00000000-0005-0000-0000-00006D100000}"/>
    <cellStyle name="40% - Accent1 12" xfId="1240" hidden="1" xr:uid="{00000000-0005-0000-0000-00006E100000}"/>
    <cellStyle name="40% - Accent1 12" xfId="1582" hidden="1" xr:uid="{00000000-0005-0000-0000-00006F100000}"/>
    <cellStyle name="40% - Accent1 12" xfId="6810" hidden="1" xr:uid="{00000000-0005-0000-0000-000070100000}"/>
    <cellStyle name="40% - Accent1 12" xfId="7131" hidden="1" xr:uid="{00000000-0005-0000-0000-000071100000}"/>
    <cellStyle name="40% - Accent1 12" xfId="7477" hidden="1" xr:uid="{00000000-0005-0000-0000-000072100000}"/>
    <cellStyle name="40% - Accent1 12" xfId="8171" hidden="1" xr:uid="{00000000-0005-0000-0000-000073100000}"/>
    <cellStyle name="40% - Accent1 12" xfId="5565" hidden="1" xr:uid="{00000000-0005-0000-0000-000074100000}"/>
    <cellStyle name="40% - Accent1 12" xfId="5301" hidden="1" xr:uid="{00000000-0005-0000-0000-000075100000}"/>
    <cellStyle name="40% - Accent1 12" xfId="13249" hidden="1" xr:uid="{00000000-0005-0000-0000-000076100000}"/>
    <cellStyle name="40% - Accent1 12" xfId="13569" hidden="1" xr:uid="{00000000-0005-0000-0000-000077100000}"/>
    <cellStyle name="40% - Accent1 12" xfId="13911" hidden="1" xr:uid="{00000000-0005-0000-0000-000078100000}"/>
    <cellStyle name="40% - Accent1 12" xfId="14492" hidden="1" xr:uid="{00000000-0005-0000-0000-000079100000}"/>
    <cellStyle name="40% - Accent1 12" xfId="6116" hidden="1" xr:uid="{00000000-0005-0000-0000-00007A100000}"/>
    <cellStyle name="40% - Accent1 12" xfId="4902" hidden="1" xr:uid="{00000000-0005-0000-0000-00007B100000}"/>
    <cellStyle name="40% - Accent1 12" xfId="19332" hidden="1" xr:uid="{00000000-0005-0000-0000-00007C100000}"/>
    <cellStyle name="40% - Accent1 12" xfId="19652" hidden="1" xr:uid="{00000000-0005-0000-0000-00007D100000}"/>
    <cellStyle name="40% - Accent1 12" xfId="19994" hidden="1" xr:uid="{00000000-0005-0000-0000-00007E100000}"/>
    <cellStyle name="40% - Accent1 12" xfId="22585" hidden="1" xr:uid="{00000000-0005-0000-0000-00007F100000}"/>
    <cellStyle name="40% - Accent1 12" xfId="22905" hidden="1" xr:uid="{00000000-0005-0000-0000-000080100000}"/>
    <cellStyle name="40% - Accent1 12" xfId="23247" hidden="1" xr:uid="{00000000-0005-0000-0000-000081100000}"/>
    <cellStyle name="40% - Accent1 12" xfId="25751" hidden="1" xr:uid="{00000000-0005-0000-0000-000082100000}"/>
    <cellStyle name="40% - Accent1 12" xfId="26071" hidden="1" xr:uid="{00000000-0005-0000-0000-000083100000}"/>
    <cellStyle name="40% - Accent1 12" xfId="28522" hidden="1" xr:uid="{00000000-0005-0000-0000-000084100000}"/>
    <cellStyle name="40% - Accent1 12" xfId="28597" hidden="1" xr:uid="{00000000-0005-0000-0000-000085100000}"/>
    <cellStyle name="40% - Accent1 12" xfId="28672" hidden="1" xr:uid="{00000000-0005-0000-0000-000086100000}"/>
    <cellStyle name="40% - Accent1 12" xfId="28750" hidden="1" xr:uid="{00000000-0005-0000-0000-000087100000}"/>
    <cellStyle name="40% - Accent1 12" xfId="29336" hidden="1" xr:uid="{00000000-0005-0000-0000-000088100000}"/>
    <cellStyle name="40% - Accent1 12" xfId="29411" hidden="1" xr:uid="{00000000-0005-0000-0000-000089100000}"/>
    <cellStyle name="40% - Accent1 12" xfId="29490" hidden="1" xr:uid="{00000000-0005-0000-0000-00008A100000}"/>
    <cellStyle name="40% - Accent1 12" xfId="29551" hidden="1" xr:uid="{00000000-0005-0000-0000-00008B100000}"/>
    <cellStyle name="40% - Accent1 12" xfId="29163" hidden="1" xr:uid="{00000000-0005-0000-0000-00008C100000}"/>
    <cellStyle name="40% - Accent1 12" xfId="29123" hidden="1" xr:uid="{00000000-0005-0000-0000-00008D100000}"/>
    <cellStyle name="40% - Accent1 12" xfId="29931" hidden="1" xr:uid="{00000000-0005-0000-0000-00008E100000}"/>
    <cellStyle name="40% - Accent1 12" xfId="30006" hidden="1" xr:uid="{00000000-0005-0000-0000-00008F100000}"/>
    <cellStyle name="40% - Accent1 12" xfId="30084" hidden="1" xr:uid="{00000000-0005-0000-0000-000090100000}"/>
    <cellStyle name="40% - Accent1 12" xfId="30132" hidden="1" xr:uid="{00000000-0005-0000-0000-000091100000}"/>
    <cellStyle name="40% - Accent1 12" xfId="29229" hidden="1" xr:uid="{00000000-0005-0000-0000-000092100000}"/>
    <cellStyle name="40% - Accent1 12" xfId="29068" hidden="1" xr:uid="{00000000-0005-0000-0000-000093100000}"/>
    <cellStyle name="40% - Accent1 12" xfId="30463" hidden="1" xr:uid="{00000000-0005-0000-0000-000094100000}"/>
    <cellStyle name="40% - Accent1 12" xfId="30538" hidden="1" xr:uid="{00000000-0005-0000-0000-000095100000}"/>
    <cellStyle name="40% - Accent1 12" xfId="30616" hidden="1" xr:uid="{00000000-0005-0000-0000-000096100000}"/>
    <cellStyle name="40% - Accent1 12" xfId="30800" hidden="1" xr:uid="{00000000-0005-0000-0000-000097100000}"/>
    <cellStyle name="40% - Accent1 12" xfId="30875" hidden="1" xr:uid="{00000000-0005-0000-0000-000098100000}"/>
    <cellStyle name="40% - Accent1 12" xfId="30953" hidden="1" xr:uid="{00000000-0005-0000-0000-000099100000}"/>
    <cellStyle name="40% - Accent1 12" xfId="31137" hidden="1" xr:uid="{00000000-0005-0000-0000-00009A100000}"/>
    <cellStyle name="40% - Accent1 12" xfId="31212" hidden="1" xr:uid="{00000000-0005-0000-0000-00009B100000}"/>
    <cellStyle name="40% - Accent1 12" xfId="31314" hidden="1" xr:uid="{00000000-0005-0000-0000-00009C100000}"/>
    <cellStyle name="40% - Accent1 12" xfId="31389" hidden="1" xr:uid="{00000000-0005-0000-0000-00009D100000}"/>
    <cellStyle name="40% - Accent1 12" xfId="31464" hidden="1" xr:uid="{00000000-0005-0000-0000-00009E100000}"/>
    <cellStyle name="40% - Accent1 12" xfId="31542" hidden="1" xr:uid="{00000000-0005-0000-0000-00009F100000}"/>
    <cellStyle name="40% - Accent1 12" xfId="32128" hidden="1" xr:uid="{00000000-0005-0000-0000-0000A0100000}"/>
    <cellStyle name="40% - Accent1 12" xfId="32203" hidden="1" xr:uid="{00000000-0005-0000-0000-0000A1100000}"/>
    <cellStyle name="40% - Accent1 12" xfId="32282" hidden="1" xr:uid="{00000000-0005-0000-0000-0000A2100000}"/>
    <cellStyle name="40% - Accent1 12" xfId="32343" hidden="1" xr:uid="{00000000-0005-0000-0000-0000A3100000}"/>
    <cellStyle name="40% - Accent1 12" xfId="31955" hidden="1" xr:uid="{00000000-0005-0000-0000-0000A4100000}"/>
    <cellStyle name="40% - Accent1 12" xfId="31915" hidden="1" xr:uid="{00000000-0005-0000-0000-0000A5100000}"/>
    <cellStyle name="40% - Accent1 12" xfId="32723" hidden="1" xr:uid="{00000000-0005-0000-0000-0000A6100000}"/>
    <cellStyle name="40% - Accent1 12" xfId="32798" hidden="1" xr:uid="{00000000-0005-0000-0000-0000A7100000}"/>
    <cellStyle name="40% - Accent1 12" xfId="32876" hidden="1" xr:uid="{00000000-0005-0000-0000-0000A8100000}"/>
    <cellStyle name="40% - Accent1 12" xfId="32924" hidden="1" xr:uid="{00000000-0005-0000-0000-0000A9100000}"/>
    <cellStyle name="40% - Accent1 12" xfId="32021" hidden="1" xr:uid="{00000000-0005-0000-0000-0000AA100000}"/>
    <cellStyle name="40% - Accent1 12" xfId="31860" hidden="1" xr:uid="{00000000-0005-0000-0000-0000AB100000}"/>
    <cellStyle name="40% - Accent1 12" xfId="33255" hidden="1" xr:uid="{00000000-0005-0000-0000-0000AC100000}"/>
    <cellStyle name="40% - Accent1 12" xfId="33330" hidden="1" xr:uid="{00000000-0005-0000-0000-0000AD100000}"/>
    <cellStyle name="40% - Accent1 12" xfId="33408" hidden="1" xr:uid="{00000000-0005-0000-0000-0000AE100000}"/>
    <cellStyle name="40% - Accent1 12" xfId="33592" hidden="1" xr:uid="{00000000-0005-0000-0000-0000AF100000}"/>
    <cellStyle name="40% - Accent1 12" xfId="33667" hidden="1" xr:uid="{00000000-0005-0000-0000-0000B0100000}"/>
    <cellStyle name="40% - Accent1 12" xfId="33745" hidden="1" xr:uid="{00000000-0005-0000-0000-0000B1100000}"/>
    <cellStyle name="40% - Accent1 12" xfId="33929" hidden="1" xr:uid="{00000000-0005-0000-0000-0000B2100000}"/>
    <cellStyle name="40% - Accent1 12" xfId="34004" hidden="1" xr:uid="{00000000-0005-0000-0000-0000B3100000}"/>
    <cellStyle name="40% - Accent1 13" xfId="1617" hidden="1" xr:uid="{00000000-0005-0000-0000-0000B4100000}"/>
    <cellStyle name="40% - Accent1 13" xfId="2883" hidden="1" xr:uid="{00000000-0005-0000-0000-0000B5100000}"/>
    <cellStyle name="40% - Accent1 13" xfId="9509" hidden="1" xr:uid="{00000000-0005-0000-0000-0000B6100000}"/>
    <cellStyle name="40% - Accent1 13" xfId="12022" hidden="1" xr:uid="{00000000-0005-0000-0000-0000B7100000}"/>
    <cellStyle name="40% - Accent1 13" xfId="15760" hidden="1" xr:uid="{00000000-0005-0000-0000-0000B8100000}"/>
    <cellStyle name="40% - Accent1 13" xfId="18128" hidden="1" xr:uid="{00000000-0005-0000-0000-0000B9100000}"/>
    <cellStyle name="40% - Accent1 13" xfId="21397" hidden="1" xr:uid="{00000000-0005-0000-0000-0000BA100000}"/>
    <cellStyle name="40% - Accent1 13" xfId="24581" hidden="1" xr:uid="{00000000-0005-0000-0000-0000BB100000}"/>
    <cellStyle name="40% - Accent1 13" xfId="28763" hidden="1" xr:uid="{00000000-0005-0000-0000-0000BC100000}"/>
    <cellStyle name="40% - Accent1 13" xfId="28878" hidden="1" xr:uid="{00000000-0005-0000-0000-0000BD100000}"/>
    <cellStyle name="40% - Accent1 13" xfId="29601" hidden="1" xr:uid="{00000000-0005-0000-0000-0000BE100000}"/>
    <cellStyle name="40% - Accent1 13" xfId="29774" hidden="1" xr:uid="{00000000-0005-0000-0000-0000BF100000}"/>
    <cellStyle name="40% - Accent1 13" xfId="30167" hidden="1" xr:uid="{00000000-0005-0000-0000-0000C0100000}"/>
    <cellStyle name="40% - Accent1 13" xfId="30315" hidden="1" xr:uid="{00000000-0005-0000-0000-0000C1100000}"/>
    <cellStyle name="40% - Accent1 13" xfId="30653" hidden="1" xr:uid="{00000000-0005-0000-0000-0000C2100000}"/>
    <cellStyle name="40% - Accent1 13" xfId="30990" hidden="1" xr:uid="{00000000-0005-0000-0000-0000C3100000}"/>
    <cellStyle name="40% - Accent1 13" xfId="31555" hidden="1" xr:uid="{00000000-0005-0000-0000-0000C4100000}"/>
    <cellStyle name="40% - Accent1 13" xfId="31670" hidden="1" xr:uid="{00000000-0005-0000-0000-0000C5100000}"/>
    <cellStyle name="40% - Accent1 13" xfId="32393" hidden="1" xr:uid="{00000000-0005-0000-0000-0000C6100000}"/>
    <cellStyle name="40% - Accent1 13" xfId="32566" hidden="1" xr:uid="{00000000-0005-0000-0000-0000C7100000}"/>
    <cellStyle name="40% - Accent1 13" xfId="32959" hidden="1" xr:uid="{00000000-0005-0000-0000-0000C8100000}"/>
    <cellStyle name="40% - Accent1 13" xfId="33107" hidden="1" xr:uid="{00000000-0005-0000-0000-0000C9100000}"/>
    <cellStyle name="40% - Accent1 13" xfId="33445" hidden="1" xr:uid="{00000000-0005-0000-0000-0000CA100000}"/>
    <cellStyle name="40% - Accent1 13" xfId="33782" hidden="1" xr:uid="{00000000-0005-0000-0000-0000CB100000}"/>
    <cellStyle name="40% - Accent1 3 2 3 2" xfId="1714" hidden="1" xr:uid="{00000000-0005-0000-0000-0000CC100000}"/>
    <cellStyle name="40% - Accent1 3 2 3 2" xfId="2980" hidden="1" xr:uid="{00000000-0005-0000-0000-0000CD100000}"/>
    <cellStyle name="40% - Accent1 3 2 3 2" xfId="9606" hidden="1" xr:uid="{00000000-0005-0000-0000-0000CE100000}"/>
    <cellStyle name="40% - Accent1 3 2 3 2" xfId="12119" hidden="1" xr:uid="{00000000-0005-0000-0000-0000CF100000}"/>
    <cellStyle name="40% - Accent1 3 2 3 2" xfId="15857" hidden="1" xr:uid="{00000000-0005-0000-0000-0000D0100000}"/>
    <cellStyle name="40% - Accent1 3 2 3 2" xfId="18225" hidden="1" xr:uid="{00000000-0005-0000-0000-0000D1100000}"/>
    <cellStyle name="40% - Accent1 3 2 3 2" xfId="21494" hidden="1" xr:uid="{00000000-0005-0000-0000-0000D2100000}"/>
    <cellStyle name="40% - Accent1 3 2 3 2" xfId="24678" hidden="1" xr:uid="{00000000-0005-0000-0000-0000D3100000}"/>
    <cellStyle name="40% - Accent1 3 2 3 2" xfId="28849" hidden="1" xr:uid="{00000000-0005-0000-0000-0000D4100000}"/>
    <cellStyle name="40% - Accent1 3 2 3 2" xfId="28964" hidden="1" xr:uid="{00000000-0005-0000-0000-0000D5100000}"/>
    <cellStyle name="40% - Accent1 3 2 3 2" xfId="29687" hidden="1" xr:uid="{00000000-0005-0000-0000-0000D6100000}"/>
    <cellStyle name="40% - Accent1 3 2 3 2" xfId="29860" hidden="1" xr:uid="{00000000-0005-0000-0000-0000D7100000}"/>
    <cellStyle name="40% - Accent1 3 2 3 2" xfId="30253" hidden="1" xr:uid="{00000000-0005-0000-0000-0000D8100000}"/>
    <cellStyle name="40% - Accent1 3 2 3 2" xfId="30401" hidden="1" xr:uid="{00000000-0005-0000-0000-0000D9100000}"/>
    <cellStyle name="40% - Accent1 3 2 3 2" xfId="30739" hidden="1" xr:uid="{00000000-0005-0000-0000-0000DA100000}"/>
    <cellStyle name="40% - Accent1 3 2 3 2" xfId="31076" hidden="1" xr:uid="{00000000-0005-0000-0000-0000DB100000}"/>
    <cellStyle name="40% - Accent1 3 2 3 2" xfId="31641" hidden="1" xr:uid="{00000000-0005-0000-0000-0000DC100000}"/>
    <cellStyle name="40% - Accent1 3 2 3 2" xfId="31756" hidden="1" xr:uid="{00000000-0005-0000-0000-0000DD100000}"/>
    <cellStyle name="40% - Accent1 3 2 3 2" xfId="32479" hidden="1" xr:uid="{00000000-0005-0000-0000-0000DE100000}"/>
    <cellStyle name="40% - Accent1 3 2 3 2" xfId="32652" hidden="1" xr:uid="{00000000-0005-0000-0000-0000DF100000}"/>
    <cellStyle name="40% - Accent1 3 2 3 2" xfId="33045" hidden="1" xr:uid="{00000000-0005-0000-0000-0000E0100000}"/>
    <cellStyle name="40% - Accent1 3 2 3 2" xfId="33193" hidden="1" xr:uid="{00000000-0005-0000-0000-0000E1100000}"/>
    <cellStyle name="40% - Accent1 3 2 3 2" xfId="33531" hidden="1" xr:uid="{00000000-0005-0000-0000-0000E2100000}"/>
    <cellStyle name="40% - Accent1 3 2 3 2" xfId="33868" hidden="1" xr:uid="{00000000-0005-0000-0000-0000E3100000}"/>
    <cellStyle name="40% - Accent1 3 2 4 2" xfId="1677" hidden="1" xr:uid="{00000000-0005-0000-0000-0000E4100000}"/>
    <cellStyle name="40% - Accent1 3 2 4 2" xfId="2943" hidden="1" xr:uid="{00000000-0005-0000-0000-0000E5100000}"/>
    <cellStyle name="40% - Accent1 3 2 4 2" xfId="9569" hidden="1" xr:uid="{00000000-0005-0000-0000-0000E6100000}"/>
    <cellStyle name="40% - Accent1 3 2 4 2" xfId="12082" hidden="1" xr:uid="{00000000-0005-0000-0000-0000E7100000}"/>
    <cellStyle name="40% - Accent1 3 2 4 2" xfId="15820" hidden="1" xr:uid="{00000000-0005-0000-0000-0000E8100000}"/>
    <cellStyle name="40% - Accent1 3 2 4 2" xfId="18188" hidden="1" xr:uid="{00000000-0005-0000-0000-0000E9100000}"/>
    <cellStyle name="40% - Accent1 3 2 4 2" xfId="21457" hidden="1" xr:uid="{00000000-0005-0000-0000-0000EA100000}"/>
    <cellStyle name="40% - Accent1 3 2 4 2" xfId="24641" hidden="1" xr:uid="{00000000-0005-0000-0000-0000EB100000}"/>
    <cellStyle name="40% - Accent1 3 2 4 2" xfId="28812" hidden="1" xr:uid="{00000000-0005-0000-0000-0000EC100000}"/>
    <cellStyle name="40% - Accent1 3 2 4 2" xfId="28927" hidden="1" xr:uid="{00000000-0005-0000-0000-0000ED100000}"/>
    <cellStyle name="40% - Accent1 3 2 4 2" xfId="29650" hidden="1" xr:uid="{00000000-0005-0000-0000-0000EE100000}"/>
    <cellStyle name="40% - Accent1 3 2 4 2" xfId="29823" hidden="1" xr:uid="{00000000-0005-0000-0000-0000EF100000}"/>
    <cellStyle name="40% - Accent1 3 2 4 2" xfId="30216" hidden="1" xr:uid="{00000000-0005-0000-0000-0000F0100000}"/>
    <cellStyle name="40% - Accent1 3 2 4 2" xfId="30364" hidden="1" xr:uid="{00000000-0005-0000-0000-0000F1100000}"/>
    <cellStyle name="40% - Accent1 3 2 4 2" xfId="30702" hidden="1" xr:uid="{00000000-0005-0000-0000-0000F2100000}"/>
    <cellStyle name="40% - Accent1 3 2 4 2" xfId="31039" hidden="1" xr:uid="{00000000-0005-0000-0000-0000F3100000}"/>
    <cellStyle name="40% - Accent1 3 2 4 2" xfId="31604" hidden="1" xr:uid="{00000000-0005-0000-0000-0000F4100000}"/>
    <cellStyle name="40% - Accent1 3 2 4 2" xfId="31719" hidden="1" xr:uid="{00000000-0005-0000-0000-0000F5100000}"/>
    <cellStyle name="40% - Accent1 3 2 4 2" xfId="32442" hidden="1" xr:uid="{00000000-0005-0000-0000-0000F6100000}"/>
    <cellStyle name="40% - Accent1 3 2 4 2" xfId="32615" hidden="1" xr:uid="{00000000-0005-0000-0000-0000F7100000}"/>
    <cellStyle name="40% - Accent1 3 2 4 2" xfId="33008" hidden="1" xr:uid="{00000000-0005-0000-0000-0000F8100000}"/>
    <cellStyle name="40% - Accent1 3 2 4 2" xfId="33156" hidden="1" xr:uid="{00000000-0005-0000-0000-0000F9100000}"/>
    <cellStyle name="40% - Accent1 3 2 4 2" xfId="33494" hidden="1" xr:uid="{00000000-0005-0000-0000-0000FA100000}"/>
    <cellStyle name="40% - Accent1 3 2 4 2" xfId="33831" hidden="1" xr:uid="{00000000-0005-0000-0000-0000FB100000}"/>
    <cellStyle name="40% - Accent1 3 3 3 2" xfId="1676" hidden="1" xr:uid="{00000000-0005-0000-0000-0000FC100000}"/>
    <cellStyle name="40% - Accent1 3 3 3 2" xfId="2942" hidden="1" xr:uid="{00000000-0005-0000-0000-0000FD100000}"/>
    <cellStyle name="40% - Accent1 3 3 3 2" xfId="9568" hidden="1" xr:uid="{00000000-0005-0000-0000-0000FE100000}"/>
    <cellStyle name="40% - Accent1 3 3 3 2" xfId="12081" hidden="1" xr:uid="{00000000-0005-0000-0000-0000FF100000}"/>
    <cellStyle name="40% - Accent1 3 3 3 2" xfId="15819" hidden="1" xr:uid="{00000000-0005-0000-0000-000000110000}"/>
    <cellStyle name="40% - Accent1 3 3 3 2" xfId="18187" hidden="1" xr:uid="{00000000-0005-0000-0000-000001110000}"/>
    <cellStyle name="40% - Accent1 3 3 3 2" xfId="21456" hidden="1" xr:uid="{00000000-0005-0000-0000-000002110000}"/>
    <cellStyle name="40% - Accent1 3 3 3 2" xfId="24640" hidden="1" xr:uid="{00000000-0005-0000-0000-000003110000}"/>
    <cellStyle name="40% - Accent1 3 3 3 2" xfId="28811" hidden="1" xr:uid="{00000000-0005-0000-0000-000004110000}"/>
    <cellStyle name="40% - Accent1 3 3 3 2" xfId="28926" hidden="1" xr:uid="{00000000-0005-0000-0000-000005110000}"/>
    <cellStyle name="40% - Accent1 3 3 3 2" xfId="29649" hidden="1" xr:uid="{00000000-0005-0000-0000-000006110000}"/>
    <cellStyle name="40% - Accent1 3 3 3 2" xfId="29822" hidden="1" xr:uid="{00000000-0005-0000-0000-000007110000}"/>
    <cellStyle name="40% - Accent1 3 3 3 2" xfId="30215" hidden="1" xr:uid="{00000000-0005-0000-0000-000008110000}"/>
    <cellStyle name="40% - Accent1 3 3 3 2" xfId="30363" hidden="1" xr:uid="{00000000-0005-0000-0000-000009110000}"/>
    <cellStyle name="40% - Accent1 3 3 3 2" xfId="30701" hidden="1" xr:uid="{00000000-0005-0000-0000-00000A110000}"/>
    <cellStyle name="40% - Accent1 3 3 3 2" xfId="31038" hidden="1" xr:uid="{00000000-0005-0000-0000-00000B110000}"/>
    <cellStyle name="40% - Accent1 3 3 3 2" xfId="31603" hidden="1" xr:uid="{00000000-0005-0000-0000-00000C110000}"/>
    <cellStyle name="40% - Accent1 3 3 3 2" xfId="31718" hidden="1" xr:uid="{00000000-0005-0000-0000-00000D110000}"/>
    <cellStyle name="40% - Accent1 3 3 3 2" xfId="32441" hidden="1" xr:uid="{00000000-0005-0000-0000-00000E110000}"/>
    <cellStyle name="40% - Accent1 3 3 3 2" xfId="32614" hidden="1" xr:uid="{00000000-0005-0000-0000-00000F110000}"/>
    <cellStyle name="40% - Accent1 3 3 3 2" xfId="33007" hidden="1" xr:uid="{00000000-0005-0000-0000-000010110000}"/>
    <cellStyle name="40% - Accent1 3 3 3 2" xfId="33155" hidden="1" xr:uid="{00000000-0005-0000-0000-000011110000}"/>
    <cellStyle name="40% - Accent1 3 3 3 2" xfId="33493" hidden="1" xr:uid="{00000000-0005-0000-0000-000012110000}"/>
    <cellStyle name="40% - Accent1 3 3 3 2" xfId="33830" hidden="1" xr:uid="{00000000-0005-0000-0000-000013110000}"/>
    <cellStyle name="40% - Accent1 4 2 3 2" xfId="1715" hidden="1" xr:uid="{00000000-0005-0000-0000-000014110000}"/>
    <cellStyle name="40% - Accent1 4 2 3 2" xfId="2981" hidden="1" xr:uid="{00000000-0005-0000-0000-000015110000}"/>
    <cellStyle name="40% - Accent1 4 2 3 2" xfId="9607" hidden="1" xr:uid="{00000000-0005-0000-0000-000016110000}"/>
    <cellStyle name="40% - Accent1 4 2 3 2" xfId="12120" hidden="1" xr:uid="{00000000-0005-0000-0000-000017110000}"/>
    <cellStyle name="40% - Accent1 4 2 3 2" xfId="15858" hidden="1" xr:uid="{00000000-0005-0000-0000-000018110000}"/>
    <cellStyle name="40% - Accent1 4 2 3 2" xfId="18226" hidden="1" xr:uid="{00000000-0005-0000-0000-000019110000}"/>
    <cellStyle name="40% - Accent1 4 2 3 2" xfId="21495" hidden="1" xr:uid="{00000000-0005-0000-0000-00001A110000}"/>
    <cellStyle name="40% - Accent1 4 2 3 2" xfId="24679" hidden="1" xr:uid="{00000000-0005-0000-0000-00001B110000}"/>
    <cellStyle name="40% - Accent1 4 2 3 2" xfId="28850" hidden="1" xr:uid="{00000000-0005-0000-0000-00001C110000}"/>
    <cellStyle name="40% - Accent1 4 2 3 2" xfId="28965" hidden="1" xr:uid="{00000000-0005-0000-0000-00001D110000}"/>
    <cellStyle name="40% - Accent1 4 2 3 2" xfId="29688" hidden="1" xr:uid="{00000000-0005-0000-0000-00001E110000}"/>
    <cellStyle name="40% - Accent1 4 2 3 2" xfId="29861" hidden="1" xr:uid="{00000000-0005-0000-0000-00001F110000}"/>
    <cellStyle name="40% - Accent1 4 2 3 2" xfId="30254" hidden="1" xr:uid="{00000000-0005-0000-0000-000020110000}"/>
    <cellStyle name="40% - Accent1 4 2 3 2" xfId="30402" hidden="1" xr:uid="{00000000-0005-0000-0000-000021110000}"/>
    <cellStyle name="40% - Accent1 4 2 3 2" xfId="30740" hidden="1" xr:uid="{00000000-0005-0000-0000-000022110000}"/>
    <cellStyle name="40% - Accent1 4 2 3 2" xfId="31077" hidden="1" xr:uid="{00000000-0005-0000-0000-000023110000}"/>
    <cellStyle name="40% - Accent1 4 2 3 2" xfId="31642" hidden="1" xr:uid="{00000000-0005-0000-0000-000024110000}"/>
    <cellStyle name="40% - Accent1 4 2 3 2" xfId="31757" hidden="1" xr:uid="{00000000-0005-0000-0000-000025110000}"/>
    <cellStyle name="40% - Accent1 4 2 3 2" xfId="32480" hidden="1" xr:uid="{00000000-0005-0000-0000-000026110000}"/>
    <cellStyle name="40% - Accent1 4 2 3 2" xfId="32653" hidden="1" xr:uid="{00000000-0005-0000-0000-000027110000}"/>
    <cellStyle name="40% - Accent1 4 2 3 2" xfId="33046" hidden="1" xr:uid="{00000000-0005-0000-0000-000028110000}"/>
    <cellStyle name="40% - Accent1 4 2 3 2" xfId="33194" hidden="1" xr:uid="{00000000-0005-0000-0000-000029110000}"/>
    <cellStyle name="40% - Accent1 4 2 3 2" xfId="33532" hidden="1" xr:uid="{00000000-0005-0000-0000-00002A110000}"/>
    <cellStyle name="40% - Accent1 4 2 3 2" xfId="33869" hidden="1" xr:uid="{00000000-0005-0000-0000-00002B110000}"/>
    <cellStyle name="40% - Accent1 4 2 4 2" xfId="1679" hidden="1" xr:uid="{00000000-0005-0000-0000-00002C110000}"/>
    <cellStyle name="40% - Accent1 4 2 4 2" xfId="2945" hidden="1" xr:uid="{00000000-0005-0000-0000-00002D110000}"/>
    <cellStyle name="40% - Accent1 4 2 4 2" xfId="9571" hidden="1" xr:uid="{00000000-0005-0000-0000-00002E110000}"/>
    <cellStyle name="40% - Accent1 4 2 4 2" xfId="12084" hidden="1" xr:uid="{00000000-0005-0000-0000-00002F110000}"/>
    <cellStyle name="40% - Accent1 4 2 4 2" xfId="15822" hidden="1" xr:uid="{00000000-0005-0000-0000-000030110000}"/>
    <cellStyle name="40% - Accent1 4 2 4 2" xfId="18190" hidden="1" xr:uid="{00000000-0005-0000-0000-000031110000}"/>
    <cellStyle name="40% - Accent1 4 2 4 2" xfId="21459" hidden="1" xr:uid="{00000000-0005-0000-0000-000032110000}"/>
    <cellStyle name="40% - Accent1 4 2 4 2" xfId="24643" hidden="1" xr:uid="{00000000-0005-0000-0000-000033110000}"/>
    <cellStyle name="40% - Accent1 4 2 4 2" xfId="28814" hidden="1" xr:uid="{00000000-0005-0000-0000-000034110000}"/>
    <cellStyle name="40% - Accent1 4 2 4 2" xfId="28929" hidden="1" xr:uid="{00000000-0005-0000-0000-000035110000}"/>
    <cellStyle name="40% - Accent1 4 2 4 2" xfId="29652" hidden="1" xr:uid="{00000000-0005-0000-0000-000036110000}"/>
    <cellStyle name="40% - Accent1 4 2 4 2" xfId="29825" hidden="1" xr:uid="{00000000-0005-0000-0000-000037110000}"/>
    <cellStyle name="40% - Accent1 4 2 4 2" xfId="30218" hidden="1" xr:uid="{00000000-0005-0000-0000-000038110000}"/>
    <cellStyle name="40% - Accent1 4 2 4 2" xfId="30366" hidden="1" xr:uid="{00000000-0005-0000-0000-000039110000}"/>
    <cellStyle name="40% - Accent1 4 2 4 2" xfId="30704" hidden="1" xr:uid="{00000000-0005-0000-0000-00003A110000}"/>
    <cellStyle name="40% - Accent1 4 2 4 2" xfId="31041" hidden="1" xr:uid="{00000000-0005-0000-0000-00003B110000}"/>
    <cellStyle name="40% - Accent1 4 2 4 2" xfId="31606" hidden="1" xr:uid="{00000000-0005-0000-0000-00003C110000}"/>
    <cellStyle name="40% - Accent1 4 2 4 2" xfId="31721" hidden="1" xr:uid="{00000000-0005-0000-0000-00003D110000}"/>
    <cellStyle name="40% - Accent1 4 2 4 2" xfId="32444" hidden="1" xr:uid="{00000000-0005-0000-0000-00003E110000}"/>
    <cellStyle name="40% - Accent1 4 2 4 2" xfId="32617" hidden="1" xr:uid="{00000000-0005-0000-0000-00003F110000}"/>
    <cellStyle name="40% - Accent1 4 2 4 2" xfId="33010" hidden="1" xr:uid="{00000000-0005-0000-0000-000040110000}"/>
    <cellStyle name="40% - Accent1 4 2 4 2" xfId="33158" hidden="1" xr:uid="{00000000-0005-0000-0000-000041110000}"/>
    <cellStyle name="40% - Accent1 4 2 4 2" xfId="33496" hidden="1" xr:uid="{00000000-0005-0000-0000-000042110000}"/>
    <cellStyle name="40% - Accent1 4 2 4 2" xfId="33833" hidden="1" xr:uid="{00000000-0005-0000-0000-000043110000}"/>
    <cellStyle name="40% - Accent1 4 3 3 2" xfId="1678" hidden="1" xr:uid="{00000000-0005-0000-0000-000044110000}"/>
    <cellStyle name="40% - Accent1 4 3 3 2" xfId="2944" hidden="1" xr:uid="{00000000-0005-0000-0000-000045110000}"/>
    <cellStyle name="40% - Accent1 4 3 3 2" xfId="9570" hidden="1" xr:uid="{00000000-0005-0000-0000-000046110000}"/>
    <cellStyle name="40% - Accent1 4 3 3 2" xfId="12083" hidden="1" xr:uid="{00000000-0005-0000-0000-000047110000}"/>
    <cellStyle name="40% - Accent1 4 3 3 2" xfId="15821" hidden="1" xr:uid="{00000000-0005-0000-0000-000048110000}"/>
    <cellStyle name="40% - Accent1 4 3 3 2" xfId="18189" hidden="1" xr:uid="{00000000-0005-0000-0000-000049110000}"/>
    <cellStyle name="40% - Accent1 4 3 3 2" xfId="21458" hidden="1" xr:uid="{00000000-0005-0000-0000-00004A110000}"/>
    <cellStyle name="40% - Accent1 4 3 3 2" xfId="24642" hidden="1" xr:uid="{00000000-0005-0000-0000-00004B110000}"/>
    <cellStyle name="40% - Accent1 4 3 3 2" xfId="28813" hidden="1" xr:uid="{00000000-0005-0000-0000-00004C110000}"/>
    <cellStyle name="40% - Accent1 4 3 3 2" xfId="28928" hidden="1" xr:uid="{00000000-0005-0000-0000-00004D110000}"/>
    <cellStyle name="40% - Accent1 4 3 3 2" xfId="29651" hidden="1" xr:uid="{00000000-0005-0000-0000-00004E110000}"/>
    <cellStyle name="40% - Accent1 4 3 3 2" xfId="29824" hidden="1" xr:uid="{00000000-0005-0000-0000-00004F110000}"/>
    <cellStyle name="40% - Accent1 4 3 3 2" xfId="30217" hidden="1" xr:uid="{00000000-0005-0000-0000-000050110000}"/>
    <cellStyle name="40% - Accent1 4 3 3 2" xfId="30365" hidden="1" xr:uid="{00000000-0005-0000-0000-000051110000}"/>
    <cellStyle name="40% - Accent1 4 3 3 2" xfId="30703" hidden="1" xr:uid="{00000000-0005-0000-0000-000052110000}"/>
    <cellStyle name="40% - Accent1 4 3 3 2" xfId="31040" hidden="1" xr:uid="{00000000-0005-0000-0000-000053110000}"/>
    <cellStyle name="40% - Accent1 4 3 3 2" xfId="31605" hidden="1" xr:uid="{00000000-0005-0000-0000-000054110000}"/>
    <cellStyle name="40% - Accent1 4 3 3 2" xfId="31720" hidden="1" xr:uid="{00000000-0005-0000-0000-000055110000}"/>
    <cellStyle name="40% - Accent1 4 3 3 2" xfId="32443" hidden="1" xr:uid="{00000000-0005-0000-0000-000056110000}"/>
    <cellStyle name="40% - Accent1 4 3 3 2" xfId="32616" hidden="1" xr:uid="{00000000-0005-0000-0000-000057110000}"/>
    <cellStyle name="40% - Accent1 4 3 3 2" xfId="33009" hidden="1" xr:uid="{00000000-0005-0000-0000-000058110000}"/>
    <cellStyle name="40% - Accent1 4 3 3 2" xfId="33157" hidden="1" xr:uid="{00000000-0005-0000-0000-000059110000}"/>
    <cellStyle name="40% - Accent1 4 3 3 2" xfId="33495" hidden="1" xr:uid="{00000000-0005-0000-0000-00005A110000}"/>
    <cellStyle name="40% - Accent1 4 3 3 2" xfId="33832" hidden="1" xr:uid="{00000000-0005-0000-0000-00005B110000}"/>
    <cellStyle name="40% - Accent1 5 2" xfId="1642" hidden="1" xr:uid="{00000000-0005-0000-0000-00005C110000}"/>
    <cellStyle name="40% - Accent1 5 2" xfId="2908" hidden="1" xr:uid="{00000000-0005-0000-0000-00005D110000}"/>
    <cellStyle name="40% - Accent1 5 2" xfId="9534" hidden="1" xr:uid="{00000000-0005-0000-0000-00005E110000}"/>
    <cellStyle name="40% - Accent1 5 2" xfId="12047" hidden="1" xr:uid="{00000000-0005-0000-0000-00005F110000}"/>
    <cellStyle name="40% - Accent1 5 2" xfId="15785" hidden="1" xr:uid="{00000000-0005-0000-0000-000060110000}"/>
    <cellStyle name="40% - Accent1 5 2" xfId="18153" hidden="1" xr:uid="{00000000-0005-0000-0000-000061110000}"/>
    <cellStyle name="40% - Accent1 5 2" xfId="21422" hidden="1" xr:uid="{00000000-0005-0000-0000-000062110000}"/>
    <cellStyle name="40% - Accent1 5 2" xfId="24606" hidden="1" xr:uid="{00000000-0005-0000-0000-000063110000}"/>
    <cellStyle name="40% - Accent1 5 2" xfId="28777" hidden="1" xr:uid="{00000000-0005-0000-0000-000064110000}"/>
    <cellStyle name="40% - Accent1 5 2" xfId="28892" hidden="1" xr:uid="{00000000-0005-0000-0000-000065110000}"/>
    <cellStyle name="40% - Accent1 5 2" xfId="29615" hidden="1" xr:uid="{00000000-0005-0000-0000-000066110000}"/>
    <cellStyle name="40% - Accent1 5 2" xfId="29788" hidden="1" xr:uid="{00000000-0005-0000-0000-000067110000}"/>
    <cellStyle name="40% - Accent1 5 2" xfId="30181" hidden="1" xr:uid="{00000000-0005-0000-0000-000068110000}"/>
    <cellStyle name="40% - Accent1 5 2" xfId="30329" hidden="1" xr:uid="{00000000-0005-0000-0000-000069110000}"/>
    <cellStyle name="40% - Accent1 5 2" xfId="30667" hidden="1" xr:uid="{00000000-0005-0000-0000-00006A110000}"/>
    <cellStyle name="40% - Accent1 5 2" xfId="31004" hidden="1" xr:uid="{00000000-0005-0000-0000-00006B110000}"/>
    <cellStyle name="40% - Accent1 5 2" xfId="31569" hidden="1" xr:uid="{00000000-0005-0000-0000-00006C110000}"/>
    <cellStyle name="40% - Accent1 5 2" xfId="31684" hidden="1" xr:uid="{00000000-0005-0000-0000-00006D110000}"/>
    <cellStyle name="40% - Accent1 5 2" xfId="32407" hidden="1" xr:uid="{00000000-0005-0000-0000-00006E110000}"/>
    <cellStyle name="40% - Accent1 5 2" xfId="32580" hidden="1" xr:uid="{00000000-0005-0000-0000-00006F110000}"/>
    <cellStyle name="40% - Accent1 5 2" xfId="32973" hidden="1" xr:uid="{00000000-0005-0000-0000-000070110000}"/>
    <cellStyle name="40% - Accent1 5 2" xfId="33121" hidden="1" xr:uid="{00000000-0005-0000-0000-000071110000}"/>
    <cellStyle name="40% - Accent1 5 2" xfId="33459" hidden="1" xr:uid="{00000000-0005-0000-0000-000072110000}"/>
    <cellStyle name="40% - Accent1 5 2" xfId="33796" hidden="1" xr:uid="{00000000-0005-0000-0000-000073110000}"/>
    <cellStyle name="40% - Accent1 7" xfId="408" hidden="1" xr:uid="{00000000-0005-0000-0000-000074110000}"/>
    <cellStyle name="40% - Accent1 7" xfId="437" hidden="1" xr:uid="{00000000-0005-0000-0000-000075110000}"/>
    <cellStyle name="40% - Accent1 7" xfId="907" hidden="1" xr:uid="{00000000-0005-0000-0000-000076110000}"/>
    <cellStyle name="40% - Accent1 7" xfId="1266" hidden="1" xr:uid="{00000000-0005-0000-0000-000077110000}"/>
    <cellStyle name="40% - Accent1 7" xfId="6375" hidden="1" xr:uid="{00000000-0005-0000-0000-000078110000}"/>
    <cellStyle name="40% - Accent1 7" xfId="6797" hidden="1" xr:uid="{00000000-0005-0000-0000-000079110000}"/>
    <cellStyle name="40% - Accent1 7" xfId="7157" hidden="1" xr:uid="{00000000-0005-0000-0000-00007A110000}"/>
    <cellStyle name="40% - Accent1 7" xfId="5664" hidden="1" xr:uid="{00000000-0005-0000-0000-00007B110000}"/>
    <cellStyle name="40% - Accent1 7" xfId="4756" hidden="1" xr:uid="{00000000-0005-0000-0000-00007C110000}"/>
    <cellStyle name="40% - Accent1 7" xfId="5007" hidden="1" xr:uid="{00000000-0005-0000-0000-00007D110000}"/>
    <cellStyle name="40% - Accent1 7" xfId="7770" hidden="1" xr:uid="{00000000-0005-0000-0000-00007E110000}"/>
    <cellStyle name="40% - Accent1 7" xfId="13236" hidden="1" xr:uid="{00000000-0005-0000-0000-00007F110000}"/>
    <cellStyle name="40% - Accent1 7" xfId="13595" hidden="1" xr:uid="{00000000-0005-0000-0000-000080110000}"/>
    <cellStyle name="40% - Accent1 7" xfId="7720" hidden="1" xr:uid="{00000000-0005-0000-0000-000081110000}"/>
    <cellStyle name="40% - Accent1 7" xfId="8983" hidden="1" xr:uid="{00000000-0005-0000-0000-000082110000}"/>
    <cellStyle name="40% - Accent1 7" xfId="4446" hidden="1" xr:uid="{00000000-0005-0000-0000-000083110000}"/>
    <cellStyle name="40% - Accent1 7" xfId="14148" hidden="1" xr:uid="{00000000-0005-0000-0000-000084110000}"/>
    <cellStyle name="40% - Accent1 7" xfId="19319" hidden="1" xr:uid="{00000000-0005-0000-0000-000085110000}"/>
    <cellStyle name="40% - Accent1 7" xfId="19678" hidden="1" xr:uid="{00000000-0005-0000-0000-000086110000}"/>
    <cellStyle name="40% - Accent1 7" xfId="5899" hidden="1" xr:uid="{00000000-0005-0000-0000-000087110000}"/>
    <cellStyle name="40% - Accent1 7" xfId="22572" hidden="1" xr:uid="{00000000-0005-0000-0000-000088110000}"/>
    <cellStyle name="40% - Accent1 7" xfId="22931" hidden="1" xr:uid="{00000000-0005-0000-0000-000089110000}"/>
    <cellStyle name="40% - Accent1 7" xfId="11249" hidden="1" xr:uid="{00000000-0005-0000-0000-00008A110000}"/>
    <cellStyle name="40% - Accent1 7" xfId="25738" hidden="1" xr:uid="{00000000-0005-0000-0000-00008B110000}"/>
    <cellStyle name="40% - Accent1 7" xfId="28454" hidden="1" xr:uid="{00000000-0005-0000-0000-00008C110000}"/>
    <cellStyle name="40% - Accent1 7" xfId="28466" hidden="1" xr:uid="{00000000-0005-0000-0000-00008D110000}"/>
    <cellStyle name="40% - Accent1 7" xfId="28594" hidden="1" xr:uid="{00000000-0005-0000-0000-00008E110000}"/>
    <cellStyle name="40% - Accent1 7" xfId="28685" hidden="1" xr:uid="{00000000-0005-0000-0000-00008F110000}"/>
    <cellStyle name="40% - Accent1 7" xfId="29269" hidden="1" xr:uid="{00000000-0005-0000-0000-000090110000}"/>
    <cellStyle name="40% - Accent1 7" xfId="29333" hidden="1" xr:uid="{00000000-0005-0000-0000-000091110000}"/>
    <cellStyle name="40% - Accent1 7" xfId="29424" hidden="1" xr:uid="{00000000-0005-0000-0000-000092110000}"/>
    <cellStyle name="40% - Accent1 7" xfId="29175" hidden="1" xr:uid="{00000000-0005-0000-0000-000093110000}"/>
    <cellStyle name="40% - Accent1 7" xfId="29049" hidden="1" xr:uid="{00000000-0005-0000-0000-000094110000}"/>
    <cellStyle name="40% - Accent1 7" xfId="29084" hidden="1" xr:uid="{00000000-0005-0000-0000-000095110000}"/>
    <cellStyle name="40% - Accent1 7" xfId="29526" hidden="1" xr:uid="{00000000-0005-0000-0000-000096110000}"/>
    <cellStyle name="40% - Accent1 7" xfId="29928" hidden="1" xr:uid="{00000000-0005-0000-0000-000097110000}"/>
    <cellStyle name="40% - Accent1 7" xfId="30019" hidden="1" xr:uid="{00000000-0005-0000-0000-000098110000}"/>
    <cellStyle name="40% - Accent1 7" xfId="29521" hidden="1" xr:uid="{00000000-0005-0000-0000-000099110000}"/>
    <cellStyle name="40% - Accent1 7" xfId="29589" hidden="1" xr:uid="{00000000-0005-0000-0000-00009A110000}"/>
    <cellStyle name="40% - Accent1 7" xfId="29013" hidden="1" xr:uid="{00000000-0005-0000-0000-00009B110000}"/>
    <cellStyle name="40% - Accent1 7" xfId="30114" hidden="1" xr:uid="{00000000-0005-0000-0000-00009C110000}"/>
    <cellStyle name="40% - Accent1 7" xfId="30460" hidden="1" xr:uid="{00000000-0005-0000-0000-00009D110000}"/>
    <cellStyle name="40% - Accent1 7" xfId="30551" hidden="1" xr:uid="{00000000-0005-0000-0000-00009E110000}"/>
    <cellStyle name="40% - Accent1 7" xfId="29194" hidden="1" xr:uid="{00000000-0005-0000-0000-00009F110000}"/>
    <cellStyle name="40% - Accent1 7" xfId="30797" hidden="1" xr:uid="{00000000-0005-0000-0000-0000A0110000}"/>
    <cellStyle name="40% - Accent1 7" xfId="30888" hidden="1" xr:uid="{00000000-0005-0000-0000-0000A1110000}"/>
    <cellStyle name="40% - Accent1 7" xfId="29752" hidden="1" xr:uid="{00000000-0005-0000-0000-0000A2110000}"/>
    <cellStyle name="40% - Accent1 7" xfId="31134" hidden="1" xr:uid="{00000000-0005-0000-0000-0000A3110000}"/>
    <cellStyle name="40% - Accent1 7" xfId="31246" hidden="1" xr:uid="{00000000-0005-0000-0000-0000A4110000}"/>
    <cellStyle name="40% - Accent1 7" xfId="31258" hidden="1" xr:uid="{00000000-0005-0000-0000-0000A5110000}"/>
    <cellStyle name="40% - Accent1 7" xfId="31386" hidden="1" xr:uid="{00000000-0005-0000-0000-0000A6110000}"/>
    <cellStyle name="40% - Accent1 7" xfId="31477" hidden="1" xr:uid="{00000000-0005-0000-0000-0000A7110000}"/>
    <cellStyle name="40% - Accent1 7" xfId="32061" hidden="1" xr:uid="{00000000-0005-0000-0000-0000A8110000}"/>
    <cellStyle name="40% - Accent1 7" xfId="32125" hidden="1" xr:uid="{00000000-0005-0000-0000-0000A9110000}"/>
    <cellStyle name="40% - Accent1 7" xfId="32216" hidden="1" xr:uid="{00000000-0005-0000-0000-0000AA110000}"/>
    <cellStyle name="40% - Accent1 7" xfId="31967" hidden="1" xr:uid="{00000000-0005-0000-0000-0000AB110000}"/>
    <cellStyle name="40% - Accent1 7" xfId="31841" hidden="1" xr:uid="{00000000-0005-0000-0000-0000AC110000}"/>
    <cellStyle name="40% - Accent1 7" xfId="31876" hidden="1" xr:uid="{00000000-0005-0000-0000-0000AD110000}"/>
    <cellStyle name="40% - Accent1 7" xfId="32318" hidden="1" xr:uid="{00000000-0005-0000-0000-0000AE110000}"/>
    <cellStyle name="40% - Accent1 7" xfId="32720" hidden="1" xr:uid="{00000000-0005-0000-0000-0000AF110000}"/>
    <cellStyle name="40% - Accent1 7" xfId="32811" hidden="1" xr:uid="{00000000-0005-0000-0000-0000B0110000}"/>
    <cellStyle name="40% - Accent1 7" xfId="32313" hidden="1" xr:uid="{00000000-0005-0000-0000-0000B1110000}"/>
    <cellStyle name="40% - Accent1 7" xfId="32381" hidden="1" xr:uid="{00000000-0005-0000-0000-0000B2110000}"/>
    <cellStyle name="40% - Accent1 7" xfId="31805" hidden="1" xr:uid="{00000000-0005-0000-0000-0000B3110000}"/>
    <cellStyle name="40% - Accent1 7" xfId="32906" hidden="1" xr:uid="{00000000-0005-0000-0000-0000B4110000}"/>
    <cellStyle name="40% - Accent1 7" xfId="33252" hidden="1" xr:uid="{00000000-0005-0000-0000-0000B5110000}"/>
    <cellStyle name="40% - Accent1 7" xfId="33343" hidden="1" xr:uid="{00000000-0005-0000-0000-0000B6110000}"/>
    <cellStyle name="40% - Accent1 7" xfId="31986" hidden="1" xr:uid="{00000000-0005-0000-0000-0000B7110000}"/>
    <cellStyle name="40% - Accent1 7" xfId="33589" hidden="1" xr:uid="{00000000-0005-0000-0000-0000B8110000}"/>
    <cellStyle name="40% - Accent1 7" xfId="33680" hidden="1" xr:uid="{00000000-0005-0000-0000-0000B9110000}"/>
    <cellStyle name="40% - Accent1 7" xfId="32544" hidden="1" xr:uid="{00000000-0005-0000-0000-0000BA110000}"/>
    <cellStyle name="40% - Accent1 7" xfId="33926" hidden="1" xr:uid="{00000000-0005-0000-0000-0000BB110000}"/>
    <cellStyle name="40% - Accent1 8" xfId="455" hidden="1" xr:uid="{00000000-0005-0000-0000-0000BC110000}"/>
    <cellStyle name="40% - Accent1 8" xfId="699" hidden="1" xr:uid="{00000000-0005-0000-0000-0000BD110000}"/>
    <cellStyle name="40% - Accent1 8" xfId="1033" hidden="1" xr:uid="{00000000-0005-0000-0000-0000BE110000}"/>
    <cellStyle name="40% - Accent1 8" xfId="1375" hidden="1" xr:uid="{00000000-0005-0000-0000-0000BF110000}"/>
    <cellStyle name="40% - Accent1 8" xfId="6587" hidden="1" xr:uid="{00000000-0005-0000-0000-0000C0110000}"/>
    <cellStyle name="40% - Accent1 8" xfId="6923" hidden="1" xr:uid="{00000000-0005-0000-0000-0000C1110000}"/>
    <cellStyle name="40% - Accent1 8" xfId="7268" hidden="1" xr:uid="{00000000-0005-0000-0000-0000C2110000}"/>
    <cellStyle name="40% - Accent1 8" xfId="5295" hidden="1" xr:uid="{00000000-0005-0000-0000-0000C3110000}"/>
    <cellStyle name="40% - Accent1 8" xfId="8384" hidden="1" xr:uid="{00000000-0005-0000-0000-0000C4110000}"/>
    <cellStyle name="40% - Accent1 8" xfId="5067" hidden="1" xr:uid="{00000000-0005-0000-0000-0000C5110000}"/>
    <cellStyle name="40% - Accent1 8" xfId="5207" hidden="1" xr:uid="{00000000-0005-0000-0000-0000C6110000}"/>
    <cellStyle name="40% - Accent1 8" xfId="13362" hidden="1" xr:uid="{00000000-0005-0000-0000-0000C7110000}"/>
    <cellStyle name="40% - Accent1 8" xfId="13704" hidden="1" xr:uid="{00000000-0005-0000-0000-0000C8110000}"/>
    <cellStyle name="40% - Accent1 8" xfId="5755" hidden="1" xr:uid="{00000000-0005-0000-0000-0000C9110000}"/>
    <cellStyle name="40% - Accent1 8" xfId="14676" hidden="1" xr:uid="{00000000-0005-0000-0000-0000CA110000}"/>
    <cellStyle name="40% - Accent1 8" xfId="5933" hidden="1" xr:uid="{00000000-0005-0000-0000-0000CB110000}"/>
    <cellStyle name="40% - Accent1 8" xfId="6273" hidden="1" xr:uid="{00000000-0005-0000-0000-0000CC110000}"/>
    <cellStyle name="40% - Accent1 8" xfId="19445" hidden="1" xr:uid="{00000000-0005-0000-0000-0000CD110000}"/>
    <cellStyle name="40% - Accent1 8" xfId="19787" hidden="1" xr:uid="{00000000-0005-0000-0000-0000CE110000}"/>
    <cellStyle name="40% - Accent1 8" xfId="5284" hidden="1" xr:uid="{00000000-0005-0000-0000-0000CF110000}"/>
    <cellStyle name="40% - Accent1 8" xfId="22698" hidden="1" xr:uid="{00000000-0005-0000-0000-0000D0110000}"/>
    <cellStyle name="40% - Accent1 8" xfId="23040" hidden="1" xr:uid="{00000000-0005-0000-0000-0000D1110000}"/>
    <cellStyle name="40% - Accent1 8" xfId="18840" hidden="1" xr:uid="{00000000-0005-0000-0000-0000D2110000}"/>
    <cellStyle name="40% - Accent1 8" xfId="25864" hidden="1" xr:uid="{00000000-0005-0000-0000-0000D3110000}"/>
    <cellStyle name="40% - Accent1 8" xfId="28470" hidden="1" xr:uid="{00000000-0005-0000-0000-0000D4110000}"/>
    <cellStyle name="40% - Accent1 8" xfId="28544" hidden="1" xr:uid="{00000000-0005-0000-0000-0000D5110000}"/>
    <cellStyle name="40% - Accent1 8" xfId="28622" hidden="1" xr:uid="{00000000-0005-0000-0000-0000D6110000}"/>
    <cellStyle name="40% - Accent1 8" xfId="28700" hidden="1" xr:uid="{00000000-0005-0000-0000-0000D7110000}"/>
    <cellStyle name="40% - Accent1 8" xfId="29282" hidden="1" xr:uid="{00000000-0005-0000-0000-0000D8110000}"/>
    <cellStyle name="40% - Accent1 8" xfId="29361" hidden="1" xr:uid="{00000000-0005-0000-0000-0000D9110000}"/>
    <cellStyle name="40% - Accent1 8" xfId="29440" hidden="1" xr:uid="{00000000-0005-0000-0000-0000DA110000}"/>
    <cellStyle name="40% - Accent1 8" xfId="29122" hidden="1" xr:uid="{00000000-0005-0000-0000-0000DB110000}"/>
    <cellStyle name="40% - Accent1 8" xfId="29570" hidden="1" xr:uid="{00000000-0005-0000-0000-0000DC110000}"/>
    <cellStyle name="40% - Accent1 8" xfId="29091" hidden="1" xr:uid="{00000000-0005-0000-0000-0000DD110000}"/>
    <cellStyle name="40% - Accent1 8" xfId="29107" hidden="1" xr:uid="{00000000-0005-0000-0000-0000DE110000}"/>
    <cellStyle name="40% - Accent1 8" xfId="29956" hidden="1" xr:uid="{00000000-0005-0000-0000-0000DF110000}"/>
    <cellStyle name="40% - Accent1 8" xfId="30034" hidden="1" xr:uid="{00000000-0005-0000-0000-0000E0110000}"/>
    <cellStyle name="40% - Accent1 8" xfId="29185" hidden="1" xr:uid="{00000000-0005-0000-0000-0000E1110000}"/>
    <cellStyle name="40% - Accent1 8" xfId="30143" hidden="1" xr:uid="{00000000-0005-0000-0000-0000E2110000}"/>
    <cellStyle name="40% - Accent1 8" xfId="29199" hidden="1" xr:uid="{00000000-0005-0000-0000-0000E3110000}"/>
    <cellStyle name="40% - Accent1 8" xfId="29251" hidden="1" xr:uid="{00000000-0005-0000-0000-0000E4110000}"/>
    <cellStyle name="40% - Accent1 8" xfId="30488" hidden="1" xr:uid="{00000000-0005-0000-0000-0000E5110000}"/>
    <cellStyle name="40% - Accent1 8" xfId="30566" hidden="1" xr:uid="{00000000-0005-0000-0000-0000E6110000}"/>
    <cellStyle name="40% - Accent1 8" xfId="29119" hidden="1" xr:uid="{00000000-0005-0000-0000-0000E7110000}"/>
    <cellStyle name="40% - Accent1 8" xfId="30825" hidden="1" xr:uid="{00000000-0005-0000-0000-0000E8110000}"/>
    <cellStyle name="40% - Accent1 8" xfId="30903" hidden="1" xr:uid="{00000000-0005-0000-0000-0000E9110000}"/>
    <cellStyle name="40% - Accent1 8" xfId="30415" hidden="1" xr:uid="{00000000-0005-0000-0000-0000EA110000}"/>
    <cellStyle name="40% - Accent1 8" xfId="31162" hidden="1" xr:uid="{00000000-0005-0000-0000-0000EB110000}"/>
    <cellStyle name="40% - Accent1 8" xfId="31262" hidden="1" xr:uid="{00000000-0005-0000-0000-0000EC110000}"/>
    <cellStyle name="40% - Accent1 8" xfId="31336" hidden="1" xr:uid="{00000000-0005-0000-0000-0000ED110000}"/>
    <cellStyle name="40% - Accent1 8" xfId="31414" hidden="1" xr:uid="{00000000-0005-0000-0000-0000EE110000}"/>
    <cellStyle name="40% - Accent1 8" xfId="31492" hidden="1" xr:uid="{00000000-0005-0000-0000-0000EF110000}"/>
    <cellStyle name="40% - Accent1 8" xfId="32074" hidden="1" xr:uid="{00000000-0005-0000-0000-0000F0110000}"/>
    <cellStyle name="40% - Accent1 8" xfId="32153" hidden="1" xr:uid="{00000000-0005-0000-0000-0000F1110000}"/>
    <cellStyle name="40% - Accent1 8" xfId="32232" hidden="1" xr:uid="{00000000-0005-0000-0000-0000F2110000}"/>
    <cellStyle name="40% - Accent1 8" xfId="31914" hidden="1" xr:uid="{00000000-0005-0000-0000-0000F3110000}"/>
    <cellStyle name="40% - Accent1 8" xfId="32362" hidden="1" xr:uid="{00000000-0005-0000-0000-0000F4110000}"/>
    <cellStyle name="40% - Accent1 8" xfId="31883" hidden="1" xr:uid="{00000000-0005-0000-0000-0000F5110000}"/>
    <cellStyle name="40% - Accent1 8" xfId="31899" hidden="1" xr:uid="{00000000-0005-0000-0000-0000F6110000}"/>
    <cellStyle name="40% - Accent1 8" xfId="32748" hidden="1" xr:uid="{00000000-0005-0000-0000-0000F7110000}"/>
    <cellStyle name="40% - Accent1 8" xfId="32826" hidden="1" xr:uid="{00000000-0005-0000-0000-0000F8110000}"/>
    <cellStyle name="40% - Accent1 8" xfId="31977" hidden="1" xr:uid="{00000000-0005-0000-0000-0000F9110000}"/>
    <cellStyle name="40% - Accent1 8" xfId="32935" hidden="1" xr:uid="{00000000-0005-0000-0000-0000FA110000}"/>
    <cellStyle name="40% - Accent1 8" xfId="31991" hidden="1" xr:uid="{00000000-0005-0000-0000-0000FB110000}"/>
    <cellStyle name="40% - Accent1 8" xfId="32043" hidden="1" xr:uid="{00000000-0005-0000-0000-0000FC110000}"/>
    <cellStyle name="40% - Accent1 8" xfId="33280" hidden="1" xr:uid="{00000000-0005-0000-0000-0000FD110000}"/>
    <cellStyle name="40% - Accent1 8" xfId="33358" hidden="1" xr:uid="{00000000-0005-0000-0000-0000FE110000}"/>
    <cellStyle name="40% - Accent1 8" xfId="31911" hidden="1" xr:uid="{00000000-0005-0000-0000-0000FF110000}"/>
    <cellStyle name="40% - Accent1 8" xfId="33617" hidden="1" xr:uid="{00000000-0005-0000-0000-000000120000}"/>
    <cellStyle name="40% - Accent1 8" xfId="33695" hidden="1" xr:uid="{00000000-0005-0000-0000-000001120000}"/>
    <cellStyle name="40% - Accent1 8" xfId="33207" hidden="1" xr:uid="{00000000-0005-0000-0000-000002120000}"/>
    <cellStyle name="40% - Accent1 8" xfId="33954" hidden="1" xr:uid="{00000000-0005-0000-0000-000003120000}"/>
    <cellStyle name="40% - Accent1 9" xfId="489" hidden="1" xr:uid="{00000000-0005-0000-0000-000004120000}"/>
    <cellStyle name="40% - Accent1 9" xfId="811" hidden="1" xr:uid="{00000000-0005-0000-0000-000005120000}"/>
    <cellStyle name="40% - Accent1 9" xfId="1135" hidden="1" xr:uid="{00000000-0005-0000-0000-000006120000}"/>
    <cellStyle name="40% - Accent1 9" xfId="1477" hidden="1" xr:uid="{00000000-0005-0000-0000-000007120000}"/>
    <cellStyle name="40% - Accent1 9" xfId="6701" hidden="1" xr:uid="{00000000-0005-0000-0000-000008120000}"/>
    <cellStyle name="40% - Accent1 9" xfId="7026" hidden="1" xr:uid="{00000000-0005-0000-0000-000009120000}"/>
    <cellStyle name="40% - Accent1 9" xfId="7371" hidden="1" xr:uid="{00000000-0005-0000-0000-00000A120000}"/>
    <cellStyle name="40% - Accent1 9" xfId="10745" hidden="1" xr:uid="{00000000-0005-0000-0000-00000B120000}"/>
    <cellStyle name="40% - Accent1 9" xfId="5260" hidden="1" xr:uid="{00000000-0005-0000-0000-00000C120000}"/>
    <cellStyle name="40% - Accent1 9" xfId="5385" hidden="1" xr:uid="{00000000-0005-0000-0000-00000D120000}"/>
    <cellStyle name="40% - Accent1 9" xfId="13140" hidden="1" xr:uid="{00000000-0005-0000-0000-00000E120000}"/>
    <cellStyle name="40% - Accent1 9" xfId="13464" hidden="1" xr:uid="{00000000-0005-0000-0000-00000F120000}"/>
    <cellStyle name="40% - Accent1 9" xfId="13806" hidden="1" xr:uid="{00000000-0005-0000-0000-000010120000}"/>
    <cellStyle name="40% - Accent1 9" xfId="16953" hidden="1" xr:uid="{00000000-0005-0000-0000-000011120000}"/>
    <cellStyle name="40% - Accent1 9" xfId="4827" hidden="1" xr:uid="{00000000-0005-0000-0000-000012120000}"/>
    <cellStyle name="40% - Accent1 9" xfId="4690" hidden="1" xr:uid="{00000000-0005-0000-0000-000013120000}"/>
    <cellStyle name="40% - Accent1 9" xfId="19221" hidden="1" xr:uid="{00000000-0005-0000-0000-000014120000}"/>
    <cellStyle name="40% - Accent1 9" xfId="19547" hidden="1" xr:uid="{00000000-0005-0000-0000-000015120000}"/>
    <cellStyle name="40% - Accent1 9" xfId="19889" hidden="1" xr:uid="{00000000-0005-0000-0000-000016120000}"/>
    <cellStyle name="40% - Accent1 9" xfId="22474" hidden="1" xr:uid="{00000000-0005-0000-0000-000017120000}"/>
    <cellStyle name="40% - Accent1 9" xfId="22800" hidden="1" xr:uid="{00000000-0005-0000-0000-000018120000}"/>
    <cellStyle name="40% - Accent1 9" xfId="23142" hidden="1" xr:uid="{00000000-0005-0000-0000-000019120000}"/>
    <cellStyle name="40% - Accent1 9" xfId="25642" hidden="1" xr:uid="{00000000-0005-0000-0000-00001A120000}"/>
    <cellStyle name="40% - Accent1 9" xfId="25966" hidden="1" xr:uid="{00000000-0005-0000-0000-00001B120000}"/>
    <cellStyle name="40% - Accent1 9" xfId="28483" hidden="1" xr:uid="{00000000-0005-0000-0000-00001C120000}"/>
    <cellStyle name="40% - Accent1 9" xfId="28557" hidden="1" xr:uid="{00000000-0005-0000-0000-00001D120000}"/>
    <cellStyle name="40% - Accent1 9" xfId="28633" hidden="1" xr:uid="{00000000-0005-0000-0000-00001E120000}"/>
    <cellStyle name="40% - Accent1 9" xfId="28711" hidden="1" xr:uid="{00000000-0005-0000-0000-00001F120000}"/>
    <cellStyle name="40% - Accent1 9" xfId="29296" hidden="1" xr:uid="{00000000-0005-0000-0000-000020120000}"/>
    <cellStyle name="40% - Accent1 9" xfId="29372" hidden="1" xr:uid="{00000000-0005-0000-0000-000021120000}"/>
    <cellStyle name="40% - Accent1 9" xfId="29451" hidden="1" xr:uid="{00000000-0005-0000-0000-000022120000}"/>
    <cellStyle name="40% - Accent1 9" xfId="29723" hidden="1" xr:uid="{00000000-0005-0000-0000-000023120000}"/>
    <cellStyle name="40% - Accent1 9" xfId="29115" hidden="1" xr:uid="{00000000-0005-0000-0000-000024120000}"/>
    <cellStyle name="40% - Accent1 9" xfId="29132" hidden="1" xr:uid="{00000000-0005-0000-0000-000025120000}"/>
    <cellStyle name="40% - Accent1 9" xfId="29891" hidden="1" xr:uid="{00000000-0005-0000-0000-000026120000}"/>
    <cellStyle name="40% - Accent1 9" xfId="29967" hidden="1" xr:uid="{00000000-0005-0000-0000-000027120000}"/>
    <cellStyle name="40% - Accent1 9" xfId="30045" hidden="1" xr:uid="{00000000-0005-0000-0000-000028120000}"/>
    <cellStyle name="40% - Accent1 9" xfId="30281" hidden="1" xr:uid="{00000000-0005-0000-0000-000029120000}"/>
    <cellStyle name="40% - Accent1 9" xfId="29058" hidden="1" xr:uid="{00000000-0005-0000-0000-00002A120000}"/>
    <cellStyle name="40% - Accent1 9" xfId="29040" hidden="1" xr:uid="{00000000-0005-0000-0000-00002B120000}"/>
    <cellStyle name="40% - Accent1 9" xfId="30423" hidden="1" xr:uid="{00000000-0005-0000-0000-00002C120000}"/>
    <cellStyle name="40% - Accent1 9" xfId="30499" hidden="1" xr:uid="{00000000-0005-0000-0000-00002D120000}"/>
    <cellStyle name="40% - Accent1 9" xfId="30577" hidden="1" xr:uid="{00000000-0005-0000-0000-00002E120000}"/>
    <cellStyle name="40% - Accent1 9" xfId="30760" hidden="1" xr:uid="{00000000-0005-0000-0000-00002F120000}"/>
    <cellStyle name="40% - Accent1 9" xfId="30836" hidden="1" xr:uid="{00000000-0005-0000-0000-000030120000}"/>
    <cellStyle name="40% - Accent1 9" xfId="30914" hidden="1" xr:uid="{00000000-0005-0000-0000-000031120000}"/>
    <cellStyle name="40% - Accent1 9" xfId="31097" hidden="1" xr:uid="{00000000-0005-0000-0000-000032120000}"/>
    <cellStyle name="40% - Accent1 9" xfId="31173" hidden="1" xr:uid="{00000000-0005-0000-0000-000033120000}"/>
    <cellStyle name="40% - Accent1 9" xfId="31275" hidden="1" xr:uid="{00000000-0005-0000-0000-000034120000}"/>
    <cellStyle name="40% - Accent1 9" xfId="31349" hidden="1" xr:uid="{00000000-0005-0000-0000-000035120000}"/>
    <cellStyle name="40% - Accent1 9" xfId="31425" hidden="1" xr:uid="{00000000-0005-0000-0000-000036120000}"/>
    <cellStyle name="40% - Accent1 9" xfId="31503" hidden="1" xr:uid="{00000000-0005-0000-0000-000037120000}"/>
    <cellStyle name="40% - Accent1 9" xfId="32088" hidden="1" xr:uid="{00000000-0005-0000-0000-000038120000}"/>
    <cellStyle name="40% - Accent1 9" xfId="32164" hidden="1" xr:uid="{00000000-0005-0000-0000-000039120000}"/>
    <cellStyle name="40% - Accent1 9" xfId="32243" hidden="1" xr:uid="{00000000-0005-0000-0000-00003A120000}"/>
    <cellStyle name="40% - Accent1 9" xfId="32515" hidden="1" xr:uid="{00000000-0005-0000-0000-00003B120000}"/>
    <cellStyle name="40% - Accent1 9" xfId="31907" hidden="1" xr:uid="{00000000-0005-0000-0000-00003C120000}"/>
    <cellStyle name="40% - Accent1 9" xfId="31924" hidden="1" xr:uid="{00000000-0005-0000-0000-00003D120000}"/>
    <cellStyle name="40% - Accent1 9" xfId="32683" hidden="1" xr:uid="{00000000-0005-0000-0000-00003E120000}"/>
    <cellStyle name="40% - Accent1 9" xfId="32759" hidden="1" xr:uid="{00000000-0005-0000-0000-00003F120000}"/>
    <cellStyle name="40% - Accent1 9" xfId="32837" hidden="1" xr:uid="{00000000-0005-0000-0000-000040120000}"/>
    <cellStyle name="40% - Accent1 9" xfId="33073" hidden="1" xr:uid="{00000000-0005-0000-0000-000041120000}"/>
    <cellStyle name="40% - Accent1 9" xfId="31850" hidden="1" xr:uid="{00000000-0005-0000-0000-000042120000}"/>
    <cellStyle name="40% - Accent1 9" xfId="31832" hidden="1" xr:uid="{00000000-0005-0000-0000-000043120000}"/>
    <cellStyle name="40% - Accent1 9" xfId="33215" hidden="1" xr:uid="{00000000-0005-0000-0000-000044120000}"/>
    <cellStyle name="40% - Accent1 9" xfId="33291" hidden="1" xr:uid="{00000000-0005-0000-0000-000045120000}"/>
    <cellStyle name="40% - Accent1 9" xfId="33369" hidden="1" xr:uid="{00000000-0005-0000-0000-000046120000}"/>
    <cellStyle name="40% - Accent1 9" xfId="33552" hidden="1" xr:uid="{00000000-0005-0000-0000-000047120000}"/>
    <cellStyle name="40% - Accent1 9" xfId="33628" hidden="1" xr:uid="{00000000-0005-0000-0000-000048120000}"/>
    <cellStyle name="40% - Accent1 9" xfId="33706" hidden="1" xr:uid="{00000000-0005-0000-0000-000049120000}"/>
    <cellStyle name="40% - Accent1 9" xfId="33889" hidden="1" xr:uid="{00000000-0005-0000-0000-00004A120000}"/>
    <cellStyle name="40% - Accent1 9" xfId="33965" hidden="1" xr:uid="{00000000-0005-0000-0000-00004B120000}"/>
    <cellStyle name="40% - Accent2" xfId="26" builtinId="35" hidden="1" customBuiltin="1"/>
    <cellStyle name="40% - Accent2" xfId="74" builtinId="35" hidden="1" customBuiltin="1"/>
    <cellStyle name="40% - Accent2" xfId="109" builtinId="35" hidden="1" customBuiltin="1"/>
    <cellStyle name="40% - Accent2" xfId="152" builtinId="35" hidden="1" customBuiltin="1"/>
    <cellStyle name="40% - Accent2" xfId="194" builtinId="35" hidden="1" customBuiltin="1"/>
    <cellStyle name="40% - Accent2" xfId="228" builtinId="35" hidden="1" customBuiltin="1"/>
    <cellStyle name="40% - Accent2" xfId="265" builtinId="35" hidden="1" customBuiltin="1"/>
    <cellStyle name="40% - Accent2" xfId="302" builtinId="35" hidden="1" customBuiltin="1"/>
    <cellStyle name="40% - Accent2" xfId="336" builtinId="35" hidden="1" customBuiltin="1"/>
    <cellStyle name="40% - Accent2" xfId="371" builtinId="35" hidden="1" customBuiltin="1"/>
    <cellStyle name="40% - Accent2" xfId="3922" builtinId="35" hidden="1" customBuiltin="1"/>
    <cellStyle name="40% - Accent2" xfId="3956" builtinId="35" hidden="1" customBuiltin="1"/>
    <cellStyle name="40% - Accent2" xfId="3993" builtinId="35" hidden="1" customBuiltin="1"/>
    <cellStyle name="40% - Accent2" xfId="4030" builtinId="35" hidden="1" customBuiltin="1"/>
    <cellStyle name="40% - Accent2" xfId="4064" builtinId="35" hidden="1" customBuiltin="1"/>
    <cellStyle name="40% - Accent2" xfId="4262" builtinId="35" hidden="1" customBuiltin="1"/>
    <cellStyle name="40% - Accent2" xfId="7709" builtinId="35" hidden="1" customBuiltin="1"/>
    <cellStyle name="40% - Accent2" xfId="10744" builtinId="35" hidden="1" customBuiltin="1"/>
    <cellStyle name="40% - Accent2" xfId="4568" builtinId="35" hidden="1" customBuiltin="1"/>
    <cellStyle name="40% - Accent2" xfId="10852" builtinId="35" hidden="1" customBuiltin="1"/>
    <cellStyle name="40% - Accent2" xfId="5576" builtinId="35" hidden="1" customBuiltin="1"/>
    <cellStyle name="40% - Accent2" xfId="4812" builtinId="35" hidden="1" customBuiltin="1"/>
    <cellStyle name="40% - Accent2" xfId="4802" builtinId="35" hidden="1" customBuiltin="1"/>
    <cellStyle name="40% - Accent2" xfId="6004" builtinId="35" hidden="1" customBuiltin="1"/>
    <cellStyle name="40% - Accent2" xfId="8300" builtinId="35" hidden="1" customBuiltin="1"/>
    <cellStyle name="40% - Accent2" xfId="4966" builtinId="35" hidden="1" customBuiltin="1"/>
    <cellStyle name="40% - Accent2" xfId="5870" builtinId="35" hidden="1" customBuiltin="1"/>
    <cellStyle name="40% - Accent2" xfId="11063" builtinId="35" hidden="1" customBuiltin="1"/>
    <cellStyle name="40% - Accent2" xfId="14094" builtinId="35" hidden="1" customBuiltin="1"/>
    <cellStyle name="40% - Accent2" xfId="16952" builtinId="35" hidden="1" customBuiltin="1"/>
    <cellStyle name="40% - Accent2" xfId="5590" builtinId="35" hidden="1" customBuiltin="1"/>
    <cellStyle name="40% - Accent2" xfId="17031" builtinId="35" hidden="1" customBuiltin="1"/>
    <cellStyle name="40% - Accent2" xfId="7704" builtinId="35" hidden="1" customBuiltin="1"/>
    <cellStyle name="40% - Accent2" xfId="4785" builtinId="35" hidden="1" customBuiltin="1"/>
    <cellStyle name="40% - Accent2" xfId="4675" builtinId="35" hidden="1" customBuiltin="1"/>
    <cellStyle name="40% - Accent2" xfId="10609" builtinId="35" hidden="1" customBuiltin="1"/>
    <cellStyle name="40% - Accent2" xfId="14600" builtinId="35" hidden="1" customBuiltin="1"/>
    <cellStyle name="40% - Accent2" xfId="4841" builtinId="35" hidden="1" customBuiltin="1"/>
    <cellStyle name="40% - Accent2" xfId="7669" builtinId="35" hidden="1" customBuiltin="1"/>
    <cellStyle name="40% - Accent2" xfId="17216" builtinId="35" hidden="1" customBuiltin="1"/>
    <cellStyle name="40% - Accent2" xfId="18067" builtinId="35" hidden="1" customBuiltin="1"/>
    <cellStyle name="40% - Accent2" xfId="20245" builtinId="35" hidden="1" customBuiltin="1"/>
    <cellStyle name="40% - Accent2" xfId="14582" builtinId="35" hidden="1" customBuiltin="1"/>
    <cellStyle name="40% - Accent2" xfId="5320" builtinId="35" hidden="1" customBuiltin="1"/>
    <cellStyle name="40% - Accent2" xfId="14278" builtinId="35" hidden="1" customBuiltin="1"/>
    <cellStyle name="40% - Accent2" xfId="20499" builtinId="35" hidden="1" customBuiltin="1"/>
    <cellStyle name="40% - Accent2" xfId="21338" builtinId="35" hidden="1" customBuiltin="1"/>
    <cellStyle name="40% - Accent2" xfId="23450" builtinId="35" hidden="1" customBuiltin="1"/>
    <cellStyle name="40% - Accent2" xfId="20111" builtinId="35" hidden="1" customBuiltin="1"/>
    <cellStyle name="40% - Accent2" xfId="5618" builtinId="35" hidden="1" customBuiltin="1"/>
    <cellStyle name="40% - Accent2" xfId="17014" builtinId="35" hidden="1" customBuiltin="1"/>
    <cellStyle name="40% - Accent2" xfId="23698" builtinId="35" hidden="1" customBuiltin="1"/>
    <cellStyle name="40% - Accent2 10" xfId="565" hidden="1" xr:uid="{00000000-0005-0000-0000-000080120000}"/>
    <cellStyle name="40% - Accent2 10" xfId="889" hidden="1" xr:uid="{00000000-0005-0000-0000-000081120000}"/>
    <cellStyle name="40% - Accent2 10" xfId="1210" hidden="1" xr:uid="{00000000-0005-0000-0000-000082120000}"/>
    <cellStyle name="40% - Accent2 10" xfId="1552" hidden="1" xr:uid="{00000000-0005-0000-0000-000083120000}"/>
    <cellStyle name="40% - Accent2 10" xfId="6779" hidden="1" xr:uid="{00000000-0005-0000-0000-000084120000}"/>
    <cellStyle name="40% - Accent2 10" xfId="7101" hidden="1" xr:uid="{00000000-0005-0000-0000-000085120000}"/>
    <cellStyle name="40% - Accent2 10" xfId="7447" hidden="1" xr:uid="{00000000-0005-0000-0000-000086120000}"/>
    <cellStyle name="40% - Accent2 10" xfId="5178" hidden="1" xr:uid="{00000000-0005-0000-0000-000087120000}"/>
    <cellStyle name="40% - Accent2 10" xfId="4892" hidden="1" xr:uid="{00000000-0005-0000-0000-000088120000}"/>
    <cellStyle name="40% - Accent2 10" xfId="5778" hidden="1" xr:uid="{00000000-0005-0000-0000-000089120000}"/>
    <cellStyle name="40% - Accent2 10" xfId="13218" hidden="1" xr:uid="{00000000-0005-0000-0000-00008A120000}"/>
    <cellStyle name="40% - Accent2 10" xfId="13539" hidden="1" xr:uid="{00000000-0005-0000-0000-00008B120000}"/>
    <cellStyle name="40% - Accent2 10" xfId="13881" hidden="1" xr:uid="{00000000-0005-0000-0000-00008C120000}"/>
    <cellStyle name="40% - Accent2 10" xfId="4336" hidden="1" xr:uid="{00000000-0005-0000-0000-00008D120000}"/>
    <cellStyle name="40% - Accent2 10" xfId="5947" hidden="1" xr:uid="{00000000-0005-0000-0000-00008E120000}"/>
    <cellStyle name="40% - Accent2 10" xfId="8079" hidden="1" xr:uid="{00000000-0005-0000-0000-00008F120000}"/>
    <cellStyle name="40% - Accent2 10" xfId="19301" hidden="1" xr:uid="{00000000-0005-0000-0000-000090120000}"/>
    <cellStyle name="40% - Accent2 10" xfId="19622" hidden="1" xr:uid="{00000000-0005-0000-0000-000091120000}"/>
    <cellStyle name="40% - Accent2 10" xfId="19964" hidden="1" xr:uid="{00000000-0005-0000-0000-000092120000}"/>
    <cellStyle name="40% - Accent2 10" xfId="22554" hidden="1" xr:uid="{00000000-0005-0000-0000-000093120000}"/>
    <cellStyle name="40% - Accent2 10" xfId="22875" hidden="1" xr:uid="{00000000-0005-0000-0000-000094120000}"/>
    <cellStyle name="40% - Accent2 10" xfId="23217" hidden="1" xr:uid="{00000000-0005-0000-0000-000095120000}"/>
    <cellStyle name="40% - Accent2 10" xfId="25720" hidden="1" xr:uid="{00000000-0005-0000-0000-000096120000}"/>
    <cellStyle name="40% - Accent2 10" xfId="26041" hidden="1" xr:uid="{00000000-0005-0000-0000-000097120000}"/>
    <cellStyle name="40% - Accent2 10" xfId="28511" hidden="1" xr:uid="{00000000-0005-0000-0000-000098120000}"/>
    <cellStyle name="40% - Accent2 10" xfId="28585" hidden="1" xr:uid="{00000000-0005-0000-0000-000099120000}"/>
    <cellStyle name="40% - Accent2 10" xfId="28661" hidden="1" xr:uid="{00000000-0005-0000-0000-00009A120000}"/>
    <cellStyle name="40% - Accent2 10" xfId="28739" hidden="1" xr:uid="{00000000-0005-0000-0000-00009B120000}"/>
    <cellStyle name="40% - Accent2 10" xfId="29324" hidden="1" xr:uid="{00000000-0005-0000-0000-00009C120000}"/>
    <cellStyle name="40% - Accent2 10" xfId="29400" hidden="1" xr:uid="{00000000-0005-0000-0000-00009D120000}"/>
    <cellStyle name="40% - Accent2 10" xfId="29479" hidden="1" xr:uid="{00000000-0005-0000-0000-00009E120000}"/>
    <cellStyle name="40% - Accent2 10" xfId="29105" hidden="1" xr:uid="{00000000-0005-0000-0000-00009F120000}"/>
    <cellStyle name="40% - Accent2 10" xfId="29066" hidden="1" xr:uid="{00000000-0005-0000-0000-0000A0120000}"/>
    <cellStyle name="40% - Accent2 10" xfId="29188" hidden="1" xr:uid="{00000000-0005-0000-0000-0000A1120000}"/>
    <cellStyle name="40% - Accent2 10" xfId="29919" hidden="1" xr:uid="{00000000-0005-0000-0000-0000A2120000}"/>
    <cellStyle name="40% - Accent2 10" xfId="29995" hidden="1" xr:uid="{00000000-0005-0000-0000-0000A3120000}"/>
    <cellStyle name="40% - Accent2 10" xfId="30073" hidden="1" xr:uid="{00000000-0005-0000-0000-0000A4120000}"/>
    <cellStyle name="40% - Accent2 10" xfId="29003" hidden="1" xr:uid="{00000000-0005-0000-0000-0000A5120000}"/>
    <cellStyle name="40% - Accent2 10" xfId="29202" hidden="1" xr:uid="{00000000-0005-0000-0000-0000A6120000}"/>
    <cellStyle name="40% - Accent2 10" xfId="29544" hidden="1" xr:uid="{00000000-0005-0000-0000-0000A7120000}"/>
    <cellStyle name="40% - Accent2 10" xfId="30451" hidden="1" xr:uid="{00000000-0005-0000-0000-0000A8120000}"/>
    <cellStyle name="40% - Accent2 10" xfId="30527" hidden="1" xr:uid="{00000000-0005-0000-0000-0000A9120000}"/>
    <cellStyle name="40% - Accent2 10" xfId="30605" hidden="1" xr:uid="{00000000-0005-0000-0000-0000AA120000}"/>
    <cellStyle name="40% - Accent2 10" xfId="30788" hidden="1" xr:uid="{00000000-0005-0000-0000-0000AB120000}"/>
    <cellStyle name="40% - Accent2 10" xfId="30864" hidden="1" xr:uid="{00000000-0005-0000-0000-0000AC120000}"/>
    <cellStyle name="40% - Accent2 10" xfId="30942" hidden="1" xr:uid="{00000000-0005-0000-0000-0000AD120000}"/>
    <cellStyle name="40% - Accent2 10" xfId="31125" hidden="1" xr:uid="{00000000-0005-0000-0000-0000AE120000}"/>
    <cellStyle name="40% - Accent2 10" xfId="31201" hidden="1" xr:uid="{00000000-0005-0000-0000-0000AF120000}"/>
    <cellStyle name="40% - Accent2 10" xfId="31303" hidden="1" xr:uid="{00000000-0005-0000-0000-0000B0120000}"/>
    <cellStyle name="40% - Accent2 10" xfId="31377" hidden="1" xr:uid="{00000000-0005-0000-0000-0000B1120000}"/>
    <cellStyle name="40% - Accent2 10" xfId="31453" hidden="1" xr:uid="{00000000-0005-0000-0000-0000B2120000}"/>
    <cellStyle name="40% - Accent2 10" xfId="31531" hidden="1" xr:uid="{00000000-0005-0000-0000-0000B3120000}"/>
    <cellStyle name="40% - Accent2 10" xfId="32116" hidden="1" xr:uid="{00000000-0005-0000-0000-0000B4120000}"/>
    <cellStyle name="40% - Accent2 10" xfId="32192" hidden="1" xr:uid="{00000000-0005-0000-0000-0000B5120000}"/>
    <cellStyle name="40% - Accent2 10" xfId="32271" hidden="1" xr:uid="{00000000-0005-0000-0000-0000B6120000}"/>
    <cellStyle name="40% - Accent2 10" xfId="31897" hidden="1" xr:uid="{00000000-0005-0000-0000-0000B7120000}"/>
    <cellStyle name="40% - Accent2 10" xfId="31858" hidden="1" xr:uid="{00000000-0005-0000-0000-0000B8120000}"/>
    <cellStyle name="40% - Accent2 10" xfId="31980" hidden="1" xr:uid="{00000000-0005-0000-0000-0000B9120000}"/>
    <cellStyle name="40% - Accent2 10" xfId="32711" hidden="1" xr:uid="{00000000-0005-0000-0000-0000BA120000}"/>
    <cellStyle name="40% - Accent2 10" xfId="32787" hidden="1" xr:uid="{00000000-0005-0000-0000-0000BB120000}"/>
    <cellStyle name="40% - Accent2 10" xfId="32865" hidden="1" xr:uid="{00000000-0005-0000-0000-0000BC120000}"/>
    <cellStyle name="40% - Accent2 10" xfId="31795" hidden="1" xr:uid="{00000000-0005-0000-0000-0000BD120000}"/>
    <cellStyle name="40% - Accent2 10" xfId="31994" hidden="1" xr:uid="{00000000-0005-0000-0000-0000BE120000}"/>
    <cellStyle name="40% - Accent2 10" xfId="32336" hidden="1" xr:uid="{00000000-0005-0000-0000-0000BF120000}"/>
    <cellStyle name="40% - Accent2 10" xfId="33243" hidden="1" xr:uid="{00000000-0005-0000-0000-0000C0120000}"/>
    <cellStyle name="40% - Accent2 10" xfId="33319" hidden="1" xr:uid="{00000000-0005-0000-0000-0000C1120000}"/>
    <cellStyle name="40% - Accent2 10" xfId="33397" hidden="1" xr:uid="{00000000-0005-0000-0000-0000C2120000}"/>
    <cellStyle name="40% - Accent2 10" xfId="33580" hidden="1" xr:uid="{00000000-0005-0000-0000-0000C3120000}"/>
    <cellStyle name="40% - Accent2 10" xfId="33656" hidden="1" xr:uid="{00000000-0005-0000-0000-0000C4120000}"/>
    <cellStyle name="40% - Accent2 10" xfId="33734" hidden="1" xr:uid="{00000000-0005-0000-0000-0000C5120000}"/>
    <cellStyle name="40% - Accent2 10" xfId="33917" hidden="1" xr:uid="{00000000-0005-0000-0000-0000C6120000}"/>
    <cellStyle name="40% - Accent2 10" xfId="33993" hidden="1" xr:uid="{00000000-0005-0000-0000-0000C7120000}"/>
    <cellStyle name="40% - Accent2 11" xfId="599" hidden="1" xr:uid="{00000000-0005-0000-0000-0000C8120000}"/>
    <cellStyle name="40% - Accent2 11" xfId="924" hidden="1" xr:uid="{00000000-0005-0000-0000-0000C9120000}"/>
    <cellStyle name="40% - Accent2 11" xfId="1244" hidden="1" xr:uid="{00000000-0005-0000-0000-0000CA120000}"/>
    <cellStyle name="40% - Accent2 11" xfId="1586" hidden="1" xr:uid="{00000000-0005-0000-0000-0000CB120000}"/>
    <cellStyle name="40% - Accent2 11" xfId="6814" hidden="1" xr:uid="{00000000-0005-0000-0000-0000CC120000}"/>
    <cellStyle name="40% - Accent2 11" xfId="7135" hidden="1" xr:uid="{00000000-0005-0000-0000-0000CD120000}"/>
    <cellStyle name="40% - Accent2 11" xfId="7481" hidden="1" xr:uid="{00000000-0005-0000-0000-0000CE120000}"/>
    <cellStyle name="40% - Accent2 11" xfId="10716" hidden="1" xr:uid="{00000000-0005-0000-0000-0000CF120000}"/>
    <cellStyle name="40% - Accent2 11" xfId="4166" hidden="1" xr:uid="{00000000-0005-0000-0000-0000D0120000}"/>
    <cellStyle name="40% - Accent2 11" xfId="4984" hidden="1" xr:uid="{00000000-0005-0000-0000-0000D1120000}"/>
    <cellStyle name="40% - Accent2 11" xfId="13253" hidden="1" xr:uid="{00000000-0005-0000-0000-0000D2120000}"/>
    <cellStyle name="40% - Accent2 11" xfId="13573" hidden="1" xr:uid="{00000000-0005-0000-0000-0000D3120000}"/>
    <cellStyle name="40% - Accent2 11" xfId="13915" hidden="1" xr:uid="{00000000-0005-0000-0000-0000D4120000}"/>
    <cellStyle name="40% - Accent2 11" xfId="16925" hidden="1" xr:uid="{00000000-0005-0000-0000-0000D5120000}"/>
    <cellStyle name="40% - Accent2 11" xfId="7591" hidden="1" xr:uid="{00000000-0005-0000-0000-0000D6120000}"/>
    <cellStyle name="40% - Accent2 11" xfId="10738" hidden="1" xr:uid="{00000000-0005-0000-0000-0000D7120000}"/>
    <cellStyle name="40% - Accent2 11" xfId="19336" hidden="1" xr:uid="{00000000-0005-0000-0000-0000D8120000}"/>
    <cellStyle name="40% - Accent2 11" xfId="19656" hidden="1" xr:uid="{00000000-0005-0000-0000-0000D9120000}"/>
    <cellStyle name="40% - Accent2 11" xfId="19998" hidden="1" xr:uid="{00000000-0005-0000-0000-0000DA120000}"/>
    <cellStyle name="40% - Accent2 11" xfId="22589" hidden="1" xr:uid="{00000000-0005-0000-0000-0000DB120000}"/>
    <cellStyle name="40% - Accent2 11" xfId="22909" hidden="1" xr:uid="{00000000-0005-0000-0000-0000DC120000}"/>
    <cellStyle name="40% - Accent2 11" xfId="23251" hidden="1" xr:uid="{00000000-0005-0000-0000-0000DD120000}"/>
    <cellStyle name="40% - Accent2 11" xfId="25755" hidden="1" xr:uid="{00000000-0005-0000-0000-0000DE120000}"/>
    <cellStyle name="40% - Accent2 11" xfId="26075" hidden="1" xr:uid="{00000000-0005-0000-0000-0000DF120000}"/>
    <cellStyle name="40% - Accent2 11" xfId="28524" hidden="1" xr:uid="{00000000-0005-0000-0000-0000E0120000}"/>
    <cellStyle name="40% - Accent2 11" xfId="28599" hidden="1" xr:uid="{00000000-0005-0000-0000-0000E1120000}"/>
    <cellStyle name="40% - Accent2 11" xfId="28674" hidden="1" xr:uid="{00000000-0005-0000-0000-0000E2120000}"/>
    <cellStyle name="40% - Accent2 11" xfId="28752" hidden="1" xr:uid="{00000000-0005-0000-0000-0000E3120000}"/>
    <cellStyle name="40% - Accent2 11" xfId="29338" hidden="1" xr:uid="{00000000-0005-0000-0000-0000E4120000}"/>
    <cellStyle name="40% - Accent2 11" xfId="29413" hidden="1" xr:uid="{00000000-0005-0000-0000-0000E5120000}"/>
    <cellStyle name="40% - Accent2 11" xfId="29492" hidden="1" xr:uid="{00000000-0005-0000-0000-0000E6120000}"/>
    <cellStyle name="40% - Accent2 11" xfId="29718" hidden="1" xr:uid="{00000000-0005-0000-0000-0000E7120000}"/>
    <cellStyle name="40% - Accent2 11" xfId="28991" hidden="1" xr:uid="{00000000-0005-0000-0000-0000E8120000}"/>
    <cellStyle name="40% - Accent2 11" xfId="29077" hidden="1" xr:uid="{00000000-0005-0000-0000-0000E9120000}"/>
    <cellStyle name="40% - Accent2 11" xfId="29933" hidden="1" xr:uid="{00000000-0005-0000-0000-0000EA120000}"/>
    <cellStyle name="40% - Accent2 11" xfId="30008" hidden="1" xr:uid="{00000000-0005-0000-0000-0000EB120000}"/>
    <cellStyle name="40% - Accent2 11" xfId="30086" hidden="1" xr:uid="{00000000-0005-0000-0000-0000EC120000}"/>
    <cellStyle name="40% - Accent2 11" xfId="30277" hidden="1" xr:uid="{00000000-0005-0000-0000-0000ED120000}"/>
    <cellStyle name="40% - Accent2 11" xfId="29505" hidden="1" xr:uid="{00000000-0005-0000-0000-0000EE120000}"/>
    <cellStyle name="40% - Accent2 11" xfId="29722" hidden="1" xr:uid="{00000000-0005-0000-0000-0000EF120000}"/>
    <cellStyle name="40% - Accent2 11" xfId="30465" hidden="1" xr:uid="{00000000-0005-0000-0000-0000F0120000}"/>
    <cellStyle name="40% - Accent2 11" xfId="30540" hidden="1" xr:uid="{00000000-0005-0000-0000-0000F1120000}"/>
    <cellStyle name="40% - Accent2 11" xfId="30618" hidden="1" xr:uid="{00000000-0005-0000-0000-0000F2120000}"/>
    <cellStyle name="40% - Accent2 11" xfId="30802" hidden="1" xr:uid="{00000000-0005-0000-0000-0000F3120000}"/>
    <cellStyle name="40% - Accent2 11" xfId="30877" hidden="1" xr:uid="{00000000-0005-0000-0000-0000F4120000}"/>
    <cellStyle name="40% - Accent2 11" xfId="30955" hidden="1" xr:uid="{00000000-0005-0000-0000-0000F5120000}"/>
    <cellStyle name="40% - Accent2 11" xfId="31139" hidden="1" xr:uid="{00000000-0005-0000-0000-0000F6120000}"/>
    <cellStyle name="40% - Accent2 11" xfId="31214" hidden="1" xr:uid="{00000000-0005-0000-0000-0000F7120000}"/>
    <cellStyle name="40% - Accent2 11" xfId="31316" hidden="1" xr:uid="{00000000-0005-0000-0000-0000F8120000}"/>
    <cellStyle name="40% - Accent2 11" xfId="31391" hidden="1" xr:uid="{00000000-0005-0000-0000-0000F9120000}"/>
    <cellStyle name="40% - Accent2 11" xfId="31466" hidden="1" xr:uid="{00000000-0005-0000-0000-0000FA120000}"/>
    <cellStyle name="40% - Accent2 11" xfId="31544" hidden="1" xr:uid="{00000000-0005-0000-0000-0000FB120000}"/>
    <cellStyle name="40% - Accent2 11" xfId="32130" hidden="1" xr:uid="{00000000-0005-0000-0000-0000FC120000}"/>
    <cellStyle name="40% - Accent2 11" xfId="32205" hidden="1" xr:uid="{00000000-0005-0000-0000-0000FD120000}"/>
    <cellStyle name="40% - Accent2 11" xfId="32284" hidden="1" xr:uid="{00000000-0005-0000-0000-0000FE120000}"/>
    <cellStyle name="40% - Accent2 11" xfId="32510" hidden="1" xr:uid="{00000000-0005-0000-0000-0000FF120000}"/>
    <cellStyle name="40% - Accent2 11" xfId="31783" hidden="1" xr:uid="{00000000-0005-0000-0000-000000130000}"/>
    <cellStyle name="40% - Accent2 11" xfId="31869" hidden="1" xr:uid="{00000000-0005-0000-0000-000001130000}"/>
    <cellStyle name="40% - Accent2 11" xfId="32725" hidden="1" xr:uid="{00000000-0005-0000-0000-000002130000}"/>
    <cellStyle name="40% - Accent2 11" xfId="32800" hidden="1" xr:uid="{00000000-0005-0000-0000-000003130000}"/>
    <cellStyle name="40% - Accent2 11" xfId="32878" hidden="1" xr:uid="{00000000-0005-0000-0000-000004130000}"/>
    <cellStyle name="40% - Accent2 11" xfId="33069" hidden="1" xr:uid="{00000000-0005-0000-0000-000005130000}"/>
    <cellStyle name="40% - Accent2 11" xfId="32297" hidden="1" xr:uid="{00000000-0005-0000-0000-000006130000}"/>
    <cellStyle name="40% - Accent2 11" xfId="32514" hidden="1" xr:uid="{00000000-0005-0000-0000-000007130000}"/>
    <cellStyle name="40% - Accent2 11" xfId="33257" hidden="1" xr:uid="{00000000-0005-0000-0000-000008130000}"/>
    <cellStyle name="40% - Accent2 11" xfId="33332" hidden="1" xr:uid="{00000000-0005-0000-0000-000009130000}"/>
    <cellStyle name="40% - Accent2 11" xfId="33410" hidden="1" xr:uid="{00000000-0005-0000-0000-00000A130000}"/>
    <cellStyle name="40% - Accent2 11" xfId="33594" hidden="1" xr:uid="{00000000-0005-0000-0000-00000B130000}"/>
    <cellStyle name="40% - Accent2 11" xfId="33669" hidden="1" xr:uid="{00000000-0005-0000-0000-00000C130000}"/>
    <cellStyle name="40% - Accent2 11" xfId="33747" hidden="1" xr:uid="{00000000-0005-0000-0000-00000D130000}"/>
    <cellStyle name="40% - Accent2 11" xfId="33931" hidden="1" xr:uid="{00000000-0005-0000-0000-00000E130000}"/>
    <cellStyle name="40% - Accent2 11" xfId="34006" hidden="1" xr:uid="{00000000-0005-0000-0000-00000F130000}"/>
    <cellStyle name="40% - Accent2 12" xfId="1621" hidden="1" xr:uid="{00000000-0005-0000-0000-000010130000}"/>
    <cellStyle name="40% - Accent2 12" xfId="2887" hidden="1" xr:uid="{00000000-0005-0000-0000-000011130000}"/>
    <cellStyle name="40% - Accent2 12" xfId="9513" hidden="1" xr:uid="{00000000-0005-0000-0000-000012130000}"/>
    <cellStyle name="40% - Accent2 12" xfId="12026" hidden="1" xr:uid="{00000000-0005-0000-0000-000013130000}"/>
    <cellStyle name="40% - Accent2 12" xfId="15764" hidden="1" xr:uid="{00000000-0005-0000-0000-000014130000}"/>
    <cellStyle name="40% - Accent2 12" xfId="18132" hidden="1" xr:uid="{00000000-0005-0000-0000-000015130000}"/>
    <cellStyle name="40% - Accent2 12" xfId="21401" hidden="1" xr:uid="{00000000-0005-0000-0000-000016130000}"/>
    <cellStyle name="40% - Accent2 12" xfId="24585" hidden="1" xr:uid="{00000000-0005-0000-0000-000017130000}"/>
    <cellStyle name="40% - Accent2 12" xfId="28765" hidden="1" xr:uid="{00000000-0005-0000-0000-000018130000}"/>
    <cellStyle name="40% - Accent2 12" xfId="28880" hidden="1" xr:uid="{00000000-0005-0000-0000-000019130000}"/>
    <cellStyle name="40% - Accent2 12" xfId="29603" hidden="1" xr:uid="{00000000-0005-0000-0000-00001A130000}"/>
    <cellStyle name="40% - Accent2 12" xfId="29776" hidden="1" xr:uid="{00000000-0005-0000-0000-00001B130000}"/>
    <cellStyle name="40% - Accent2 12" xfId="30169" hidden="1" xr:uid="{00000000-0005-0000-0000-00001C130000}"/>
    <cellStyle name="40% - Accent2 12" xfId="30317" hidden="1" xr:uid="{00000000-0005-0000-0000-00001D130000}"/>
    <cellStyle name="40% - Accent2 12" xfId="30655" hidden="1" xr:uid="{00000000-0005-0000-0000-00001E130000}"/>
    <cellStyle name="40% - Accent2 12" xfId="30992" hidden="1" xr:uid="{00000000-0005-0000-0000-00001F130000}"/>
    <cellStyle name="40% - Accent2 12" xfId="31557" hidden="1" xr:uid="{00000000-0005-0000-0000-000020130000}"/>
    <cellStyle name="40% - Accent2 12" xfId="31672" hidden="1" xr:uid="{00000000-0005-0000-0000-000021130000}"/>
    <cellStyle name="40% - Accent2 12" xfId="32395" hidden="1" xr:uid="{00000000-0005-0000-0000-000022130000}"/>
    <cellStyle name="40% - Accent2 12" xfId="32568" hidden="1" xr:uid="{00000000-0005-0000-0000-000023130000}"/>
    <cellStyle name="40% - Accent2 12" xfId="32961" hidden="1" xr:uid="{00000000-0005-0000-0000-000024130000}"/>
    <cellStyle name="40% - Accent2 12" xfId="33109" hidden="1" xr:uid="{00000000-0005-0000-0000-000025130000}"/>
    <cellStyle name="40% - Accent2 12" xfId="33447" hidden="1" xr:uid="{00000000-0005-0000-0000-000026130000}"/>
    <cellStyle name="40% - Accent2 12" xfId="33784" hidden="1" xr:uid="{00000000-0005-0000-0000-000027130000}"/>
    <cellStyle name="40% - Accent2 3 2 3 2" xfId="1716" hidden="1" xr:uid="{00000000-0005-0000-0000-000028130000}"/>
    <cellStyle name="40% - Accent2 3 2 3 2" xfId="2982" hidden="1" xr:uid="{00000000-0005-0000-0000-000029130000}"/>
    <cellStyle name="40% - Accent2 3 2 3 2" xfId="9608" hidden="1" xr:uid="{00000000-0005-0000-0000-00002A130000}"/>
    <cellStyle name="40% - Accent2 3 2 3 2" xfId="12121" hidden="1" xr:uid="{00000000-0005-0000-0000-00002B130000}"/>
    <cellStyle name="40% - Accent2 3 2 3 2" xfId="15859" hidden="1" xr:uid="{00000000-0005-0000-0000-00002C130000}"/>
    <cellStyle name="40% - Accent2 3 2 3 2" xfId="18227" hidden="1" xr:uid="{00000000-0005-0000-0000-00002D130000}"/>
    <cellStyle name="40% - Accent2 3 2 3 2" xfId="21496" hidden="1" xr:uid="{00000000-0005-0000-0000-00002E130000}"/>
    <cellStyle name="40% - Accent2 3 2 3 2" xfId="24680" hidden="1" xr:uid="{00000000-0005-0000-0000-00002F130000}"/>
    <cellStyle name="40% - Accent2 3 2 3 2" xfId="28851" hidden="1" xr:uid="{00000000-0005-0000-0000-000030130000}"/>
    <cellStyle name="40% - Accent2 3 2 3 2" xfId="28966" hidden="1" xr:uid="{00000000-0005-0000-0000-000031130000}"/>
    <cellStyle name="40% - Accent2 3 2 3 2" xfId="29689" hidden="1" xr:uid="{00000000-0005-0000-0000-000032130000}"/>
    <cellStyle name="40% - Accent2 3 2 3 2" xfId="29862" hidden="1" xr:uid="{00000000-0005-0000-0000-000033130000}"/>
    <cellStyle name="40% - Accent2 3 2 3 2" xfId="30255" hidden="1" xr:uid="{00000000-0005-0000-0000-000034130000}"/>
    <cellStyle name="40% - Accent2 3 2 3 2" xfId="30403" hidden="1" xr:uid="{00000000-0005-0000-0000-000035130000}"/>
    <cellStyle name="40% - Accent2 3 2 3 2" xfId="30741" hidden="1" xr:uid="{00000000-0005-0000-0000-000036130000}"/>
    <cellStyle name="40% - Accent2 3 2 3 2" xfId="31078" hidden="1" xr:uid="{00000000-0005-0000-0000-000037130000}"/>
    <cellStyle name="40% - Accent2 3 2 3 2" xfId="31643" hidden="1" xr:uid="{00000000-0005-0000-0000-000038130000}"/>
    <cellStyle name="40% - Accent2 3 2 3 2" xfId="31758" hidden="1" xr:uid="{00000000-0005-0000-0000-000039130000}"/>
    <cellStyle name="40% - Accent2 3 2 3 2" xfId="32481" hidden="1" xr:uid="{00000000-0005-0000-0000-00003A130000}"/>
    <cellStyle name="40% - Accent2 3 2 3 2" xfId="32654" hidden="1" xr:uid="{00000000-0005-0000-0000-00003B130000}"/>
    <cellStyle name="40% - Accent2 3 2 3 2" xfId="33047" hidden="1" xr:uid="{00000000-0005-0000-0000-00003C130000}"/>
    <cellStyle name="40% - Accent2 3 2 3 2" xfId="33195" hidden="1" xr:uid="{00000000-0005-0000-0000-00003D130000}"/>
    <cellStyle name="40% - Accent2 3 2 3 2" xfId="33533" hidden="1" xr:uid="{00000000-0005-0000-0000-00003E130000}"/>
    <cellStyle name="40% - Accent2 3 2 3 2" xfId="33870" hidden="1" xr:uid="{00000000-0005-0000-0000-00003F130000}"/>
    <cellStyle name="40% - Accent2 3 2 4 2" xfId="1681" hidden="1" xr:uid="{00000000-0005-0000-0000-000040130000}"/>
    <cellStyle name="40% - Accent2 3 2 4 2" xfId="2947" hidden="1" xr:uid="{00000000-0005-0000-0000-000041130000}"/>
    <cellStyle name="40% - Accent2 3 2 4 2" xfId="9573" hidden="1" xr:uid="{00000000-0005-0000-0000-000042130000}"/>
    <cellStyle name="40% - Accent2 3 2 4 2" xfId="12086" hidden="1" xr:uid="{00000000-0005-0000-0000-000043130000}"/>
    <cellStyle name="40% - Accent2 3 2 4 2" xfId="15824" hidden="1" xr:uid="{00000000-0005-0000-0000-000044130000}"/>
    <cellStyle name="40% - Accent2 3 2 4 2" xfId="18192" hidden="1" xr:uid="{00000000-0005-0000-0000-000045130000}"/>
    <cellStyle name="40% - Accent2 3 2 4 2" xfId="21461" hidden="1" xr:uid="{00000000-0005-0000-0000-000046130000}"/>
    <cellStyle name="40% - Accent2 3 2 4 2" xfId="24645" hidden="1" xr:uid="{00000000-0005-0000-0000-000047130000}"/>
    <cellStyle name="40% - Accent2 3 2 4 2" xfId="28816" hidden="1" xr:uid="{00000000-0005-0000-0000-000048130000}"/>
    <cellStyle name="40% - Accent2 3 2 4 2" xfId="28931" hidden="1" xr:uid="{00000000-0005-0000-0000-000049130000}"/>
    <cellStyle name="40% - Accent2 3 2 4 2" xfId="29654" hidden="1" xr:uid="{00000000-0005-0000-0000-00004A130000}"/>
    <cellStyle name="40% - Accent2 3 2 4 2" xfId="29827" hidden="1" xr:uid="{00000000-0005-0000-0000-00004B130000}"/>
    <cellStyle name="40% - Accent2 3 2 4 2" xfId="30220" hidden="1" xr:uid="{00000000-0005-0000-0000-00004C130000}"/>
    <cellStyle name="40% - Accent2 3 2 4 2" xfId="30368" hidden="1" xr:uid="{00000000-0005-0000-0000-00004D130000}"/>
    <cellStyle name="40% - Accent2 3 2 4 2" xfId="30706" hidden="1" xr:uid="{00000000-0005-0000-0000-00004E130000}"/>
    <cellStyle name="40% - Accent2 3 2 4 2" xfId="31043" hidden="1" xr:uid="{00000000-0005-0000-0000-00004F130000}"/>
    <cellStyle name="40% - Accent2 3 2 4 2" xfId="31608" hidden="1" xr:uid="{00000000-0005-0000-0000-000050130000}"/>
    <cellStyle name="40% - Accent2 3 2 4 2" xfId="31723" hidden="1" xr:uid="{00000000-0005-0000-0000-000051130000}"/>
    <cellStyle name="40% - Accent2 3 2 4 2" xfId="32446" hidden="1" xr:uid="{00000000-0005-0000-0000-000052130000}"/>
    <cellStyle name="40% - Accent2 3 2 4 2" xfId="32619" hidden="1" xr:uid="{00000000-0005-0000-0000-000053130000}"/>
    <cellStyle name="40% - Accent2 3 2 4 2" xfId="33012" hidden="1" xr:uid="{00000000-0005-0000-0000-000054130000}"/>
    <cellStyle name="40% - Accent2 3 2 4 2" xfId="33160" hidden="1" xr:uid="{00000000-0005-0000-0000-000055130000}"/>
    <cellStyle name="40% - Accent2 3 2 4 2" xfId="33498" hidden="1" xr:uid="{00000000-0005-0000-0000-000056130000}"/>
    <cellStyle name="40% - Accent2 3 2 4 2" xfId="33835" hidden="1" xr:uid="{00000000-0005-0000-0000-000057130000}"/>
    <cellStyle name="40% - Accent2 3 3 3 2" xfId="1680" hidden="1" xr:uid="{00000000-0005-0000-0000-000058130000}"/>
    <cellStyle name="40% - Accent2 3 3 3 2" xfId="2946" hidden="1" xr:uid="{00000000-0005-0000-0000-000059130000}"/>
    <cellStyle name="40% - Accent2 3 3 3 2" xfId="9572" hidden="1" xr:uid="{00000000-0005-0000-0000-00005A130000}"/>
    <cellStyle name="40% - Accent2 3 3 3 2" xfId="12085" hidden="1" xr:uid="{00000000-0005-0000-0000-00005B130000}"/>
    <cellStyle name="40% - Accent2 3 3 3 2" xfId="15823" hidden="1" xr:uid="{00000000-0005-0000-0000-00005C130000}"/>
    <cellStyle name="40% - Accent2 3 3 3 2" xfId="18191" hidden="1" xr:uid="{00000000-0005-0000-0000-00005D130000}"/>
    <cellStyle name="40% - Accent2 3 3 3 2" xfId="21460" hidden="1" xr:uid="{00000000-0005-0000-0000-00005E130000}"/>
    <cellStyle name="40% - Accent2 3 3 3 2" xfId="24644" hidden="1" xr:uid="{00000000-0005-0000-0000-00005F130000}"/>
    <cellStyle name="40% - Accent2 3 3 3 2" xfId="28815" hidden="1" xr:uid="{00000000-0005-0000-0000-000060130000}"/>
    <cellStyle name="40% - Accent2 3 3 3 2" xfId="28930" hidden="1" xr:uid="{00000000-0005-0000-0000-000061130000}"/>
    <cellStyle name="40% - Accent2 3 3 3 2" xfId="29653" hidden="1" xr:uid="{00000000-0005-0000-0000-000062130000}"/>
    <cellStyle name="40% - Accent2 3 3 3 2" xfId="29826" hidden="1" xr:uid="{00000000-0005-0000-0000-000063130000}"/>
    <cellStyle name="40% - Accent2 3 3 3 2" xfId="30219" hidden="1" xr:uid="{00000000-0005-0000-0000-000064130000}"/>
    <cellStyle name="40% - Accent2 3 3 3 2" xfId="30367" hidden="1" xr:uid="{00000000-0005-0000-0000-000065130000}"/>
    <cellStyle name="40% - Accent2 3 3 3 2" xfId="30705" hidden="1" xr:uid="{00000000-0005-0000-0000-000066130000}"/>
    <cellStyle name="40% - Accent2 3 3 3 2" xfId="31042" hidden="1" xr:uid="{00000000-0005-0000-0000-000067130000}"/>
    <cellStyle name="40% - Accent2 3 3 3 2" xfId="31607" hidden="1" xr:uid="{00000000-0005-0000-0000-000068130000}"/>
    <cellStyle name="40% - Accent2 3 3 3 2" xfId="31722" hidden="1" xr:uid="{00000000-0005-0000-0000-000069130000}"/>
    <cellStyle name="40% - Accent2 3 3 3 2" xfId="32445" hidden="1" xr:uid="{00000000-0005-0000-0000-00006A130000}"/>
    <cellStyle name="40% - Accent2 3 3 3 2" xfId="32618" hidden="1" xr:uid="{00000000-0005-0000-0000-00006B130000}"/>
    <cellStyle name="40% - Accent2 3 3 3 2" xfId="33011" hidden="1" xr:uid="{00000000-0005-0000-0000-00006C130000}"/>
    <cellStyle name="40% - Accent2 3 3 3 2" xfId="33159" hidden="1" xr:uid="{00000000-0005-0000-0000-00006D130000}"/>
    <cellStyle name="40% - Accent2 3 3 3 2" xfId="33497" hidden="1" xr:uid="{00000000-0005-0000-0000-00006E130000}"/>
    <cellStyle name="40% - Accent2 3 3 3 2" xfId="33834" hidden="1" xr:uid="{00000000-0005-0000-0000-00006F130000}"/>
    <cellStyle name="40% - Accent2 4 2 2" xfId="1682" hidden="1" xr:uid="{00000000-0005-0000-0000-000070130000}"/>
    <cellStyle name="40% - Accent2 4 2 2" xfId="2948" hidden="1" xr:uid="{00000000-0005-0000-0000-000071130000}"/>
    <cellStyle name="40% - Accent2 4 2 2" xfId="9574" hidden="1" xr:uid="{00000000-0005-0000-0000-000072130000}"/>
    <cellStyle name="40% - Accent2 4 2 2" xfId="12087" hidden="1" xr:uid="{00000000-0005-0000-0000-000073130000}"/>
    <cellStyle name="40% - Accent2 4 2 2" xfId="15825" hidden="1" xr:uid="{00000000-0005-0000-0000-000074130000}"/>
    <cellStyle name="40% - Accent2 4 2 2" xfId="18193" hidden="1" xr:uid="{00000000-0005-0000-0000-000075130000}"/>
    <cellStyle name="40% - Accent2 4 2 2" xfId="21462" hidden="1" xr:uid="{00000000-0005-0000-0000-000076130000}"/>
    <cellStyle name="40% - Accent2 4 2 2" xfId="24646" hidden="1" xr:uid="{00000000-0005-0000-0000-000077130000}"/>
    <cellStyle name="40% - Accent2 4 2 2" xfId="28817" hidden="1" xr:uid="{00000000-0005-0000-0000-000078130000}"/>
    <cellStyle name="40% - Accent2 4 2 2" xfId="28932" hidden="1" xr:uid="{00000000-0005-0000-0000-000079130000}"/>
    <cellStyle name="40% - Accent2 4 2 2" xfId="29655" hidden="1" xr:uid="{00000000-0005-0000-0000-00007A130000}"/>
    <cellStyle name="40% - Accent2 4 2 2" xfId="29828" hidden="1" xr:uid="{00000000-0005-0000-0000-00007B130000}"/>
    <cellStyle name="40% - Accent2 4 2 2" xfId="30221" hidden="1" xr:uid="{00000000-0005-0000-0000-00007C130000}"/>
    <cellStyle name="40% - Accent2 4 2 2" xfId="30369" hidden="1" xr:uid="{00000000-0005-0000-0000-00007D130000}"/>
    <cellStyle name="40% - Accent2 4 2 2" xfId="30707" hidden="1" xr:uid="{00000000-0005-0000-0000-00007E130000}"/>
    <cellStyle name="40% - Accent2 4 2 2" xfId="31044" hidden="1" xr:uid="{00000000-0005-0000-0000-00007F130000}"/>
    <cellStyle name="40% - Accent2 4 2 2" xfId="31609" hidden="1" xr:uid="{00000000-0005-0000-0000-000080130000}"/>
    <cellStyle name="40% - Accent2 4 2 2" xfId="31724" hidden="1" xr:uid="{00000000-0005-0000-0000-000081130000}"/>
    <cellStyle name="40% - Accent2 4 2 2" xfId="32447" hidden="1" xr:uid="{00000000-0005-0000-0000-000082130000}"/>
    <cellStyle name="40% - Accent2 4 2 2" xfId="32620" hidden="1" xr:uid="{00000000-0005-0000-0000-000083130000}"/>
    <cellStyle name="40% - Accent2 4 2 2" xfId="33013" hidden="1" xr:uid="{00000000-0005-0000-0000-000084130000}"/>
    <cellStyle name="40% - Accent2 4 2 2" xfId="33161" hidden="1" xr:uid="{00000000-0005-0000-0000-000085130000}"/>
    <cellStyle name="40% - Accent2 4 2 2" xfId="33499" hidden="1" xr:uid="{00000000-0005-0000-0000-000086130000}"/>
    <cellStyle name="40% - Accent2 4 2 2" xfId="33836" hidden="1" xr:uid="{00000000-0005-0000-0000-000087130000}"/>
    <cellStyle name="40% - Accent2 4 3" xfId="1644" hidden="1" xr:uid="{00000000-0005-0000-0000-000088130000}"/>
    <cellStyle name="40% - Accent2 4 3" xfId="2910" hidden="1" xr:uid="{00000000-0005-0000-0000-000089130000}"/>
    <cellStyle name="40% - Accent2 4 3" xfId="9536" hidden="1" xr:uid="{00000000-0005-0000-0000-00008A130000}"/>
    <cellStyle name="40% - Accent2 4 3" xfId="12049" hidden="1" xr:uid="{00000000-0005-0000-0000-00008B130000}"/>
    <cellStyle name="40% - Accent2 4 3" xfId="15787" hidden="1" xr:uid="{00000000-0005-0000-0000-00008C130000}"/>
    <cellStyle name="40% - Accent2 4 3" xfId="18155" hidden="1" xr:uid="{00000000-0005-0000-0000-00008D130000}"/>
    <cellStyle name="40% - Accent2 4 3" xfId="21424" hidden="1" xr:uid="{00000000-0005-0000-0000-00008E130000}"/>
    <cellStyle name="40% - Accent2 4 3" xfId="24608" hidden="1" xr:uid="{00000000-0005-0000-0000-00008F130000}"/>
    <cellStyle name="40% - Accent2 4 3" xfId="28779" hidden="1" xr:uid="{00000000-0005-0000-0000-000090130000}"/>
    <cellStyle name="40% - Accent2 4 3" xfId="28894" hidden="1" xr:uid="{00000000-0005-0000-0000-000091130000}"/>
    <cellStyle name="40% - Accent2 4 3" xfId="29617" hidden="1" xr:uid="{00000000-0005-0000-0000-000092130000}"/>
    <cellStyle name="40% - Accent2 4 3" xfId="29790" hidden="1" xr:uid="{00000000-0005-0000-0000-000093130000}"/>
    <cellStyle name="40% - Accent2 4 3" xfId="30183" hidden="1" xr:uid="{00000000-0005-0000-0000-000094130000}"/>
    <cellStyle name="40% - Accent2 4 3" xfId="30331" hidden="1" xr:uid="{00000000-0005-0000-0000-000095130000}"/>
    <cellStyle name="40% - Accent2 4 3" xfId="30669" hidden="1" xr:uid="{00000000-0005-0000-0000-000096130000}"/>
    <cellStyle name="40% - Accent2 4 3" xfId="31006" hidden="1" xr:uid="{00000000-0005-0000-0000-000097130000}"/>
    <cellStyle name="40% - Accent2 4 3" xfId="31571" hidden="1" xr:uid="{00000000-0005-0000-0000-000098130000}"/>
    <cellStyle name="40% - Accent2 4 3" xfId="31686" hidden="1" xr:uid="{00000000-0005-0000-0000-000099130000}"/>
    <cellStyle name="40% - Accent2 4 3" xfId="32409" hidden="1" xr:uid="{00000000-0005-0000-0000-00009A130000}"/>
    <cellStyle name="40% - Accent2 4 3" xfId="32582" hidden="1" xr:uid="{00000000-0005-0000-0000-00009B130000}"/>
    <cellStyle name="40% - Accent2 4 3" xfId="32975" hidden="1" xr:uid="{00000000-0005-0000-0000-00009C130000}"/>
    <cellStyle name="40% - Accent2 4 3" xfId="33123" hidden="1" xr:uid="{00000000-0005-0000-0000-00009D130000}"/>
    <cellStyle name="40% - Accent2 4 3" xfId="33461" hidden="1" xr:uid="{00000000-0005-0000-0000-00009E130000}"/>
    <cellStyle name="40% - Accent2 4 3" xfId="33798" hidden="1" xr:uid="{00000000-0005-0000-0000-00009F130000}"/>
    <cellStyle name="40% - Accent2 6" xfId="412" hidden="1" xr:uid="{00000000-0005-0000-0000-0000A0130000}"/>
    <cellStyle name="40% - Accent2 6" xfId="405" hidden="1" xr:uid="{00000000-0005-0000-0000-0000A1130000}"/>
    <cellStyle name="40% - Accent2 6" xfId="798" hidden="1" xr:uid="{00000000-0005-0000-0000-0000A2130000}"/>
    <cellStyle name="40% - Accent2 6" xfId="1263" hidden="1" xr:uid="{00000000-0005-0000-0000-0000A3130000}"/>
    <cellStyle name="40% - Accent2 6" xfId="6351" hidden="1" xr:uid="{00000000-0005-0000-0000-0000A4130000}"/>
    <cellStyle name="40% - Accent2 6" xfId="6688" hidden="1" xr:uid="{00000000-0005-0000-0000-0000A5130000}"/>
    <cellStyle name="40% - Accent2 6" xfId="7154" hidden="1" xr:uid="{00000000-0005-0000-0000-0000A6130000}"/>
    <cellStyle name="40% - Accent2 6" xfId="7832" hidden="1" xr:uid="{00000000-0005-0000-0000-0000A7130000}"/>
    <cellStyle name="40% - Accent2 6" xfId="5959" hidden="1" xr:uid="{00000000-0005-0000-0000-0000A8130000}"/>
    <cellStyle name="40% - Accent2 6" xfId="5005" hidden="1" xr:uid="{00000000-0005-0000-0000-0000A9130000}"/>
    <cellStyle name="40% - Accent2 6" xfId="4729" hidden="1" xr:uid="{00000000-0005-0000-0000-0000AA130000}"/>
    <cellStyle name="40% - Accent2 6" xfId="13127" hidden="1" xr:uid="{00000000-0005-0000-0000-0000AB130000}"/>
    <cellStyle name="40% - Accent2 6" xfId="13592" hidden="1" xr:uid="{00000000-0005-0000-0000-0000AC130000}"/>
    <cellStyle name="40% - Accent2 6" xfId="14205" hidden="1" xr:uid="{00000000-0005-0000-0000-0000AD130000}"/>
    <cellStyle name="40% - Accent2 6" xfId="10686" hidden="1" xr:uid="{00000000-0005-0000-0000-0000AE130000}"/>
    <cellStyle name="40% - Accent2 6" xfId="4210" hidden="1" xr:uid="{00000000-0005-0000-0000-0000AF130000}"/>
    <cellStyle name="40% - Accent2 6" xfId="4782" hidden="1" xr:uid="{00000000-0005-0000-0000-0000B0130000}"/>
    <cellStyle name="40% - Accent2 6" xfId="19208" hidden="1" xr:uid="{00000000-0005-0000-0000-0000B1130000}"/>
    <cellStyle name="40% - Accent2 6" xfId="19675" hidden="1" xr:uid="{00000000-0005-0000-0000-0000B2130000}"/>
    <cellStyle name="40% - Accent2 6" xfId="20052" hidden="1" xr:uid="{00000000-0005-0000-0000-0000B3130000}"/>
    <cellStyle name="40% - Accent2 6" xfId="22461" hidden="1" xr:uid="{00000000-0005-0000-0000-0000B4130000}"/>
    <cellStyle name="40% - Accent2 6" xfId="22928" hidden="1" xr:uid="{00000000-0005-0000-0000-0000B5130000}"/>
    <cellStyle name="40% - Accent2 6" xfId="23299" hidden="1" xr:uid="{00000000-0005-0000-0000-0000B6130000}"/>
    <cellStyle name="40% - Accent2 6" xfId="25629" hidden="1" xr:uid="{00000000-0005-0000-0000-0000B7130000}"/>
    <cellStyle name="40% - Accent2 6" xfId="28456" hidden="1" xr:uid="{00000000-0005-0000-0000-0000B8130000}"/>
    <cellStyle name="40% - Accent2 6" xfId="28452" hidden="1" xr:uid="{00000000-0005-0000-0000-0000B9130000}"/>
    <cellStyle name="40% - Accent2 6" xfId="28553" hidden="1" xr:uid="{00000000-0005-0000-0000-0000BA130000}"/>
    <cellStyle name="40% - Accent2 6" xfId="28683" hidden="1" xr:uid="{00000000-0005-0000-0000-0000BB130000}"/>
    <cellStyle name="40% - Accent2 6" xfId="29266" hidden="1" xr:uid="{00000000-0005-0000-0000-0000BC130000}"/>
    <cellStyle name="40% - Accent2 6" xfId="29292" hidden="1" xr:uid="{00000000-0005-0000-0000-0000BD130000}"/>
    <cellStyle name="40% - Accent2 6" xfId="29422" hidden="1" xr:uid="{00000000-0005-0000-0000-0000BE130000}"/>
    <cellStyle name="40% - Accent2 6" xfId="29532" hidden="1" xr:uid="{00000000-0005-0000-0000-0000BF130000}"/>
    <cellStyle name="40% - Accent2 6" xfId="29203" hidden="1" xr:uid="{00000000-0005-0000-0000-0000C0130000}"/>
    <cellStyle name="40% - Accent2 6" xfId="29083" hidden="1" xr:uid="{00000000-0005-0000-0000-0000C1130000}"/>
    <cellStyle name="40% - Accent2 6" xfId="29044" hidden="1" xr:uid="{00000000-0005-0000-0000-0000C2130000}"/>
    <cellStyle name="40% - Accent2 6" xfId="29887" hidden="1" xr:uid="{00000000-0005-0000-0000-0000C3130000}"/>
    <cellStyle name="40% - Accent2 6" xfId="30017" hidden="1" xr:uid="{00000000-0005-0000-0000-0000C4130000}"/>
    <cellStyle name="40% - Accent2 6" xfId="30119" hidden="1" xr:uid="{00000000-0005-0000-0000-0000C5130000}"/>
    <cellStyle name="40% - Accent2 6" xfId="29710" hidden="1" xr:uid="{00000000-0005-0000-0000-0000C6130000}"/>
    <cellStyle name="40% - Accent2 6" xfId="28996" hidden="1" xr:uid="{00000000-0005-0000-0000-0000C7130000}"/>
    <cellStyle name="40% - Accent2 6" xfId="29051" hidden="1" xr:uid="{00000000-0005-0000-0000-0000C8130000}"/>
    <cellStyle name="40% - Accent2 6" xfId="30419" hidden="1" xr:uid="{00000000-0005-0000-0000-0000C9130000}"/>
    <cellStyle name="40% - Accent2 6" xfId="30549" hidden="1" xr:uid="{00000000-0005-0000-0000-0000CA130000}"/>
    <cellStyle name="40% - Accent2 6" xfId="30627" hidden="1" xr:uid="{00000000-0005-0000-0000-0000CB130000}"/>
    <cellStyle name="40% - Accent2 6" xfId="30756" hidden="1" xr:uid="{00000000-0005-0000-0000-0000CC130000}"/>
    <cellStyle name="40% - Accent2 6" xfId="30886" hidden="1" xr:uid="{00000000-0005-0000-0000-0000CD130000}"/>
    <cellStyle name="40% - Accent2 6" xfId="30964" hidden="1" xr:uid="{00000000-0005-0000-0000-0000CE130000}"/>
    <cellStyle name="40% - Accent2 6" xfId="31093" hidden="1" xr:uid="{00000000-0005-0000-0000-0000CF130000}"/>
    <cellStyle name="40% - Accent2 6" xfId="31248" hidden="1" xr:uid="{00000000-0005-0000-0000-0000D0130000}"/>
    <cellStyle name="40% - Accent2 6" xfId="31244" hidden="1" xr:uid="{00000000-0005-0000-0000-0000D1130000}"/>
    <cellStyle name="40% - Accent2 6" xfId="31345" hidden="1" xr:uid="{00000000-0005-0000-0000-0000D2130000}"/>
    <cellStyle name="40% - Accent2 6" xfId="31475" hidden="1" xr:uid="{00000000-0005-0000-0000-0000D3130000}"/>
    <cellStyle name="40% - Accent2 6" xfId="32058" hidden="1" xr:uid="{00000000-0005-0000-0000-0000D4130000}"/>
    <cellStyle name="40% - Accent2 6" xfId="32084" hidden="1" xr:uid="{00000000-0005-0000-0000-0000D5130000}"/>
    <cellStyle name="40% - Accent2 6" xfId="32214" hidden="1" xr:uid="{00000000-0005-0000-0000-0000D6130000}"/>
    <cellStyle name="40% - Accent2 6" xfId="32324" hidden="1" xr:uid="{00000000-0005-0000-0000-0000D7130000}"/>
    <cellStyle name="40% - Accent2 6" xfId="31995" hidden="1" xr:uid="{00000000-0005-0000-0000-0000D8130000}"/>
    <cellStyle name="40% - Accent2 6" xfId="31875" hidden="1" xr:uid="{00000000-0005-0000-0000-0000D9130000}"/>
    <cellStyle name="40% - Accent2 6" xfId="31836" hidden="1" xr:uid="{00000000-0005-0000-0000-0000DA130000}"/>
    <cellStyle name="40% - Accent2 6" xfId="32679" hidden="1" xr:uid="{00000000-0005-0000-0000-0000DB130000}"/>
    <cellStyle name="40% - Accent2 6" xfId="32809" hidden="1" xr:uid="{00000000-0005-0000-0000-0000DC130000}"/>
    <cellStyle name="40% - Accent2 6" xfId="32911" hidden="1" xr:uid="{00000000-0005-0000-0000-0000DD130000}"/>
    <cellStyle name="40% - Accent2 6" xfId="32502" hidden="1" xr:uid="{00000000-0005-0000-0000-0000DE130000}"/>
    <cellStyle name="40% - Accent2 6" xfId="31788" hidden="1" xr:uid="{00000000-0005-0000-0000-0000DF130000}"/>
    <cellStyle name="40% - Accent2 6" xfId="31843" hidden="1" xr:uid="{00000000-0005-0000-0000-0000E0130000}"/>
    <cellStyle name="40% - Accent2 6" xfId="33211" hidden="1" xr:uid="{00000000-0005-0000-0000-0000E1130000}"/>
    <cellStyle name="40% - Accent2 6" xfId="33341" hidden="1" xr:uid="{00000000-0005-0000-0000-0000E2130000}"/>
    <cellStyle name="40% - Accent2 6" xfId="33419" hidden="1" xr:uid="{00000000-0005-0000-0000-0000E3130000}"/>
    <cellStyle name="40% - Accent2 6" xfId="33548" hidden="1" xr:uid="{00000000-0005-0000-0000-0000E4130000}"/>
    <cellStyle name="40% - Accent2 6" xfId="33678" hidden="1" xr:uid="{00000000-0005-0000-0000-0000E5130000}"/>
    <cellStyle name="40% - Accent2 6" xfId="33756" hidden="1" xr:uid="{00000000-0005-0000-0000-0000E6130000}"/>
    <cellStyle name="40% - Accent2 6" xfId="33885" hidden="1" xr:uid="{00000000-0005-0000-0000-0000E7130000}"/>
    <cellStyle name="40% - Accent2 7" xfId="459" hidden="1" xr:uid="{00000000-0005-0000-0000-0000E8130000}"/>
    <cellStyle name="40% - Accent2 7" xfId="767" hidden="1" xr:uid="{00000000-0005-0000-0000-0000E9130000}"/>
    <cellStyle name="40% - Accent2 7" xfId="1095" hidden="1" xr:uid="{00000000-0005-0000-0000-0000EA130000}"/>
    <cellStyle name="40% - Accent2 7" xfId="1437" hidden="1" xr:uid="{00000000-0005-0000-0000-0000EB130000}"/>
    <cellStyle name="40% - Accent2 7" xfId="6657" hidden="1" xr:uid="{00000000-0005-0000-0000-0000EC130000}"/>
    <cellStyle name="40% - Accent2 7" xfId="6986" hidden="1" xr:uid="{00000000-0005-0000-0000-0000ED130000}"/>
    <cellStyle name="40% - Accent2 7" xfId="7331" hidden="1" xr:uid="{00000000-0005-0000-0000-0000EE130000}"/>
    <cellStyle name="40% - Accent2 7" xfId="4392" hidden="1" xr:uid="{00000000-0005-0000-0000-0000EF130000}"/>
    <cellStyle name="40% - Accent2 7" xfId="7625" hidden="1" xr:uid="{00000000-0005-0000-0000-0000F0130000}"/>
    <cellStyle name="40% - Accent2 7" xfId="4370" hidden="1" xr:uid="{00000000-0005-0000-0000-0000F1130000}"/>
    <cellStyle name="40% - Accent2 7" xfId="12532" hidden="1" xr:uid="{00000000-0005-0000-0000-0000F2130000}"/>
    <cellStyle name="40% - Accent2 7" xfId="13424" hidden="1" xr:uid="{00000000-0005-0000-0000-0000F3130000}"/>
    <cellStyle name="40% - Accent2 7" xfId="13766" hidden="1" xr:uid="{00000000-0005-0000-0000-0000F4130000}"/>
    <cellStyle name="40% - Accent2 7" xfId="5374" hidden="1" xr:uid="{00000000-0005-0000-0000-0000F5130000}"/>
    <cellStyle name="40% - Accent2 7" xfId="14037" hidden="1" xr:uid="{00000000-0005-0000-0000-0000F6130000}"/>
    <cellStyle name="40% - Accent2 7" xfId="11639" hidden="1" xr:uid="{00000000-0005-0000-0000-0000F7130000}"/>
    <cellStyle name="40% - Accent2 7" xfId="18630" hidden="1" xr:uid="{00000000-0005-0000-0000-0000F8130000}"/>
    <cellStyle name="40% - Accent2 7" xfId="19507" hidden="1" xr:uid="{00000000-0005-0000-0000-0000F9130000}"/>
    <cellStyle name="40% - Accent2 7" xfId="19849" hidden="1" xr:uid="{00000000-0005-0000-0000-0000FA130000}"/>
    <cellStyle name="40% - Accent2 7" xfId="21892" hidden="1" xr:uid="{00000000-0005-0000-0000-0000FB130000}"/>
    <cellStyle name="40% - Accent2 7" xfId="22760" hidden="1" xr:uid="{00000000-0005-0000-0000-0000FC130000}"/>
    <cellStyle name="40% - Accent2 7" xfId="23102" hidden="1" xr:uid="{00000000-0005-0000-0000-0000FD130000}"/>
    <cellStyle name="40% - Accent2 7" xfId="25071" hidden="1" xr:uid="{00000000-0005-0000-0000-0000FE130000}"/>
    <cellStyle name="40% - Accent2 7" xfId="25926" hidden="1" xr:uid="{00000000-0005-0000-0000-0000FF130000}"/>
    <cellStyle name="40% - Accent2 7" xfId="28472" hidden="1" xr:uid="{00000000-0005-0000-0000-000000140000}"/>
    <cellStyle name="40% - Accent2 7" xfId="28550" hidden="1" xr:uid="{00000000-0005-0000-0000-000001140000}"/>
    <cellStyle name="40% - Accent2 7" xfId="28627" hidden="1" xr:uid="{00000000-0005-0000-0000-000002140000}"/>
    <cellStyle name="40% - Accent2 7" xfId="28705" hidden="1" xr:uid="{00000000-0005-0000-0000-000003140000}"/>
    <cellStyle name="40% - Accent2 7" xfId="29289" hidden="1" xr:uid="{00000000-0005-0000-0000-000004140000}"/>
    <cellStyle name="40% - Accent2 7" xfId="29366" hidden="1" xr:uid="{00000000-0005-0000-0000-000005140000}"/>
    <cellStyle name="40% - Accent2 7" xfId="29445" hidden="1" xr:uid="{00000000-0005-0000-0000-000006140000}"/>
    <cellStyle name="40% - Accent2 7" xfId="29010" hidden="1" xr:uid="{00000000-0005-0000-0000-000007140000}"/>
    <cellStyle name="40% - Accent2 7" xfId="29506" hidden="1" xr:uid="{00000000-0005-0000-0000-000008140000}"/>
    <cellStyle name="40% - Accent2 7" xfId="29006" hidden="1" xr:uid="{00000000-0005-0000-0000-000009140000}"/>
    <cellStyle name="40% - Accent2 7" xfId="29877" hidden="1" xr:uid="{00000000-0005-0000-0000-00000A140000}"/>
    <cellStyle name="40% - Accent2 7" xfId="29961" hidden="1" xr:uid="{00000000-0005-0000-0000-00000B140000}"/>
    <cellStyle name="40% - Accent2 7" xfId="30039" hidden="1" xr:uid="{00000000-0005-0000-0000-00000C140000}"/>
    <cellStyle name="40% - Accent2 7" xfId="29129" hidden="1" xr:uid="{00000000-0005-0000-0000-00000D140000}"/>
    <cellStyle name="40% - Accent2 7" xfId="30097" hidden="1" xr:uid="{00000000-0005-0000-0000-00000E140000}"/>
    <cellStyle name="40% - Accent2 7" xfId="29763" hidden="1" xr:uid="{00000000-0005-0000-0000-00000F140000}"/>
    <cellStyle name="40% - Accent2 7" xfId="30413" hidden="1" xr:uid="{00000000-0005-0000-0000-000010140000}"/>
    <cellStyle name="40% - Accent2 7" xfId="30493" hidden="1" xr:uid="{00000000-0005-0000-0000-000011140000}"/>
    <cellStyle name="40% - Accent2 7" xfId="30571" hidden="1" xr:uid="{00000000-0005-0000-0000-000012140000}"/>
    <cellStyle name="40% - Accent2 7" xfId="30751" hidden="1" xr:uid="{00000000-0005-0000-0000-000013140000}"/>
    <cellStyle name="40% - Accent2 7" xfId="30830" hidden="1" xr:uid="{00000000-0005-0000-0000-000014140000}"/>
    <cellStyle name="40% - Accent2 7" xfId="30908" hidden="1" xr:uid="{00000000-0005-0000-0000-000015140000}"/>
    <cellStyle name="40% - Accent2 7" xfId="31088" hidden="1" xr:uid="{00000000-0005-0000-0000-000016140000}"/>
    <cellStyle name="40% - Accent2 7" xfId="31167" hidden="1" xr:uid="{00000000-0005-0000-0000-000017140000}"/>
    <cellStyle name="40% - Accent2 7" xfId="31264" hidden="1" xr:uid="{00000000-0005-0000-0000-000018140000}"/>
    <cellStyle name="40% - Accent2 7" xfId="31342" hidden="1" xr:uid="{00000000-0005-0000-0000-000019140000}"/>
    <cellStyle name="40% - Accent2 7" xfId="31419" hidden="1" xr:uid="{00000000-0005-0000-0000-00001A140000}"/>
    <cellStyle name="40% - Accent2 7" xfId="31497" hidden="1" xr:uid="{00000000-0005-0000-0000-00001B140000}"/>
    <cellStyle name="40% - Accent2 7" xfId="32081" hidden="1" xr:uid="{00000000-0005-0000-0000-00001C140000}"/>
    <cellStyle name="40% - Accent2 7" xfId="32158" hidden="1" xr:uid="{00000000-0005-0000-0000-00001D140000}"/>
    <cellStyle name="40% - Accent2 7" xfId="32237" hidden="1" xr:uid="{00000000-0005-0000-0000-00001E140000}"/>
    <cellStyle name="40% - Accent2 7" xfId="31802" hidden="1" xr:uid="{00000000-0005-0000-0000-00001F140000}"/>
    <cellStyle name="40% - Accent2 7" xfId="32298" hidden="1" xr:uid="{00000000-0005-0000-0000-000020140000}"/>
    <cellStyle name="40% - Accent2 7" xfId="31798" hidden="1" xr:uid="{00000000-0005-0000-0000-000021140000}"/>
    <cellStyle name="40% - Accent2 7" xfId="32669" hidden="1" xr:uid="{00000000-0005-0000-0000-000022140000}"/>
    <cellStyle name="40% - Accent2 7" xfId="32753" hidden="1" xr:uid="{00000000-0005-0000-0000-000023140000}"/>
    <cellStyle name="40% - Accent2 7" xfId="32831" hidden="1" xr:uid="{00000000-0005-0000-0000-000024140000}"/>
    <cellStyle name="40% - Accent2 7" xfId="31921" hidden="1" xr:uid="{00000000-0005-0000-0000-000025140000}"/>
    <cellStyle name="40% - Accent2 7" xfId="32889" hidden="1" xr:uid="{00000000-0005-0000-0000-000026140000}"/>
    <cellStyle name="40% - Accent2 7" xfId="32555" hidden="1" xr:uid="{00000000-0005-0000-0000-000027140000}"/>
    <cellStyle name="40% - Accent2 7" xfId="33205" hidden="1" xr:uid="{00000000-0005-0000-0000-000028140000}"/>
    <cellStyle name="40% - Accent2 7" xfId="33285" hidden="1" xr:uid="{00000000-0005-0000-0000-000029140000}"/>
    <cellStyle name="40% - Accent2 7" xfId="33363" hidden="1" xr:uid="{00000000-0005-0000-0000-00002A140000}"/>
    <cellStyle name="40% - Accent2 7" xfId="33543" hidden="1" xr:uid="{00000000-0005-0000-0000-00002B140000}"/>
    <cellStyle name="40% - Accent2 7" xfId="33622" hidden="1" xr:uid="{00000000-0005-0000-0000-00002C140000}"/>
    <cellStyle name="40% - Accent2 7" xfId="33700" hidden="1" xr:uid="{00000000-0005-0000-0000-00002D140000}"/>
    <cellStyle name="40% - Accent2 7" xfId="33880" hidden="1" xr:uid="{00000000-0005-0000-0000-00002E140000}"/>
    <cellStyle name="40% - Accent2 7" xfId="33959" hidden="1" xr:uid="{00000000-0005-0000-0000-00002F140000}"/>
    <cellStyle name="40% - Accent2 8" xfId="493" hidden="1" xr:uid="{00000000-0005-0000-0000-000030140000}"/>
    <cellStyle name="40% - Accent2 8" xfId="815" hidden="1" xr:uid="{00000000-0005-0000-0000-000031140000}"/>
    <cellStyle name="40% - Accent2 8" xfId="1139" hidden="1" xr:uid="{00000000-0005-0000-0000-000032140000}"/>
    <cellStyle name="40% - Accent2 8" xfId="1481" hidden="1" xr:uid="{00000000-0005-0000-0000-000033140000}"/>
    <cellStyle name="40% - Accent2 8" xfId="6705" hidden="1" xr:uid="{00000000-0005-0000-0000-000034140000}"/>
    <cellStyle name="40% - Accent2 8" xfId="7030" hidden="1" xr:uid="{00000000-0005-0000-0000-000035140000}"/>
    <cellStyle name="40% - Accent2 8" xfId="7375" hidden="1" xr:uid="{00000000-0005-0000-0000-000036140000}"/>
    <cellStyle name="40% - Accent2 8" xfId="10623" hidden="1" xr:uid="{00000000-0005-0000-0000-000037140000}"/>
    <cellStyle name="40% - Accent2 8" xfId="5149" hidden="1" xr:uid="{00000000-0005-0000-0000-000038140000}"/>
    <cellStyle name="40% - Accent2 8" xfId="4734" hidden="1" xr:uid="{00000000-0005-0000-0000-000039140000}"/>
    <cellStyle name="40% - Accent2 8" xfId="13144" hidden="1" xr:uid="{00000000-0005-0000-0000-00003A140000}"/>
    <cellStyle name="40% - Accent2 8" xfId="13468" hidden="1" xr:uid="{00000000-0005-0000-0000-00003B140000}"/>
    <cellStyle name="40% - Accent2 8" xfId="13810" hidden="1" xr:uid="{00000000-0005-0000-0000-00003C140000}"/>
    <cellStyle name="40% - Accent2 8" xfId="16846" hidden="1" xr:uid="{00000000-0005-0000-0000-00003D140000}"/>
    <cellStyle name="40% - Accent2 8" xfId="4835" hidden="1" xr:uid="{00000000-0005-0000-0000-00003E140000}"/>
    <cellStyle name="40% - Accent2 8" xfId="5022" hidden="1" xr:uid="{00000000-0005-0000-0000-00003F140000}"/>
    <cellStyle name="40% - Accent2 8" xfId="19225" hidden="1" xr:uid="{00000000-0005-0000-0000-000040140000}"/>
    <cellStyle name="40% - Accent2 8" xfId="19551" hidden="1" xr:uid="{00000000-0005-0000-0000-000041140000}"/>
    <cellStyle name="40% - Accent2 8" xfId="19893" hidden="1" xr:uid="{00000000-0005-0000-0000-000042140000}"/>
    <cellStyle name="40% - Accent2 8" xfId="22478" hidden="1" xr:uid="{00000000-0005-0000-0000-000043140000}"/>
    <cellStyle name="40% - Accent2 8" xfId="22804" hidden="1" xr:uid="{00000000-0005-0000-0000-000044140000}"/>
    <cellStyle name="40% - Accent2 8" xfId="23146" hidden="1" xr:uid="{00000000-0005-0000-0000-000045140000}"/>
    <cellStyle name="40% - Accent2 8" xfId="25646" hidden="1" xr:uid="{00000000-0005-0000-0000-000046140000}"/>
    <cellStyle name="40% - Accent2 8" xfId="25970" hidden="1" xr:uid="{00000000-0005-0000-0000-000047140000}"/>
    <cellStyle name="40% - Accent2 8" xfId="28485" hidden="1" xr:uid="{00000000-0005-0000-0000-000048140000}"/>
    <cellStyle name="40% - Accent2 8" xfId="28559" hidden="1" xr:uid="{00000000-0005-0000-0000-000049140000}"/>
    <cellStyle name="40% - Accent2 8" xfId="28635" hidden="1" xr:uid="{00000000-0005-0000-0000-00004A140000}"/>
    <cellStyle name="40% - Accent2 8" xfId="28713" hidden="1" xr:uid="{00000000-0005-0000-0000-00004B140000}"/>
    <cellStyle name="40% - Accent2 8" xfId="29298" hidden="1" xr:uid="{00000000-0005-0000-0000-00004C140000}"/>
    <cellStyle name="40% - Accent2 8" xfId="29374" hidden="1" xr:uid="{00000000-0005-0000-0000-00004D140000}"/>
    <cellStyle name="40% - Accent2 8" xfId="29453" hidden="1" xr:uid="{00000000-0005-0000-0000-00004E140000}"/>
    <cellStyle name="40% - Accent2 8" xfId="29704" hidden="1" xr:uid="{00000000-0005-0000-0000-00004F140000}"/>
    <cellStyle name="40% - Accent2 8" xfId="29103" hidden="1" xr:uid="{00000000-0005-0000-0000-000050140000}"/>
    <cellStyle name="40% - Accent2 8" xfId="29046" hidden="1" xr:uid="{00000000-0005-0000-0000-000051140000}"/>
    <cellStyle name="40% - Accent2 8" xfId="29893" hidden="1" xr:uid="{00000000-0005-0000-0000-000052140000}"/>
    <cellStyle name="40% - Accent2 8" xfId="29969" hidden="1" xr:uid="{00000000-0005-0000-0000-000053140000}"/>
    <cellStyle name="40% - Accent2 8" xfId="30047" hidden="1" xr:uid="{00000000-0005-0000-0000-000054140000}"/>
    <cellStyle name="40% - Accent2 8" xfId="30268" hidden="1" xr:uid="{00000000-0005-0000-0000-000055140000}"/>
    <cellStyle name="40% - Accent2 8" xfId="29061" hidden="1" xr:uid="{00000000-0005-0000-0000-000056140000}"/>
    <cellStyle name="40% - Accent2 8" xfId="29087" hidden="1" xr:uid="{00000000-0005-0000-0000-000057140000}"/>
    <cellStyle name="40% - Accent2 8" xfId="30425" hidden="1" xr:uid="{00000000-0005-0000-0000-000058140000}"/>
    <cellStyle name="40% - Accent2 8" xfId="30501" hidden="1" xr:uid="{00000000-0005-0000-0000-000059140000}"/>
    <cellStyle name="40% - Accent2 8" xfId="30579" hidden="1" xr:uid="{00000000-0005-0000-0000-00005A140000}"/>
    <cellStyle name="40% - Accent2 8" xfId="30762" hidden="1" xr:uid="{00000000-0005-0000-0000-00005B140000}"/>
    <cellStyle name="40% - Accent2 8" xfId="30838" hidden="1" xr:uid="{00000000-0005-0000-0000-00005C140000}"/>
    <cellStyle name="40% - Accent2 8" xfId="30916" hidden="1" xr:uid="{00000000-0005-0000-0000-00005D140000}"/>
    <cellStyle name="40% - Accent2 8" xfId="31099" hidden="1" xr:uid="{00000000-0005-0000-0000-00005E140000}"/>
    <cellStyle name="40% - Accent2 8" xfId="31175" hidden="1" xr:uid="{00000000-0005-0000-0000-00005F140000}"/>
    <cellStyle name="40% - Accent2 8" xfId="31277" hidden="1" xr:uid="{00000000-0005-0000-0000-000060140000}"/>
    <cellStyle name="40% - Accent2 8" xfId="31351" hidden="1" xr:uid="{00000000-0005-0000-0000-000061140000}"/>
    <cellStyle name="40% - Accent2 8" xfId="31427" hidden="1" xr:uid="{00000000-0005-0000-0000-000062140000}"/>
    <cellStyle name="40% - Accent2 8" xfId="31505" hidden="1" xr:uid="{00000000-0005-0000-0000-000063140000}"/>
    <cellStyle name="40% - Accent2 8" xfId="32090" hidden="1" xr:uid="{00000000-0005-0000-0000-000064140000}"/>
    <cellStyle name="40% - Accent2 8" xfId="32166" hidden="1" xr:uid="{00000000-0005-0000-0000-000065140000}"/>
    <cellStyle name="40% - Accent2 8" xfId="32245" hidden="1" xr:uid="{00000000-0005-0000-0000-000066140000}"/>
    <cellStyle name="40% - Accent2 8" xfId="32496" hidden="1" xr:uid="{00000000-0005-0000-0000-000067140000}"/>
    <cellStyle name="40% - Accent2 8" xfId="31895" hidden="1" xr:uid="{00000000-0005-0000-0000-000068140000}"/>
    <cellStyle name="40% - Accent2 8" xfId="31838" hidden="1" xr:uid="{00000000-0005-0000-0000-000069140000}"/>
    <cellStyle name="40% - Accent2 8" xfId="32685" hidden="1" xr:uid="{00000000-0005-0000-0000-00006A140000}"/>
    <cellStyle name="40% - Accent2 8" xfId="32761" hidden="1" xr:uid="{00000000-0005-0000-0000-00006B140000}"/>
    <cellStyle name="40% - Accent2 8" xfId="32839" hidden="1" xr:uid="{00000000-0005-0000-0000-00006C140000}"/>
    <cellStyle name="40% - Accent2 8" xfId="33060" hidden="1" xr:uid="{00000000-0005-0000-0000-00006D140000}"/>
    <cellStyle name="40% - Accent2 8" xfId="31853" hidden="1" xr:uid="{00000000-0005-0000-0000-00006E140000}"/>
    <cellStyle name="40% - Accent2 8" xfId="31879" hidden="1" xr:uid="{00000000-0005-0000-0000-00006F140000}"/>
    <cellStyle name="40% - Accent2 8" xfId="33217" hidden="1" xr:uid="{00000000-0005-0000-0000-000070140000}"/>
    <cellStyle name="40% - Accent2 8" xfId="33293" hidden="1" xr:uid="{00000000-0005-0000-0000-000071140000}"/>
    <cellStyle name="40% - Accent2 8" xfId="33371" hidden="1" xr:uid="{00000000-0005-0000-0000-000072140000}"/>
    <cellStyle name="40% - Accent2 8" xfId="33554" hidden="1" xr:uid="{00000000-0005-0000-0000-000073140000}"/>
    <cellStyle name="40% - Accent2 8" xfId="33630" hidden="1" xr:uid="{00000000-0005-0000-0000-000074140000}"/>
    <cellStyle name="40% - Accent2 8" xfId="33708" hidden="1" xr:uid="{00000000-0005-0000-0000-000075140000}"/>
    <cellStyle name="40% - Accent2 8" xfId="33891" hidden="1" xr:uid="{00000000-0005-0000-0000-000076140000}"/>
    <cellStyle name="40% - Accent2 8" xfId="33967" hidden="1" xr:uid="{00000000-0005-0000-0000-000077140000}"/>
    <cellStyle name="40% - Accent2 9" xfId="529" hidden="1" xr:uid="{00000000-0005-0000-0000-000078140000}"/>
    <cellStyle name="40% - Accent2 9" xfId="853" hidden="1" xr:uid="{00000000-0005-0000-0000-000079140000}"/>
    <cellStyle name="40% - Accent2 9" xfId="1174" hidden="1" xr:uid="{00000000-0005-0000-0000-00007A140000}"/>
    <cellStyle name="40% - Accent2 9" xfId="1516" hidden="1" xr:uid="{00000000-0005-0000-0000-00007B140000}"/>
    <cellStyle name="40% - Accent2 9" xfId="6743" hidden="1" xr:uid="{00000000-0005-0000-0000-00007C140000}"/>
    <cellStyle name="40% - Accent2 9" xfId="7065" hidden="1" xr:uid="{00000000-0005-0000-0000-00007D140000}"/>
    <cellStyle name="40% - Accent2 9" xfId="7411" hidden="1" xr:uid="{00000000-0005-0000-0000-00007E140000}"/>
    <cellStyle name="40% - Accent2 9" xfId="10697" hidden="1" xr:uid="{00000000-0005-0000-0000-00007F140000}"/>
    <cellStyle name="40% - Accent2 9" xfId="5967" hidden="1" xr:uid="{00000000-0005-0000-0000-000080140000}"/>
    <cellStyle name="40% - Accent2 9" xfId="4989" hidden="1" xr:uid="{00000000-0005-0000-0000-000081140000}"/>
    <cellStyle name="40% - Accent2 9" xfId="13182" hidden="1" xr:uid="{00000000-0005-0000-0000-000082140000}"/>
    <cellStyle name="40% - Accent2 9" xfId="13503" hidden="1" xr:uid="{00000000-0005-0000-0000-000083140000}"/>
    <cellStyle name="40% - Accent2 9" xfId="13845" hidden="1" xr:uid="{00000000-0005-0000-0000-000084140000}"/>
    <cellStyle name="40% - Accent2 9" xfId="16907" hidden="1" xr:uid="{00000000-0005-0000-0000-000085140000}"/>
    <cellStyle name="40% - Accent2 9" xfId="8255" hidden="1" xr:uid="{00000000-0005-0000-0000-000086140000}"/>
    <cellStyle name="40% - Accent2 9" xfId="5362" hidden="1" xr:uid="{00000000-0005-0000-0000-000087140000}"/>
    <cellStyle name="40% - Accent2 9" xfId="19264" hidden="1" xr:uid="{00000000-0005-0000-0000-000088140000}"/>
    <cellStyle name="40% - Accent2 9" xfId="19586" hidden="1" xr:uid="{00000000-0005-0000-0000-000089140000}"/>
    <cellStyle name="40% - Accent2 9" xfId="19928" hidden="1" xr:uid="{00000000-0005-0000-0000-00008A140000}"/>
    <cellStyle name="40% - Accent2 9" xfId="22517" hidden="1" xr:uid="{00000000-0005-0000-0000-00008B140000}"/>
    <cellStyle name="40% - Accent2 9" xfId="22839" hidden="1" xr:uid="{00000000-0005-0000-0000-00008C140000}"/>
    <cellStyle name="40% - Accent2 9" xfId="23181" hidden="1" xr:uid="{00000000-0005-0000-0000-00008D140000}"/>
    <cellStyle name="40% - Accent2 9" xfId="25684" hidden="1" xr:uid="{00000000-0005-0000-0000-00008E140000}"/>
    <cellStyle name="40% - Accent2 9" xfId="26005" hidden="1" xr:uid="{00000000-0005-0000-0000-00008F140000}"/>
    <cellStyle name="40% - Accent2 9" xfId="28498" hidden="1" xr:uid="{00000000-0005-0000-0000-000090140000}"/>
    <cellStyle name="40% - Accent2 9" xfId="28572" hidden="1" xr:uid="{00000000-0005-0000-0000-000091140000}"/>
    <cellStyle name="40% - Accent2 9" xfId="28648" hidden="1" xr:uid="{00000000-0005-0000-0000-000092140000}"/>
    <cellStyle name="40% - Accent2 9" xfId="28726" hidden="1" xr:uid="{00000000-0005-0000-0000-000093140000}"/>
    <cellStyle name="40% - Accent2 9" xfId="29311" hidden="1" xr:uid="{00000000-0005-0000-0000-000094140000}"/>
    <cellStyle name="40% - Accent2 9" xfId="29387" hidden="1" xr:uid="{00000000-0005-0000-0000-000095140000}"/>
    <cellStyle name="40% - Accent2 9" xfId="29466" hidden="1" xr:uid="{00000000-0005-0000-0000-000096140000}"/>
    <cellStyle name="40% - Accent2 9" xfId="29714" hidden="1" xr:uid="{00000000-0005-0000-0000-000097140000}"/>
    <cellStyle name="40% - Accent2 9" xfId="29206" hidden="1" xr:uid="{00000000-0005-0000-0000-000098140000}"/>
    <cellStyle name="40% - Accent2 9" xfId="29079" hidden="1" xr:uid="{00000000-0005-0000-0000-000099140000}"/>
    <cellStyle name="40% - Accent2 9" xfId="29906" hidden="1" xr:uid="{00000000-0005-0000-0000-00009A140000}"/>
    <cellStyle name="40% - Accent2 9" xfId="29982" hidden="1" xr:uid="{00000000-0005-0000-0000-00009B140000}"/>
    <cellStyle name="40% - Accent2 9" xfId="30060" hidden="1" xr:uid="{00000000-0005-0000-0000-00009C140000}"/>
    <cellStyle name="40% - Accent2 9" xfId="30274" hidden="1" xr:uid="{00000000-0005-0000-0000-00009D140000}"/>
    <cellStyle name="40% - Accent2 9" xfId="29559" hidden="1" xr:uid="{00000000-0005-0000-0000-00009E140000}"/>
    <cellStyle name="40% - Accent2 9" xfId="29128" hidden="1" xr:uid="{00000000-0005-0000-0000-00009F140000}"/>
    <cellStyle name="40% - Accent2 9" xfId="30438" hidden="1" xr:uid="{00000000-0005-0000-0000-0000A0140000}"/>
    <cellStyle name="40% - Accent2 9" xfId="30514" hidden="1" xr:uid="{00000000-0005-0000-0000-0000A1140000}"/>
    <cellStyle name="40% - Accent2 9" xfId="30592" hidden="1" xr:uid="{00000000-0005-0000-0000-0000A2140000}"/>
    <cellStyle name="40% - Accent2 9" xfId="30775" hidden="1" xr:uid="{00000000-0005-0000-0000-0000A3140000}"/>
    <cellStyle name="40% - Accent2 9" xfId="30851" hidden="1" xr:uid="{00000000-0005-0000-0000-0000A4140000}"/>
    <cellStyle name="40% - Accent2 9" xfId="30929" hidden="1" xr:uid="{00000000-0005-0000-0000-0000A5140000}"/>
    <cellStyle name="40% - Accent2 9" xfId="31112" hidden="1" xr:uid="{00000000-0005-0000-0000-0000A6140000}"/>
    <cellStyle name="40% - Accent2 9" xfId="31188" hidden="1" xr:uid="{00000000-0005-0000-0000-0000A7140000}"/>
    <cellStyle name="40% - Accent2 9" xfId="31290" hidden="1" xr:uid="{00000000-0005-0000-0000-0000A8140000}"/>
    <cellStyle name="40% - Accent2 9" xfId="31364" hidden="1" xr:uid="{00000000-0005-0000-0000-0000A9140000}"/>
    <cellStyle name="40% - Accent2 9" xfId="31440" hidden="1" xr:uid="{00000000-0005-0000-0000-0000AA140000}"/>
    <cellStyle name="40% - Accent2 9" xfId="31518" hidden="1" xr:uid="{00000000-0005-0000-0000-0000AB140000}"/>
    <cellStyle name="40% - Accent2 9" xfId="32103" hidden="1" xr:uid="{00000000-0005-0000-0000-0000AC140000}"/>
    <cellStyle name="40% - Accent2 9" xfId="32179" hidden="1" xr:uid="{00000000-0005-0000-0000-0000AD140000}"/>
    <cellStyle name="40% - Accent2 9" xfId="32258" hidden="1" xr:uid="{00000000-0005-0000-0000-0000AE140000}"/>
    <cellStyle name="40% - Accent2 9" xfId="32506" hidden="1" xr:uid="{00000000-0005-0000-0000-0000AF140000}"/>
    <cellStyle name="40% - Accent2 9" xfId="31998" hidden="1" xr:uid="{00000000-0005-0000-0000-0000B0140000}"/>
    <cellStyle name="40% - Accent2 9" xfId="31871" hidden="1" xr:uid="{00000000-0005-0000-0000-0000B1140000}"/>
    <cellStyle name="40% - Accent2 9" xfId="32698" hidden="1" xr:uid="{00000000-0005-0000-0000-0000B2140000}"/>
    <cellStyle name="40% - Accent2 9" xfId="32774" hidden="1" xr:uid="{00000000-0005-0000-0000-0000B3140000}"/>
    <cellStyle name="40% - Accent2 9" xfId="32852" hidden="1" xr:uid="{00000000-0005-0000-0000-0000B4140000}"/>
    <cellStyle name="40% - Accent2 9" xfId="33066" hidden="1" xr:uid="{00000000-0005-0000-0000-0000B5140000}"/>
    <cellStyle name="40% - Accent2 9" xfId="32351" hidden="1" xr:uid="{00000000-0005-0000-0000-0000B6140000}"/>
    <cellStyle name="40% - Accent2 9" xfId="31920" hidden="1" xr:uid="{00000000-0005-0000-0000-0000B7140000}"/>
    <cellStyle name="40% - Accent2 9" xfId="33230" hidden="1" xr:uid="{00000000-0005-0000-0000-0000B8140000}"/>
    <cellStyle name="40% - Accent2 9" xfId="33306" hidden="1" xr:uid="{00000000-0005-0000-0000-0000B9140000}"/>
    <cellStyle name="40% - Accent2 9" xfId="33384" hidden="1" xr:uid="{00000000-0005-0000-0000-0000BA140000}"/>
    <cellStyle name="40% - Accent2 9" xfId="33567" hidden="1" xr:uid="{00000000-0005-0000-0000-0000BB140000}"/>
    <cellStyle name="40% - Accent2 9" xfId="33643" hidden="1" xr:uid="{00000000-0005-0000-0000-0000BC140000}"/>
    <cellStyle name="40% - Accent2 9" xfId="33721" hidden="1" xr:uid="{00000000-0005-0000-0000-0000BD140000}"/>
    <cellStyle name="40% - Accent2 9" xfId="33904" hidden="1" xr:uid="{00000000-0005-0000-0000-0000BE140000}"/>
    <cellStyle name="40% - Accent2 9" xfId="33980" hidden="1" xr:uid="{00000000-0005-0000-0000-0000BF140000}"/>
    <cellStyle name="40% - Accent3" xfId="30" builtinId="39" hidden="1" customBuiltin="1"/>
    <cellStyle name="40% - Accent3" xfId="78" builtinId="39" hidden="1" customBuiltin="1"/>
    <cellStyle name="40% - Accent3" xfId="113" builtinId="39" hidden="1" customBuiltin="1"/>
    <cellStyle name="40% - Accent3" xfId="156" builtinId="39" hidden="1" customBuiltin="1"/>
    <cellStyle name="40% - Accent3" xfId="198" builtinId="39" hidden="1" customBuiltin="1"/>
    <cellStyle name="40% - Accent3" xfId="232" builtinId="39" hidden="1" customBuiltin="1"/>
    <cellStyle name="40% - Accent3" xfId="269" builtinId="39" hidden="1" customBuiltin="1"/>
    <cellStyle name="40% - Accent3" xfId="306" builtinId="39" hidden="1" customBuiltin="1"/>
    <cellStyle name="40% - Accent3" xfId="340" builtinId="39" hidden="1" customBuiltin="1"/>
    <cellStyle name="40% - Accent3" xfId="375" builtinId="39" hidden="1" customBuiltin="1"/>
    <cellStyle name="40% - Accent3" xfId="3926" builtinId="39" hidden="1" customBuiltin="1"/>
    <cellStyle name="40% - Accent3" xfId="3960" builtinId="39" hidden="1" customBuiltin="1"/>
    <cellStyle name="40% - Accent3" xfId="3997" builtinId="39" hidden="1" customBuiltin="1"/>
    <cellStyle name="40% - Accent3" xfId="4034" builtinId="39" hidden="1" customBuiltin="1"/>
    <cellStyle name="40% - Accent3" xfId="4068" builtinId="39" hidden="1" customBuiltin="1"/>
    <cellStyle name="40% - Accent3" xfId="4266" builtinId="39" hidden="1" customBuiltin="1"/>
    <cellStyle name="40% - Accent3" xfId="7799" builtinId="39" hidden="1" customBuiltin="1"/>
    <cellStyle name="40% - Accent3" xfId="7901" builtinId="39" hidden="1" customBuiltin="1"/>
    <cellStyle name="40% - Accent3" xfId="5896" builtinId="39" hidden="1" customBuiltin="1"/>
    <cellStyle name="40% - Accent3" xfId="4816" builtinId="39" hidden="1" customBuiltin="1"/>
    <cellStyle name="40% - Accent3" xfId="8524" builtinId="39" hidden="1" customBuiltin="1"/>
    <cellStyle name="40% - Accent3" xfId="8347" builtinId="39" hidden="1" customBuiltin="1"/>
    <cellStyle name="40% - Accent3" xfId="10825" builtinId="39" hidden="1" customBuiltin="1"/>
    <cellStyle name="40% - Accent3" xfId="6645" builtinId="39" hidden="1" customBuiltin="1"/>
    <cellStyle name="40% - Accent3" xfId="4339" builtinId="39" hidden="1" customBuiltin="1"/>
    <cellStyle name="40% - Accent3" xfId="5860" builtinId="39" hidden="1" customBuiltin="1"/>
    <cellStyle name="40% - Accent3" xfId="4242" builtinId="39" hidden="1" customBuiltin="1"/>
    <cellStyle name="40% - Accent3" xfId="4528" builtinId="39" hidden="1" customBuiltin="1"/>
    <cellStyle name="40% - Accent3" xfId="14177" builtinId="39" hidden="1" customBuiltin="1"/>
    <cellStyle name="40% - Accent3" xfId="14253" builtinId="39" hidden="1" customBuiltin="1"/>
    <cellStyle name="40% - Accent3" xfId="5671" builtinId="39" hidden="1" customBuiltin="1"/>
    <cellStyle name="40% - Accent3" xfId="8295" builtinId="39" hidden="1" customBuiltin="1"/>
    <cellStyle name="40% - Accent3" xfId="14796" builtinId="39" hidden="1" customBuiltin="1"/>
    <cellStyle name="40% - Accent3" xfId="14640" builtinId="39" hidden="1" customBuiltin="1"/>
    <cellStyle name="40% - Accent3" xfId="17015" builtinId="39" hidden="1" customBuiltin="1"/>
    <cellStyle name="40% - Accent3" xfId="5338" builtinId="39" hidden="1" customBuiltin="1"/>
    <cellStyle name="40% - Accent3" xfId="12871" builtinId="39" hidden="1" customBuiltin="1"/>
    <cellStyle name="40% - Accent3" xfId="10757" builtinId="39" hidden="1" customBuiltin="1"/>
    <cellStyle name="40% - Accent3" xfId="11714" builtinId="39" hidden="1" customBuiltin="1"/>
    <cellStyle name="40% - Accent3" xfId="7694" builtinId="39" hidden="1" customBuiltin="1"/>
    <cellStyle name="40% - Accent3" xfId="10807" builtinId="39" hidden="1" customBuiltin="1"/>
    <cellStyle name="40% - Accent3" xfId="11343" builtinId="39" hidden="1" customBuiltin="1"/>
    <cellStyle name="40% - Accent3" xfId="14053" builtinId="39" hidden="1" customBuiltin="1"/>
    <cellStyle name="40% - Accent3" xfId="16961" builtinId="39" hidden="1" customBuiltin="1"/>
    <cellStyle name="40% - Accent3" xfId="4094" builtinId="39" hidden="1" customBuiltin="1"/>
    <cellStyle name="40% - Accent3" xfId="11468" builtinId="39" hidden="1" customBuiltin="1"/>
    <cellStyle name="40% - Accent3" xfId="4575" builtinId="39" hidden="1" customBuiltin="1"/>
    <cellStyle name="40% - Accent3" xfId="4641" builtinId="39" hidden="1" customBuiltin="1"/>
    <cellStyle name="40% - Accent3" xfId="9199" builtinId="39" hidden="1" customBuiltin="1"/>
    <cellStyle name="40% - Accent3" xfId="6003" builtinId="39" hidden="1" customBuiltin="1"/>
    <cellStyle name="40% - Accent3" xfId="6270" builtinId="39" hidden="1" customBuiltin="1"/>
    <cellStyle name="40% - Accent3" xfId="6057" builtinId="39" hidden="1" customBuiltin="1"/>
    <cellStyle name="40% - Accent3 10" xfId="533" hidden="1" xr:uid="{00000000-0005-0000-0000-0000F4140000}"/>
    <cellStyle name="40% - Accent3 10" xfId="857" hidden="1" xr:uid="{00000000-0005-0000-0000-0000F5140000}"/>
    <cellStyle name="40% - Accent3 10" xfId="1178" hidden="1" xr:uid="{00000000-0005-0000-0000-0000F6140000}"/>
    <cellStyle name="40% - Accent3 10" xfId="1520" hidden="1" xr:uid="{00000000-0005-0000-0000-0000F7140000}"/>
    <cellStyle name="40% - Accent3 10" xfId="6747" hidden="1" xr:uid="{00000000-0005-0000-0000-0000F8140000}"/>
    <cellStyle name="40% - Accent3 10" xfId="7069" hidden="1" xr:uid="{00000000-0005-0000-0000-0000F9140000}"/>
    <cellStyle name="40% - Accent3 10" xfId="7415" hidden="1" xr:uid="{00000000-0005-0000-0000-0000FA140000}"/>
    <cellStyle name="40% - Accent3 10" xfId="10762" hidden="1" xr:uid="{00000000-0005-0000-0000-0000FB140000}"/>
    <cellStyle name="40% - Accent3 10" xfId="5195" hidden="1" xr:uid="{00000000-0005-0000-0000-0000FC140000}"/>
    <cellStyle name="40% - Accent3 10" xfId="5558" hidden="1" xr:uid="{00000000-0005-0000-0000-0000FD140000}"/>
    <cellStyle name="40% - Accent3 10" xfId="13186" hidden="1" xr:uid="{00000000-0005-0000-0000-0000FE140000}"/>
    <cellStyle name="40% - Accent3 10" xfId="13507" hidden="1" xr:uid="{00000000-0005-0000-0000-0000FF140000}"/>
    <cellStyle name="40% - Accent3 10" xfId="13849" hidden="1" xr:uid="{00000000-0005-0000-0000-000000150000}"/>
    <cellStyle name="40% - Accent3 10" xfId="16966" hidden="1" xr:uid="{00000000-0005-0000-0000-000001150000}"/>
    <cellStyle name="40% - Accent3 10" xfId="8342" hidden="1" xr:uid="{00000000-0005-0000-0000-000002150000}"/>
    <cellStyle name="40% - Accent3 10" xfId="5614" hidden="1" xr:uid="{00000000-0005-0000-0000-000003150000}"/>
    <cellStyle name="40% - Accent3 10" xfId="19268" hidden="1" xr:uid="{00000000-0005-0000-0000-000004150000}"/>
    <cellStyle name="40% - Accent3 10" xfId="19590" hidden="1" xr:uid="{00000000-0005-0000-0000-000005150000}"/>
    <cellStyle name="40% - Accent3 10" xfId="19932" hidden="1" xr:uid="{00000000-0005-0000-0000-000006150000}"/>
    <cellStyle name="40% - Accent3 10" xfId="22521" hidden="1" xr:uid="{00000000-0005-0000-0000-000007150000}"/>
    <cellStyle name="40% - Accent3 10" xfId="22843" hidden="1" xr:uid="{00000000-0005-0000-0000-000008150000}"/>
    <cellStyle name="40% - Accent3 10" xfId="23185" hidden="1" xr:uid="{00000000-0005-0000-0000-000009150000}"/>
    <cellStyle name="40% - Accent3 10" xfId="25688" hidden="1" xr:uid="{00000000-0005-0000-0000-00000A150000}"/>
    <cellStyle name="40% - Accent3 10" xfId="26009" hidden="1" xr:uid="{00000000-0005-0000-0000-00000B150000}"/>
    <cellStyle name="40% - Accent3 10" xfId="28500" hidden="1" xr:uid="{00000000-0005-0000-0000-00000C150000}"/>
    <cellStyle name="40% - Accent3 10" xfId="28574" hidden="1" xr:uid="{00000000-0005-0000-0000-00000D150000}"/>
    <cellStyle name="40% - Accent3 10" xfId="28650" hidden="1" xr:uid="{00000000-0005-0000-0000-00000E150000}"/>
    <cellStyle name="40% - Accent3 10" xfId="28728" hidden="1" xr:uid="{00000000-0005-0000-0000-00000F150000}"/>
    <cellStyle name="40% - Accent3 10" xfId="29313" hidden="1" xr:uid="{00000000-0005-0000-0000-000010150000}"/>
    <cellStyle name="40% - Accent3 10" xfId="29389" hidden="1" xr:uid="{00000000-0005-0000-0000-000011150000}"/>
    <cellStyle name="40% - Accent3 10" xfId="29468" hidden="1" xr:uid="{00000000-0005-0000-0000-000012150000}"/>
    <cellStyle name="40% - Accent3 10" xfId="29726" hidden="1" xr:uid="{00000000-0005-0000-0000-000013150000}"/>
    <cellStyle name="40% - Accent3 10" xfId="29106" hidden="1" xr:uid="{00000000-0005-0000-0000-000014150000}"/>
    <cellStyle name="40% - Accent3 10" xfId="29160" hidden="1" xr:uid="{00000000-0005-0000-0000-000015150000}"/>
    <cellStyle name="40% - Accent3 10" xfId="29908" hidden="1" xr:uid="{00000000-0005-0000-0000-000016150000}"/>
    <cellStyle name="40% - Accent3 10" xfId="29984" hidden="1" xr:uid="{00000000-0005-0000-0000-000017150000}"/>
    <cellStyle name="40% - Accent3 10" xfId="30062" hidden="1" xr:uid="{00000000-0005-0000-0000-000018150000}"/>
    <cellStyle name="40% - Accent3 10" xfId="30284" hidden="1" xr:uid="{00000000-0005-0000-0000-000019150000}"/>
    <cellStyle name="40% - Accent3 10" xfId="29567" hidden="1" xr:uid="{00000000-0005-0000-0000-00001A150000}"/>
    <cellStyle name="40% - Accent3 10" xfId="29168" hidden="1" xr:uid="{00000000-0005-0000-0000-00001B150000}"/>
    <cellStyle name="40% - Accent3 10" xfId="30440" hidden="1" xr:uid="{00000000-0005-0000-0000-00001C150000}"/>
    <cellStyle name="40% - Accent3 10" xfId="30516" hidden="1" xr:uid="{00000000-0005-0000-0000-00001D150000}"/>
    <cellStyle name="40% - Accent3 10" xfId="30594" hidden="1" xr:uid="{00000000-0005-0000-0000-00001E150000}"/>
    <cellStyle name="40% - Accent3 10" xfId="30777" hidden="1" xr:uid="{00000000-0005-0000-0000-00001F150000}"/>
    <cellStyle name="40% - Accent3 10" xfId="30853" hidden="1" xr:uid="{00000000-0005-0000-0000-000020150000}"/>
    <cellStyle name="40% - Accent3 10" xfId="30931" hidden="1" xr:uid="{00000000-0005-0000-0000-000021150000}"/>
    <cellStyle name="40% - Accent3 10" xfId="31114" hidden="1" xr:uid="{00000000-0005-0000-0000-000022150000}"/>
    <cellStyle name="40% - Accent3 10" xfId="31190" hidden="1" xr:uid="{00000000-0005-0000-0000-000023150000}"/>
    <cellStyle name="40% - Accent3 10" xfId="31292" hidden="1" xr:uid="{00000000-0005-0000-0000-000024150000}"/>
    <cellStyle name="40% - Accent3 10" xfId="31366" hidden="1" xr:uid="{00000000-0005-0000-0000-000025150000}"/>
    <cellStyle name="40% - Accent3 10" xfId="31442" hidden="1" xr:uid="{00000000-0005-0000-0000-000026150000}"/>
    <cellStyle name="40% - Accent3 10" xfId="31520" hidden="1" xr:uid="{00000000-0005-0000-0000-000027150000}"/>
    <cellStyle name="40% - Accent3 10" xfId="32105" hidden="1" xr:uid="{00000000-0005-0000-0000-000028150000}"/>
    <cellStyle name="40% - Accent3 10" xfId="32181" hidden="1" xr:uid="{00000000-0005-0000-0000-000029150000}"/>
    <cellStyle name="40% - Accent3 10" xfId="32260" hidden="1" xr:uid="{00000000-0005-0000-0000-00002A150000}"/>
    <cellStyle name="40% - Accent3 10" xfId="32518" hidden="1" xr:uid="{00000000-0005-0000-0000-00002B150000}"/>
    <cellStyle name="40% - Accent3 10" xfId="31898" hidden="1" xr:uid="{00000000-0005-0000-0000-00002C150000}"/>
    <cellStyle name="40% - Accent3 10" xfId="31952" hidden="1" xr:uid="{00000000-0005-0000-0000-00002D150000}"/>
    <cellStyle name="40% - Accent3 10" xfId="32700" hidden="1" xr:uid="{00000000-0005-0000-0000-00002E150000}"/>
    <cellStyle name="40% - Accent3 10" xfId="32776" hidden="1" xr:uid="{00000000-0005-0000-0000-00002F150000}"/>
    <cellStyle name="40% - Accent3 10" xfId="32854" hidden="1" xr:uid="{00000000-0005-0000-0000-000030150000}"/>
    <cellStyle name="40% - Accent3 10" xfId="33076" hidden="1" xr:uid="{00000000-0005-0000-0000-000031150000}"/>
    <cellStyle name="40% - Accent3 10" xfId="32359" hidden="1" xr:uid="{00000000-0005-0000-0000-000032150000}"/>
    <cellStyle name="40% - Accent3 10" xfId="31960" hidden="1" xr:uid="{00000000-0005-0000-0000-000033150000}"/>
    <cellStyle name="40% - Accent3 10" xfId="33232" hidden="1" xr:uid="{00000000-0005-0000-0000-000034150000}"/>
    <cellStyle name="40% - Accent3 10" xfId="33308" hidden="1" xr:uid="{00000000-0005-0000-0000-000035150000}"/>
    <cellStyle name="40% - Accent3 10" xfId="33386" hidden="1" xr:uid="{00000000-0005-0000-0000-000036150000}"/>
    <cellStyle name="40% - Accent3 10" xfId="33569" hidden="1" xr:uid="{00000000-0005-0000-0000-000037150000}"/>
    <cellStyle name="40% - Accent3 10" xfId="33645" hidden="1" xr:uid="{00000000-0005-0000-0000-000038150000}"/>
    <cellStyle name="40% - Accent3 10" xfId="33723" hidden="1" xr:uid="{00000000-0005-0000-0000-000039150000}"/>
    <cellStyle name="40% - Accent3 10" xfId="33906" hidden="1" xr:uid="{00000000-0005-0000-0000-00003A150000}"/>
    <cellStyle name="40% - Accent3 10" xfId="33982" hidden="1" xr:uid="{00000000-0005-0000-0000-00003B150000}"/>
    <cellStyle name="40% - Accent3 11" xfId="569" hidden="1" xr:uid="{00000000-0005-0000-0000-00003C150000}"/>
    <cellStyle name="40% - Accent3 11" xfId="893" hidden="1" xr:uid="{00000000-0005-0000-0000-00003D150000}"/>
    <cellStyle name="40% - Accent3 11" xfId="1214" hidden="1" xr:uid="{00000000-0005-0000-0000-00003E150000}"/>
    <cellStyle name="40% - Accent3 11" xfId="1556" hidden="1" xr:uid="{00000000-0005-0000-0000-00003F150000}"/>
    <cellStyle name="40% - Accent3 11" xfId="6783" hidden="1" xr:uid="{00000000-0005-0000-0000-000040150000}"/>
    <cellStyle name="40% - Accent3 11" xfId="7105" hidden="1" xr:uid="{00000000-0005-0000-0000-000041150000}"/>
    <cellStyle name="40% - Accent3 11" xfId="7451" hidden="1" xr:uid="{00000000-0005-0000-0000-000042150000}"/>
    <cellStyle name="40% - Accent3 11" xfId="5592" hidden="1" xr:uid="{00000000-0005-0000-0000-000043150000}"/>
    <cellStyle name="40% - Accent3 11" xfId="5258" hidden="1" xr:uid="{00000000-0005-0000-0000-000044150000}"/>
    <cellStyle name="40% - Accent3 11" xfId="4986" hidden="1" xr:uid="{00000000-0005-0000-0000-000045150000}"/>
    <cellStyle name="40% - Accent3 11" xfId="13222" hidden="1" xr:uid="{00000000-0005-0000-0000-000046150000}"/>
    <cellStyle name="40% - Accent3 11" xfId="13543" hidden="1" xr:uid="{00000000-0005-0000-0000-000047150000}"/>
    <cellStyle name="40% - Accent3 11" xfId="13885" hidden="1" xr:uid="{00000000-0005-0000-0000-000048150000}"/>
    <cellStyle name="40% - Accent3 11" xfId="4280" hidden="1" xr:uid="{00000000-0005-0000-0000-000049150000}"/>
    <cellStyle name="40% - Accent3 11" xfId="7708" hidden="1" xr:uid="{00000000-0005-0000-0000-00004A150000}"/>
    <cellStyle name="40% - Accent3 11" xfId="7513" hidden="1" xr:uid="{00000000-0005-0000-0000-00004B150000}"/>
    <cellStyle name="40% - Accent3 11" xfId="19305" hidden="1" xr:uid="{00000000-0005-0000-0000-00004C150000}"/>
    <cellStyle name="40% - Accent3 11" xfId="19626" hidden="1" xr:uid="{00000000-0005-0000-0000-00004D150000}"/>
    <cellStyle name="40% - Accent3 11" xfId="19968" hidden="1" xr:uid="{00000000-0005-0000-0000-00004E150000}"/>
    <cellStyle name="40% - Accent3 11" xfId="22558" hidden="1" xr:uid="{00000000-0005-0000-0000-00004F150000}"/>
    <cellStyle name="40% - Accent3 11" xfId="22879" hidden="1" xr:uid="{00000000-0005-0000-0000-000050150000}"/>
    <cellStyle name="40% - Accent3 11" xfId="23221" hidden="1" xr:uid="{00000000-0005-0000-0000-000051150000}"/>
    <cellStyle name="40% - Accent3 11" xfId="25724" hidden="1" xr:uid="{00000000-0005-0000-0000-000052150000}"/>
    <cellStyle name="40% - Accent3 11" xfId="26045" hidden="1" xr:uid="{00000000-0005-0000-0000-000053150000}"/>
    <cellStyle name="40% - Accent3 11" xfId="28513" hidden="1" xr:uid="{00000000-0005-0000-0000-000054150000}"/>
    <cellStyle name="40% - Accent3 11" xfId="28587" hidden="1" xr:uid="{00000000-0005-0000-0000-000055150000}"/>
    <cellStyle name="40% - Accent3 11" xfId="28663" hidden="1" xr:uid="{00000000-0005-0000-0000-000056150000}"/>
    <cellStyle name="40% - Accent3 11" xfId="28741" hidden="1" xr:uid="{00000000-0005-0000-0000-000057150000}"/>
    <cellStyle name="40% - Accent3 11" xfId="29326" hidden="1" xr:uid="{00000000-0005-0000-0000-000058150000}"/>
    <cellStyle name="40% - Accent3 11" xfId="29402" hidden="1" xr:uid="{00000000-0005-0000-0000-000059150000}"/>
    <cellStyle name="40% - Accent3 11" xfId="29481" hidden="1" xr:uid="{00000000-0005-0000-0000-00005A150000}"/>
    <cellStyle name="40% - Accent3 11" xfId="29166" hidden="1" xr:uid="{00000000-0005-0000-0000-00005B150000}"/>
    <cellStyle name="40% - Accent3 11" xfId="29114" hidden="1" xr:uid="{00000000-0005-0000-0000-00005C150000}"/>
    <cellStyle name="40% - Accent3 11" xfId="29078" hidden="1" xr:uid="{00000000-0005-0000-0000-00005D150000}"/>
    <cellStyle name="40% - Accent3 11" xfId="29921" hidden="1" xr:uid="{00000000-0005-0000-0000-00005E150000}"/>
    <cellStyle name="40% - Accent3 11" xfId="29997" hidden="1" xr:uid="{00000000-0005-0000-0000-00005F150000}"/>
    <cellStyle name="40% - Accent3 11" xfId="30075" hidden="1" xr:uid="{00000000-0005-0000-0000-000060150000}"/>
    <cellStyle name="40% - Accent3 11" xfId="29000" hidden="1" xr:uid="{00000000-0005-0000-0000-000061150000}"/>
    <cellStyle name="40% - Accent3 11" xfId="29518" hidden="1" xr:uid="{00000000-0005-0000-0000-000062150000}"/>
    <cellStyle name="40% - Accent3 11" xfId="29501" hidden="1" xr:uid="{00000000-0005-0000-0000-000063150000}"/>
    <cellStyle name="40% - Accent3 11" xfId="30453" hidden="1" xr:uid="{00000000-0005-0000-0000-000064150000}"/>
    <cellStyle name="40% - Accent3 11" xfId="30529" hidden="1" xr:uid="{00000000-0005-0000-0000-000065150000}"/>
    <cellStyle name="40% - Accent3 11" xfId="30607" hidden="1" xr:uid="{00000000-0005-0000-0000-000066150000}"/>
    <cellStyle name="40% - Accent3 11" xfId="30790" hidden="1" xr:uid="{00000000-0005-0000-0000-000067150000}"/>
    <cellStyle name="40% - Accent3 11" xfId="30866" hidden="1" xr:uid="{00000000-0005-0000-0000-000068150000}"/>
    <cellStyle name="40% - Accent3 11" xfId="30944" hidden="1" xr:uid="{00000000-0005-0000-0000-000069150000}"/>
    <cellStyle name="40% - Accent3 11" xfId="31127" hidden="1" xr:uid="{00000000-0005-0000-0000-00006A150000}"/>
    <cellStyle name="40% - Accent3 11" xfId="31203" hidden="1" xr:uid="{00000000-0005-0000-0000-00006B150000}"/>
    <cellStyle name="40% - Accent3 11" xfId="31305" hidden="1" xr:uid="{00000000-0005-0000-0000-00006C150000}"/>
    <cellStyle name="40% - Accent3 11" xfId="31379" hidden="1" xr:uid="{00000000-0005-0000-0000-00006D150000}"/>
    <cellStyle name="40% - Accent3 11" xfId="31455" hidden="1" xr:uid="{00000000-0005-0000-0000-00006E150000}"/>
    <cellStyle name="40% - Accent3 11" xfId="31533" hidden="1" xr:uid="{00000000-0005-0000-0000-00006F150000}"/>
    <cellStyle name="40% - Accent3 11" xfId="32118" hidden="1" xr:uid="{00000000-0005-0000-0000-000070150000}"/>
    <cellStyle name="40% - Accent3 11" xfId="32194" hidden="1" xr:uid="{00000000-0005-0000-0000-000071150000}"/>
    <cellStyle name="40% - Accent3 11" xfId="32273" hidden="1" xr:uid="{00000000-0005-0000-0000-000072150000}"/>
    <cellStyle name="40% - Accent3 11" xfId="31958" hidden="1" xr:uid="{00000000-0005-0000-0000-000073150000}"/>
    <cellStyle name="40% - Accent3 11" xfId="31906" hidden="1" xr:uid="{00000000-0005-0000-0000-000074150000}"/>
    <cellStyle name="40% - Accent3 11" xfId="31870" hidden="1" xr:uid="{00000000-0005-0000-0000-000075150000}"/>
    <cellStyle name="40% - Accent3 11" xfId="32713" hidden="1" xr:uid="{00000000-0005-0000-0000-000076150000}"/>
    <cellStyle name="40% - Accent3 11" xfId="32789" hidden="1" xr:uid="{00000000-0005-0000-0000-000077150000}"/>
    <cellStyle name="40% - Accent3 11" xfId="32867" hidden="1" xr:uid="{00000000-0005-0000-0000-000078150000}"/>
    <cellStyle name="40% - Accent3 11" xfId="31792" hidden="1" xr:uid="{00000000-0005-0000-0000-000079150000}"/>
    <cellStyle name="40% - Accent3 11" xfId="32310" hidden="1" xr:uid="{00000000-0005-0000-0000-00007A150000}"/>
    <cellStyle name="40% - Accent3 11" xfId="32293" hidden="1" xr:uid="{00000000-0005-0000-0000-00007B150000}"/>
    <cellStyle name="40% - Accent3 11" xfId="33245" hidden="1" xr:uid="{00000000-0005-0000-0000-00007C150000}"/>
    <cellStyle name="40% - Accent3 11" xfId="33321" hidden="1" xr:uid="{00000000-0005-0000-0000-00007D150000}"/>
    <cellStyle name="40% - Accent3 11" xfId="33399" hidden="1" xr:uid="{00000000-0005-0000-0000-00007E150000}"/>
    <cellStyle name="40% - Accent3 11" xfId="33582" hidden="1" xr:uid="{00000000-0005-0000-0000-00007F150000}"/>
    <cellStyle name="40% - Accent3 11" xfId="33658" hidden="1" xr:uid="{00000000-0005-0000-0000-000080150000}"/>
    <cellStyle name="40% - Accent3 11" xfId="33736" hidden="1" xr:uid="{00000000-0005-0000-0000-000081150000}"/>
    <cellStyle name="40% - Accent3 11" xfId="33919" hidden="1" xr:uid="{00000000-0005-0000-0000-000082150000}"/>
    <cellStyle name="40% - Accent3 11" xfId="33995" hidden="1" xr:uid="{00000000-0005-0000-0000-000083150000}"/>
    <cellStyle name="40% - Accent3 12" xfId="603" hidden="1" xr:uid="{00000000-0005-0000-0000-000084150000}"/>
    <cellStyle name="40% - Accent3 12" xfId="928" hidden="1" xr:uid="{00000000-0005-0000-0000-000085150000}"/>
    <cellStyle name="40% - Accent3 12" xfId="1248" hidden="1" xr:uid="{00000000-0005-0000-0000-000086150000}"/>
    <cellStyle name="40% - Accent3 12" xfId="1590" hidden="1" xr:uid="{00000000-0005-0000-0000-000087150000}"/>
    <cellStyle name="40% - Accent3 12" xfId="6818" hidden="1" xr:uid="{00000000-0005-0000-0000-000088150000}"/>
    <cellStyle name="40% - Accent3 12" xfId="7139" hidden="1" xr:uid="{00000000-0005-0000-0000-000089150000}"/>
    <cellStyle name="40% - Accent3 12" xfId="7485" hidden="1" xr:uid="{00000000-0005-0000-0000-00008A150000}"/>
    <cellStyle name="40% - Accent3 12" xfId="10781" hidden="1" xr:uid="{00000000-0005-0000-0000-00008B150000}"/>
    <cellStyle name="40% - Accent3 12" xfId="6046" hidden="1" xr:uid="{00000000-0005-0000-0000-00008C150000}"/>
    <cellStyle name="40% - Accent3 12" xfId="5377" hidden="1" xr:uid="{00000000-0005-0000-0000-00008D150000}"/>
    <cellStyle name="40% - Accent3 12" xfId="13257" hidden="1" xr:uid="{00000000-0005-0000-0000-00008E150000}"/>
    <cellStyle name="40% - Accent3 12" xfId="13577" hidden="1" xr:uid="{00000000-0005-0000-0000-00008F150000}"/>
    <cellStyle name="40% - Accent3 12" xfId="13919" hidden="1" xr:uid="{00000000-0005-0000-0000-000090150000}"/>
    <cellStyle name="40% - Accent3 12" xfId="16985" hidden="1" xr:uid="{00000000-0005-0000-0000-000091150000}"/>
    <cellStyle name="40% - Accent3 12" xfId="11110" hidden="1" xr:uid="{00000000-0005-0000-0000-000092150000}"/>
    <cellStyle name="40% - Accent3 12" xfId="7204" hidden="1" xr:uid="{00000000-0005-0000-0000-000093150000}"/>
    <cellStyle name="40% - Accent3 12" xfId="19340" hidden="1" xr:uid="{00000000-0005-0000-0000-000094150000}"/>
    <cellStyle name="40% - Accent3 12" xfId="19660" hidden="1" xr:uid="{00000000-0005-0000-0000-000095150000}"/>
    <cellStyle name="40% - Accent3 12" xfId="20002" hidden="1" xr:uid="{00000000-0005-0000-0000-000096150000}"/>
    <cellStyle name="40% - Accent3 12" xfId="22593" hidden="1" xr:uid="{00000000-0005-0000-0000-000097150000}"/>
    <cellStyle name="40% - Accent3 12" xfId="22913" hidden="1" xr:uid="{00000000-0005-0000-0000-000098150000}"/>
    <cellStyle name="40% - Accent3 12" xfId="23255" hidden="1" xr:uid="{00000000-0005-0000-0000-000099150000}"/>
    <cellStyle name="40% - Accent3 12" xfId="25759" hidden="1" xr:uid="{00000000-0005-0000-0000-00009A150000}"/>
    <cellStyle name="40% - Accent3 12" xfId="26079" hidden="1" xr:uid="{00000000-0005-0000-0000-00009B150000}"/>
    <cellStyle name="40% - Accent3 12" xfId="28526" hidden="1" xr:uid="{00000000-0005-0000-0000-00009C150000}"/>
    <cellStyle name="40% - Accent3 12" xfId="28601" hidden="1" xr:uid="{00000000-0005-0000-0000-00009D150000}"/>
    <cellStyle name="40% - Accent3 12" xfId="28676" hidden="1" xr:uid="{00000000-0005-0000-0000-00009E150000}"/>
    <cellStyle name="40% - Accent3 12" xfId="28754" hidden="1" xr:uid="{00000000-0005-0000-0000-00009F150000}"/>
    <cellStyle name="40% - Accent3 12" xfId="29340" hidden="1" xr:uid="{00000000-0005-0000-0000-0000A0150000}"/>
    <cellStyle name="40% - Accent3 12" xfId="29415" hidden="1" xr:uid="{00000000-0005-0000-0000-0000A1150000}"/>
    <cellStyle name="40% - Accent3 12" xfId="29494" hidden="1" xr:uid="{00000000-0005-0000-0000-0000A2150000}"/>
    <cellStyle name="40% - Accent3 12" xfId="29730" hidden="1" xr:uid="{00000000-0005-0000-0000-0000A3150000}"/>
    <cellStyle name="40% - Accent3 12" xfId="29221" hidden="1" xr:uid="{00000000-0005-0000-0000-0000A4150000}"/>
    <cellStyle name="40% - Accent3 12" xfId="29131" hidden="1" xr:uid="{00000000-0005-0000-0000-0000A5150000}"/>
    <cellStyle name="40% - Accent3 12" xfId="29935" hidden="1" xr:uid="{00000000-0005-0000-0000-0000A6150000}"/>
    <cellStyle name="40% - Accent3 12" xfId="30010" hidden="1" xr:uid="{00000000-0005-0000-0000-0000A7150000}"/>
    <cellStyle name="40% - Accent3 12" xfId="30088" hidden="1" xr:uid="{00000000-0005-0000-0000-0000A8150000}"/>
    <cellStyle name="40% - Accent3 12" xfId="30288" hidden="1" xr:uid="{00000000-0005-0000-0000-0000A9150000}"/>
    <cellStyle name="40% - Accent3 12" xfId="29749" hidden="1" xr:uid="{00000000-0005-0000-0000-0000AA150000}"/>
    <cellStyle name="40% - Accent3 12" xfId="29432" hidden="1" xr:uid="{00000000-0005-0000-0000-0000AB150000}"/>
    <cellStyle name="40% - Accent3 12" xfId="30467" hidden="1" xr:uid="{00000000-0005-0000-0000-0000AC150000}"/>
    <cellStyle name="40% - Accent3 12" xfId="30542" hidden="1" xr:uid="{00000000-0005-0000-0000-0000AD150000}"/>
    <cellStyle name="40% - Accent3 12" xfId="30620" hidden="1" xr:uid="{00000000-0005-0000-0000-0000AE150000}"/>
    <cellStyle name="40% - Accent3 12" xfId="30804" hidden="1" xr:uid="{00000000-0005-0000-0000-0000AF150000}"/>
    <cellStyle name="40% - Accent3 12" xfId="30879" hidden="1" xr:uid="{00000000-0005-0000-0000-0000B0150000}"/>
    <cellStyle name="40% - Accent3 12" xfId="30957" hidden="1" xr:uid="{00000000-0005-0000-0000-0000B1150000}"/>
    <cellStyle name="40% - Accent3 12" xfId="31141" hidden="1" xr:uid="{00000000-0005-0000-0000-0000B2150000}"/>
    <cellStyle name="40% - Accent3 12" xfId="31216" hidden="1" xr:uid="{00000000-0005-0000-0000-0000B3150000}"/>
    <cellStyle name="40% - Accent3 12" xfId="31318" hidden="1" xr:uid="{00000000-0005-0000-0000-0000B4150000}"/>
    <cellStyle name="40% - Accent3 12" xfId="31393" hidden="1" xr:uid="{00000000-0005-0000-0000-0000B5150000}"/>
    <cellStyle name="40% - Accent3 12" xfId="31468" hidden="1" xr:uid="{00000000-0005-0000-0000-0000B6150000}"/>
    <cellStyle name="40% - Accent3 12" xfId="31546" hidden="1" xr:uid="{00000000-0005-0000-0000-0000B7150000}"/>
    <cellStyle name="40% - Accent3 12" xfId="32132" hidden="1" xr:uid="{00000000-0005-0000-0000-0000B8150000}"/>
    <cellStyle name="40% - Accent3 12" xfId="32207" hidden="1" xr:uid="{00000000-0005-0000-0000-0000B9150000}"/>
    <cellStyle name="40% - Accent3 12" xfId="32286" hidden="1" xr:uid="{00000000-0005-0000-0000-0000BA150000}"/>
    <cellStyle name="40% - Accent3 12" xfId="32522" hidden="1" xr:uid="{00000000-0005-0000-0000-0000BB150000}"/>
    <cellStyle name="40% - Accent3 12" xfId="32013" hidden="1" xr:uid="{00000000-0005-0000-0000-0000BC150000}"/>
    <cellStyle name="40% - Accent3 12" xfId="31923" hidden="1" xr:uid="{00000000-0005-0000-0000-0000BD150000}"/>
    <cellStyle name="40% - Accent3 12" xfId="32727" hidden="1" xr:uid="{00000000-0005-0000-0000-0000BE150000}"/>
    <cellStyle name="40% - Accent3 12" xfId="32802" hidden="1" xr:uid="{00000000-0005-0000-0000-0000BF150000}"/>
    <cellStyle name="40% - Accent3 12" xfId="32880" hidden="1" xr:uid="{00000000-0005-0000-0000-0000C0150000}"/>
    <cellStyle name="40% - Accent3 12" xfId="33080" hidden="1" xr:uid="{00000000-0005-0000-0000-0000C1150000}"/>
    <cellStyle name="40% - Accent3 12" xfId="32541" hidden="1" xr:uid="{00000000-0005-0000-0000-0000C2150000}"/>
    <cellStyle name="40% - Accent3 12" xfId="32224" hidden="1" xr:uid="{00000000-0005-0000-0000-0000C3150000}"/>
    <cellStyle name="40% - Accent3 12" xfId="33259" hidden="1" xr:uid="{00000000-0005-0000-0000-0000C4150000}"/>
    <cellStyle name="40% - Accent3 12" xfId="33334" hidden="1" xr:uid="{00000000-0005-0000-0000-0000C5150000}"/>
    <cellStyle name="40% - Accent3 12" xfId="33412" hidden="1" xr:uid="{00000000-0005-0000-0000-0000C6150000}"/>
    <cellStyle name="40% - Accent3 12" xfId="33596" hidden="1" xr:uid="{00000000-0005-0000-0000-0000C7150000}"/>
    <cellStyle name="40% - Accent3 12" xfId="33671" hidden="1" xr:uid="{00000000-0005-0000-0000-0000C8150000}"/>
    <cellStyle name="40% - Accent3 12" xfId="33749" hidden="1" xr:uid="{00000000-0005-0000-0000-0000C9150000}"/>
    <cellStyle name="40% - Accent3 12" xfId="33933" hidden="1" xr:uid="{00000000-0005-0000-0000-0000CA150000}"/>
    <cellStyle name="40% - Accent3 12" xfId="34008" hidden="1" xr:uid="{00000000-0005-0000-0000-0000CB150000}"/>
    <cellStyle name="40% - Accent3 13" xfId="1625" hidden="1" xr:uid="{00000000-0005-0000-0000-0000CC150000}"/>
    <cellStyle name="40% - Accent3 13" xfId="2891" hidden="1" xr:uid="{00000000-0005-0000-0000-0000CD150000}"/>
    <cellStyle name="40% - Accent3 13" xfId="9517" hidden="1" xr:uid="{00000000-0005-0000-0000-0000CE150000}"/>
    <cellStyle name="40% - Accent3 13" xfId="12030" hidden="1" xr:uid="{00000000-0005-0000-0000-0000CF150000}"/>
    <cellStyle name="40% - Accent3 13" xfId="15768" hidden="1" xr:uid="{00000000-0005-0000-0000-0000D0150000}"/>
    <cellStyle name="40% - Accent3 13" xfId="18136" hidden="1" xr:uid="{00000000-0005-0000-0000-0000D1150000}"/>
    <cellStyle name="40% - Accent3 13" xfId="21405" hidden="1" xr:uid="{00000000-0005-0000-0000-0000D2150000}"/>
    <cellStyle name="40% - Accent3 13" xfId="24589" hidden="1" xr:uid="{00000000-0005-0000-0000-0000D3150000}"/>
    <cellStyle name="40% - Accent3 13" xfId="28767" hidden="1" xr:uid="{00000000-0005-0000-0000-0000D4150000}"/>
    <cellStyle name="40% - Accent3 13" xfId="28882" hidden="1" xr:uid="{00000000-0005-0000-0000-0000D5150000}"/>
    <cellStyle name="40% - Accent3 13" xfId="29605" hidden="1" xr:uid="{00000000-0005-0000-0000-0000D6150000}"/>
    <cellStyle name="40% - Accent3 13" xfId="29778" hidden="1" xr:uid="{00000000-0005-0000-0000-0000D7150000}"/>
    <cellStyle name="40% - Accent3 13" xfId="30171" hidden="1" xr:uid="{00000000-0005-0000-0000-0000D8150000}"/>
    <cellStyle name="40% - Accent3 13" xfId="30319" hidden="1" xr:uid="{00000000-0005-0000-0000-0000D9150000}"/>
    <cellStyle name="40% - Accent3 13" xfId="30657" hidden="1" xr:uid="{00000000-0005-0000-0000-0000DA150000}"/>
    <cellStyle name="40% - Accent3 13" xfId="30994" hidden="1" xr:uid="{00000000-0005-0000-0000-0000DB150000}"/>
    <cellStyle name="40% - Accent3 13" xfId="31559" hidden="1" xr:uid="{00000000-0005-0000-0000-0000DC150000}"/>
    <cellStyle name="40% - Accent3 13" xfId="31674" hidden="1" xr:uid="{00000000-0005-0000-0000-0000DD150000}"/>
    <cellStyle name="40% - Accent3 13" xfId="32397" hidden="1" xr:uid="{00000000-0005-0000-0000-0000DE150000}"/>
    <cellStyle name="40% - Accent3 13" xfId="32570" hidden="1" xr:uid="{00000000-0005-0000-0000-0000DF150000}"/>
    <cellStyle name="40% - Accent3 13" xfId="32963" hidden="1" xr:uid="{00000000-0005-0000-0000-0000E0150000}"/>
    <cellStyle name="40% - Accent3 13" xfId="33111" hidden="1" xr:uid="{00000000-0005-0000-0000-0000E1150000}"/>
    <cellStyle name="40% - Accent3 13" xfId="33449" hidden="1" xr:uid="{00000000-0005-0000-0000-0000E2150000}"/>
    <cellStyle name="40% - Accent3 13" xfId="33786" hidden="1" xr:uid="{00000000-0005-0000-0000-0000E3150000}"/>
    <cellStyle name="40% - Accent3 3 2 3 2" xfId="1717" hidden="1" xr:uid="{00000000-0005-0000-0000-0000E4150000}"/>
    <cellStyle name="40% - Accent3 3 2 3 2" xfId="2983" hidden="1" xr:uid="{00000000-0005-0000-0000-0000E5150000}"/>
    <cellStyle name="40% - Accent3 3 2 3 2" xfId="9609" hidden="1" xr:uid="{00000000-0005-0000-0000-0000E6150000}"/>
    <cellStyle name="40% - Accent3 3 2 3 2" xfId="12122" hidden="1" xr:uid="{00000000-0005-0000-0000-0000E7150000}"/>
    <cellStyle name="40% - Accent3 3 2 3 2" xfId="15860" hidden="1" xr:uid="{00000000-0005-0000-0000-0000E8150000}"/>
    <cellStyle name="40% - Accent3 3 2 3 2" xfId="18228" hidden="1" xr:uid="{00000000-0005-0000-0000-0000E9150000}"/>
    <cellStyle name="40% - Accent3 3 2 3 2" xfId="21497" hidden="1" xr:uid="{00000000-0005-0000-0000-0000EA150000}"/>
    <cellStyle name="40% - Accent3 3 2 3 2" xfId="24681" hidden="1" xr:uid="{00000000-0005-0000-0000-0000EB150000}"/>
    <cellStyle name="40% - Accent3 3 2 3 2" xfId="28852" hidden="1" xr:uid="{00000000-0005-0000-0000-0000EC150000}"/>
    <cellStyle name="40% - Accent3 3 2 3 2" xfId="28967" hidden="1" xr:uid="{00000000-0005-0000-0000-0000ED150000}"/>
    <cellStyle name="40% - Accent3 3 2 3 2" xfId="29690" hidden="1" xr:uid="{00000000-0005-0000-0000-0000EE150000}"/>
    <cellStyle name="40% - Accent3 3 2 3 2" xfId="29863" hidden="1" xr:uid="{00000000-0005-0000-0000-0000EF150000}"/>
    <cellStyle name="40% - Accent3 3 2 3 2" xfId="30256" hidden="1" xr:uid="{00000000-0005-0000-0000-0000F0150000}"/>
    <cellStyle name="40% - Accent3 3 2 3 2" xfId="30404" hidden="1" xr:uid="{00000000-0005-0000-0000-0000F1150000}"/>
    <cellStyle name="40% - Accent3 3 2 3 2" xfId="30742" hidden="1" xr:uid="{00000000-0005-0000-0000-0000F2150000}"/>
    <cellStyle name="40% - Accent3 3 2 3 2" xfId="31079" hidden="1" xr:uid="{00000000-0005-0000-0000-0000F3150000}"/>
    <cellStyle name="40% - Accent3 3 2 3 2" xfId="31644" hidden="1" xr:uid="{00000000-0005-0000-0000-0000F4150000}"/>
    <cellStyle name="40% - Accent3 3 2 3 2" xfId="31759" hidden="1" xr:uid="{00000000-0005-0000-0000-0000F5150000}"/>
    <cellStyle name="40% - Accent3 3 2 3 2" xfId="32482" hidden="1" xr:uid="{00000000-0005-0000-0000-0000F6150000}"/>
    <cellStyle name="40% - Accent3 3 2 3 2" xfId="32655" hidden="1" xr:uid="{00000000-0005-0000-0000-0000F7150000}"/>
    <cellStyle name="40% - Accent3 3 2 3 2" xfId="33048" hidden="1" xr:uid="{00000000-0005-0000-0000-0000F8150000}"/>
    <cellStyle name="40% - Accent3 3 2 3 2" xfId="33196" hidden="1" xr:uid="{00000000-0005-0000-0000-0000F9150000}"/>
    <cellStyle name="40% - Accent3 3 2 3 2" xfId="33534" hidden="1" xr:uid="{00000000-0005-0000-0000-0000FA150000}"/>
    <cellStyle name="40% - Accent3 3 2 3 2" xfId="33871" hidden="1" xr:uid="{00000000-0005-0000-0000-0000FB150000}"/>
    <cellStyle name="40% - Accent3 3 2 4 2" xfId="1684" hidden="1" xr:uid="{00000000-0005-0000-0000-0000FC150000}"/>
    <cellStyle name="40% - Accent3 3 2 4 2" xfId="2950" hidden="1" xr:uid="{00000000-0005-0000-0000-0000FD150000}"/>
    <cellStyle name="40% - Accent3 3 2 4 2" xfId="9576" hidden="1" xr:uid="{00000000-0005-0000-0000-0000FE150000}"/>
    <cellStyle name="40% - Accent3 3 2 4 2" xfId="12089" hidden="1" xr:uid="{00000000-0005-0000-0000-0000FF150000}"/>
    <cellStyle name="40% - Accent3 3 2 4 2" xfId="15827" hidden="1" xr:uid="{00000000-0005-0000-0000-000000160000}"/>
    <cellStyle name="40% - Accent3 3 2 4 2" xfId="18195" hidden="1" xr:uid="{00000000-0005-0000-0000-000001160000}"/>
    <cellStyle name="40% - Accent3 3 2 4 2" xfId="21464" hidden="1" xr:uid="{00000000-0005-0000-0000-000002160000}"/>
    <cellStyle name="40% - Accent3 3 2 4 2" xfId="24648" hidden="1" xr:uid="{00000000-0005-0000-0000-000003160000}"/>
    <cellStyle name="40% - Accent3 3 2 4 2" xfId="28819" hidden="1" xr:uid="{00000000-0005-0000-0000-000004160000}"/>
    <cellStyle name="40% - Accent3 3 2 4 2" xfId="28934" hidden="1" xr:uid="{00000000-0005-0000-0000-000005160000}"/>
    <cellStyle name="40% - Accent3 3 2 4 2" xfId="29657" hidden="1" xr:uid="{00000000-0005-0000-0000-000006160000}"/>
    <cellStyle name="40% - Accent3 3 2 4 2" xfId="29830" hidden="1" xr:uid="{00000000-0005-0000-0000-000007160000}"/>
    <cellStyle name="40% - Accent3 3 2 4 2" xfId="30223" hidden="1" xr:uid="{00000000-0005-0000-0000-000008160000}"/>
    <cellStyle name="40% - Accent3 3 2 4 2" xfId="30371" hidden="1" xr:uid="{00000000-0005-0000-0000-000009160000}"/>
    <cellStyle name="40% - Accent3 3 2 4 2" xfId="30709" hidden="1" xr:uid="{00000000-0005-0000-0000-00000A160000}"/>
    <cellStyle name="40% - Accent3 3 2 4 2" xfId="31046" hidden="1" xr:uid="{00000000-0005-0000-0000-00000B160000}"/>
    <cellStyle name="40% - Accent3 3 2 4 2" xfId="31611" hidden="1" xr:uid="{00000000-0005-0000-0000-00000C160000}"/>
    <cellStyle name="40% - Accent3 3 2 4 2" xfId="31726" hidden="1" xr:uid="{00000000-0005-0000-0000-00000D160000}"/>
    <cellStyle name="40% - Accent3 3 2 4 2" xfId="32449" hidden="1" xr:uid="{00000000-0005-0000-0000-00000E160000}"/>
    <cellStyle name="40% - Accent3 3 2 4 2" xfId="32622" hidden="1" xr:uid="{00000000-0005-0000-0000-00000F160000}"/>
    <cellStyle name="40% - Accent3 3 2 4 2" xfId="33015" hidden="1" xr:uid="{00000000-0005-0000-0000-000010160000}"/>
    <cellStyle name="40% - Accent3 3 2 4 2" xfId="33163" hidden="1" xr:uid="{00000000-0005-0000-0000-000011160000}"/>
    <cellStyle name="40% - Accent3 3 2 4 2" xfId="33501" hidden="1" xr:uid="{00000000-0005-0000-0000-000012160000}"/>
    <cellStyle name="40% - Accent3 3 2 4 2" xfId="33838" hidden="1" xr:uid="{00000000-0005-0000-0000-000013160000}"/>
    <cellStyle name="40% - Accent3 3 3 3 2" xfId="1683" hidden="1" xr:uid="{00000000-0005-0000-0000-000014160000}"/>
    <cellStyle name="40% - Accent3 3 3 3 2" xfId="2949" hidden="1" xr:uid="{00000000-0005-0000-0000-000015160000}"/>
    <cellStyle name="40% - Accent3 3 3 3 2" xfId="9575" hidden="1" xr:uid="{00000000-0005-0000-0000-000016160000}"/>
    <cellStyle name="40% - Accent3 3 3 3 2" xfId="12088" hidden="1" xr:uid="{00000000-0005-0000-0000-000017160000}"/>
    <cellStyle name="40% - Accent3 3 3 3 2" xfId="15826" hidden="1" xr:uid="{00000000-0005-0000-0000-000018160000}"/>
    <cellStyle name="40% - Accent3 3 3 3 2" xfId="18194" hidden="1" xr:uid="{00000000-0005-0000-0000-000019160000}"/>
    <cellStyle name="40% - Accent3 3 3 3 2" xfId="21463" hidden="1" xr:uid="{00000000-0005-0000-0000-00001A160000}"/>
    <cellStyle name="40% - Accent3 3 3 3 2" xfId="24647" hidden="1" xr:uid="{00000000-0005-0000-0000-00001B160000}"/>
    <cellStyle name="40% - Accent3 3 3 3 2" xfId="28818" hidden="1" xr:uid="{00000000-0005-0000-0000-00001C160000}"/>
    <cellStyle name="40% - Accent3 3 3 3 2" xfId="28933" hidden="1" xr:uid="{00000000-0005-0000-0000-00001D160000}"/>
    <cellStyle name="40% - Accent3 3 3 3 2" xfId="29656" hidden="1" xr:uid="{00000000-0005-0000-0000-00001E160000}"/>
    <cellStyle name="40% - Accent3 3 3 3 2" xfId="29829" hidden="1" xr:uid="{00000000-0005-0000-0000-00001F160000}"/>
    <cellStyle name="40% - Accent3 3 3 3 2" xfId="30222" hidden="1" xr:uid="{00000000-0005-0000-0000-000020160000}"/>
    <cellStyle name="40% - Accent3 3 3 3 2" xfId="30370" hidden="1" xr:uid="{00000000-0005-0000-0000-000021160000}"/>
    <cellStyle name="40% - Accent3 3 3 3 2" xfId="30708" hidden="1" xr:uid="{00000000-0005-0000-0000-000022160000}"/>
    <cellStyle name="40% - Accent3 3 3 3 2" xfId="31045" hidden="1" xr:uid="{00000000-0005-0000-0000-000023160000}"/>
    <cellStyle name="40% - Accent3 3 3 3 2" xfId="31610" hidden="1" xr:uid="{00000000-0005-0000-0000-000024160000}"/>
    <cellStyle name="40% - Accent3 3 3 3 2" xfId="31725" hidden="1" xr:uid="{00000000-0005-0000-0000-000025160000}"/>
    <cellStyle name="40% - Accent3 3 3 3 2" xfId="32448" hidden="1" xr:uid="{00000000-0005-0000-0000-000026160000}"/>
    <cellStyle name="40% - Accent3 3 3 3 2" xfId="32621" hidden="1" xr:uid="{00000000-0005-0000-0000-000027160000}"/>
    <cellStyle name="40% - Accent3 3 3 3 2" xfId="33014" hidden="1" xr:uid="{00000000-0005-0000-0000-000028160000}"/>
    <cellStyle name="40% - Accent3 3 3 3 2" xfId="33162" hidden="1" xr:uid="{00000000-0005-0000-0000-000029160000}"/>
    <cellStyle name="40% - Accent3 3 3 3 2" xfId="33500" hidden="1" xr:uid="{00000000-0005-0000-0000-00002A160000}"/>
    <cellStyle name="40% - Accent3 3 3 3 2" xfId="33837" hidden="1" xr:uid="{00000000-0005-0000-0000-00002B160000}"/>
    <cellStyle name="40% - Accent3 4 2 3 2" xfId="1718" hidden="1" xr:uid="{00000000-0005-0000-0000-00002C160000}"/>
    <cellStyle name="40% - Accent3 4 2 3 2" xfId="2984" hidden="1" xr:uid="{00000000-0005-0000-0000-00002D160000}"/>
    <cellStyle name="40% - Accent3 4 2 3 2" xfId="9610" hidden="1" xr:uid="{00000000-0005-0000-0000-00002E160000}"/>
    <cellStyle name="40% - Accent3 4 2 3 2" xfId="12123" hidden="1" xr:uid="{00000000-0005-0000-0000-00002F160000}"/>
    <cellStyle name="40% - Accent3 4 2 3 2" xfId="15861" hidden="1" xr:uid="{00000000-0005-0000-0000-000030160000}"/>
    <cellStyle name="40% - Accent3 4 2 3 2" xfId="18229" hidden="1" xr:uid="{00000000-0005-0000-0000-000031160000}"/>
    <cellStyle name="40% - Accent3 4 2 3 2" xfId="21498" hidden="1" xr:uid="{00000000-0005-0000-0000-000032160000}"/>
    <cellStyle name="40% - Accent3 4 2 3 2" xfId="24682" hidden="1" xr:uid="{00000000-0005-0000-0000-000033160000}"/>
    <cellStyle name="40% - Accent3 4 2 3 2" xfId="28853" hidden="1" xr:uid="{00000000-0005-0000-0000-000034160000}"/>
    <cellStyle name="40% - Accent3 4 2 3 2" xfId="28968" hidden="1" xr:uid="{00000000-0005-0000-0000-000035160000}"/>
    <cellStyle name="40% - Accent3 4 2 3 2" xfId="29691" hidden="1" xr:uid="{00000000-0005-0000-0000-000036160000}"/>
    <cellStyle name="40% - Accent3 4 2 3 2" xfId="29864" hidden="1" xr:uid="{00000000-0005-0000-0000-000037160000}"/>
    <cellStyle name="40% - Accent3 4 2 3 2" xfId="30257" hidden="1" xr:uid="{00000000-0005-0000-0000-000038160000}"/>
    <cellStyle name="40% - Accent3 4 2 3 2" xfId="30405" hidden="1" xr:uid="{00000000-0005-0000-0000-000039160000}"/>
    <cellStyle name="40% - Accent3 4 2 3 2" xfId="30743" hidden="1" xr:uid="{00000000-0005-0000-0000-00003A160000}"/>
    <cellStyle name="40% - Accent3 4 2 3 2" xfId="31080" hidden="1" xr:uid="{00000000-0005-0000-0000-00003B160000}"/>
    <cellStyle name="40% - Accent3 4 2 3 2" xfId="31645" hidden="1" xr:uid="{00000000-0005-0000-0000-00003C160000}"/>
    <cellStyle name="40% - Accent3 4 2 3 2" xfId="31760" hidden="1" xr:uid="{00000000-0005-0000-0000-00003D160000}"/>
    <cellStyle name="40% - Accent3 4 2 3 2" xfId="32483" hidden="1" xr:uid="{00000000-0005-0000-0000-00003E160000}"/>
    <cellStyle name="40% - Accent3 4 2 3 2" xfId="32656" hidden="1" xr:uid="{00000000-0005-0000-0000-00003F160000}"/>
    <cellStyle name="40% - Accent3 4 2 3 2" xfId="33049" hidden="1" xr:uid="{00000000-0005-0000-0000-000040160000}"/>
    <cellStyle name="40% - Accent3 4 2 3 2" xfId="33197" hidden="1" xr:uid="{00000000-0005-0000-0000-000041160000}"/>
    <cellStyle name="40% - Accent3 4 2 3 2" xfId="33535" hidden="1" xr:uid="{00000000-0005-0000-0000-000042160000}"/>
    <cellStyle name="40% - Accent3 4 2 3 2" xfId="33872" hidden="1" xr:uid="{00000000-0005-0000-0000-000043160000}"/>
    <cellStyle name="40% - Accent3 4 2 4 2" xfId="1686" hidden="1" xr:uid="{00000000-0005-0000-0000-000044160000}"/>
    <cellStyle name="40% - Accent3 4 2 4 2" xfId="2952" hidden="1" xr:uid="{00000000-0005-0000-0000-000045160000}"/>
    <cellStyle name="40% - Accent3 4 2 4 2" xfId="9578" hidden="1" xr:uid="{00000000-0005-0000-0000-000046160000}"/>
    <cellStyle name="40% - Accent3 4 2 4 2" xfId="12091" hidden="1" xr:uid="{00000000-0005-0000-0000-000047160000}"/>
    <cellStyle name="40% - Accent3 4 2 4 2" xfId="15829" hidden="1" xr:uid="{00000000-0005-0000-0000-000048160000}"/>
    <cellStyle name="40% - Accent3 4 2 4 2" xfId="18197" hidden="1" xr:uid="{00000000-0005-0000-0000-000049160000}"/>
    <cellStyle name="40% - Accent3 4 2 4 2" xfId="21466" hidden="1" xr:uid="{00000000-0005-0000-0000-00004A160000}"/>
    <cellStyle name="40% - Accent3 4 2 4 2" xfId="24650" hidden="1" xr:uid="{00000000-0005-0000-0000-00004B160000}"/>
    <cellStyle name="40% - Accent3 4 2 4 2" xfId="28821" hidden="1" xr:uid="{00000000-0005-0000-0000-00004C160000}"/>
    <cellStyle name="40% - Accent3 4 2 4 2" xfId="28936" hidden="1" xr:uid="{00000000-0005-0000-0000-00004D160000}"/>
    <cellStyle name="40% - Accent3 4 2 4 2" xfId="29659" hidden="1" xr:uid="{00000000-0005-0000-0000-00004E160000}"/>
    <cellStyle name="40% - Accent3 4 2 4 2" xfId="29832" hidden="1" xr:uid="{00000000-0005-0000-0000-00004F160000}"/>
    <cellStyle name="40% - Accent3 4 2 4 2" xfId="30225" hidden="1" xr:uid="{00000000-0005-0000-0000-000050160000}"/>
    <cellStyle name="40% - Accent3 4 2 4 2" xfId="30373" hidden="1" xr:uid="{00000000-0005-0000-0000-000051160000}"/>
    <cellStyle name="40% - Accent3 4 2 4 2" xfId="30711" hidden="1" xr:uid="{00000000-0005-0000-0000-000052160000}"/>
    <cellStyle name="40% - Accent3 4 2 4 2" xfId="31048" hidden="1" xr:uid="{00000000-0005-0000-0000-000053160000}"/>
    <cellStyle name="40% - Accent3 4 2 4 2" xfId="31613" hidden="1" xr:uid="{00000000-0005-0000-0000-000054160000}"/>
    <cellStyle name="40% - Accent3 4 2 4 2" xfId="31728" hidden="1" xr:uid="{00000000-0005-0000-0000-000055160000}"/>
    <cellStyle name="40% - Accent3 4 2 4 2" xfId="32451" hidden="1" xr:uid="{00000000-0005-0000-0000-000056160000}"/>
    <cellStyle name="40% - Accent3 4 2 4 2" xfId="32624" hidden="1" xr:uid="{00000000-0005-0000-0000-000057160000}"/>
    <cellStyle name="40% - Accent3 4 2 4 2" xfId="33017" hidden="1" xr:uid="{00000000-0005-0000-0000-000058160000}"/>
    <cellStyle name="40% - Accent3 4 2 4 2" xfId="33165" hidden="1" xr:uid="{00000000-0005-0000-0000-000059160000}"/>
    <cellStyle name="40% - Accent3 4 2 4 2" xfId="33503" hidden="1" xr:uid="{00000000-0005-0000-0000-00005A160000}"/>
    <cellStyle name="40% - Accent3 4 2 4 2" xfId="33840" hidden="1" xr:uid="{00000000-0005-0000-0000-00005B160000}"/>
    <cellStyle name="40% - Accent3 4 3 3 2" xfId="1685" hidden="1" xr:uid="{00000000-0005-0000-0000-00005C160000}"/>
    <cellStyle name="40% - Accent3 4 3 3 2" xfId="2951" hidden="1" xr:uid="{00000000-0005-0000-0000-00005D160000}"/>
    <cellStyle name="40% - Accent3 4 3 3 2" xfId="9577" hidden="1" xr:uid="{00000000-0005-0000-0000-00005E160000}"/>
    <cellStyle name="40% - Accent3 4 3 3 2" xfId="12090" hidden="1" xr:uid="{00000000-0005-0000-0000-00005F160000}"/>
    <cellStyle name="40% - Accent3 4 3 3 2" xfId="15828" hidden="1" xr:uid="{00000000-0005-0000-0000-000060160000}"/>
    <cellStyle name="40% - Accent3 4 3 3 2" xfId="18196" hidden="1" xr:uid="{00000000-0005-0000-0000-000061160000}"/>
    <cellStyle name="40% - Accent3 4 3 3 2" xfId="21465" hidden="1" xr:uid="{00000000-0005-0000-0000-000062160000}"/>
    <cellStyle name="40% - Accent3 4 3 3 2" xfId="24649" hidden="1" xr:uid="{00000000-0005-0000-0000-000063160000}"/>
    <cellStyle name="40% - Accent3 4 3 3 2" xfId="28820" hidden="1" xr:uid="{00000000-0005-0000-0000-000064160000}"/>
    <cellStyle name="40% - Accent3 4 3 3 2" xfId="28935" hidden="1" xr:uid="{00000000-0005-0000-0000-000065160000}"/>
    <cellStyle name="40% - Accent3 4 3 3 2" xfId="29658" hidden="1" xr:uid="{00000000-0005-0000-0000-000066160000}"/>
    <cellStyle name="40% - Accent3 4 3 3 2" xfId="29831" hidden="1" xr:uid="{00000000-0005-0000-0000-000067160000}"/>
    <cellStyle name="40% - Accent3 4 3 3 2" xfId="30224" hidden="1" xr:uid="{00000000-0005-0000-0000-000068160000}"/>
    <cellStyle name="40% - Accent3 4 3 3 2" xfId="30372" hidden="1" xr:uid="{00000000-0005-0000-0000-000069160000}"/>
    <cellStyle name="40% - Accent3 4 3 3 2" xfId="30710" hidden="1" xr:uid="{00000000-0005-0000-0000-00006A160000}"/>
    <cellStyle name="40% - Accent3 4 3 3 2" xfId="31047" hidden="1" xr:uid="{00000000-0005-0000-0000-00006B160000}"/>
    <cellStyle name="40% - Accent3 4 3 3 2" xfId="31612" hidden="1" xr:uid="{00000000-0005-0000-0000-00006C160000}"/>
    <cellStyle name="40% - Accent3 4 3 3 2" xfId="31727" hidden="1" xr:uid="{00000000-0005-0000-0000-00006D160000}"/>
    <cellStyle name="40% - Accent3 4 3 3 2" xfId="32450" hidden="1" xr:uid="{00000000-0005-0000-0000-00006E160000}"/>
    <cellStyle name="40% - Accent3 4 3 3 2" xfId="32623" hidden="1" xr:uid="{00000000-0005-0000-0000-00006F160000}"/>
    <cellStyle name="40% - Accent3 4 3 3 2" xfId="33016" hidden="1" xr:uid="{00000000-0005-0000-0000-000070160000}"/>
    <cellStyle name="40% - Accent3 4 3 3 2" xfId="33164" hidden="1" xr:uid="{00000000-0005-0000-0000-000071160000}"/>
    <cellStyle name="40% - Accent3 4 3 3 2" xfId="33502" hidden="1" xr:uid="{00000000-0005-0000-0000-000072160000}"/>
    <cellStyle name="40% - Accent3 4 3 3 2" xfId="33839" hidden="1" xr:uid="{00000000-0005-0000-0000-000073160000}"/>
    <cellStyle name="40% - Accent3 5 2" xfId="1646" hidden="1" xr:uid="{00000000-0005-0000-0000-000074160000}"/>
    <cellStyle name="40% - Accent3 5 2" xfId="2912" hidden="1" xr:uid="{00000000-0005-0000-0000-000075160000}"/>
    <cellStyle name="40% - Accent3 5 2" xfId="9538" hidden="1" xr:uid="{00000000-0005-0000-0000-000076160000}"/>
    <cellStyle name="40% - Accent3 5 2" xfId="12051" hidden="1" xr:uid="{00000000-0005-0000-0000-000077160000}"/>
    <cellStyle name="40% - Accent3 5 2" xfId="15789" hidden="1" xr:uid="{00000000-0005-0000-0000-000078160000}"/>
    <cellStyle name="40% - Accent3 5 2" xfId="18157" hidden="1" xr:uid="{00000000-0005-0000-0000-000079160000}"/>
    <cellStyle name="40% - Accent3 5 2" xfId="21426" hidden="1" xr:uid="{00000000-0005-0000-0000-00007A160000}"/>
    <cellStyle name="40% - Accent3 5 2" xfId="24610" hidden="1" xr:uid="{00000000-0005-0000-0000-00007B160000}"/>
    <cellStyle name="40% - Accent3 5 2" xfId="28781" hidden="1" xr:uid="{00000000-0005-0000-0000-00007C160000}"/>
    <cellStyle name="40% - Accent3 5 2" xfId="28896" hidden="1" xr:uid="{00000000-0005-0000-0000-00007D160000}"/>
    <cellStyle name="40% - Accent3 5 2" xfId="29619" hidden="1" xr:uid="{00000000-0005-0000-0000-00007E160000}"/>
    <cellStyle name="40% - Accent3 5 2" xfId="29792" hidden="1" xr:uid="{00000000-0005-0000-0000-00007F160000}"/>
    <cellStyle name="40% - Accent3 5 2" xfId="30185" hidden="1" xr:uid="{00000000-0005-0000-0000-000080160000}"/>
    <cellStyle name="40% - Accent3 5 2" xfId="30333" hidden="1" xr:uid="{00000000-0005-0000-0000-000081160000}"/>
    <cellStyle name="40% - Accent3 5 2" xfId="30671" hidden="1" xr:uid="{00000000-0005-0000-0000-000082160000}"/>
    <cellStyle name="40% - Accent3 5 2" xfId="31008" hidden="1" xr:uid="{00000000-0005-0000-0000-000083160000}"/>
    <cellStyle name="40% - Accent3 5 2" xfId="31573" hidden="1" xr:uid="{00000000-0005-0000-0000-000084160000}"/>
    <cellStyle name="40% - Accent3 5 2" xfId="31688" hidden="1" xr:uid="{00000000-0005-0000-0000-000085160000}"/>
    <cellStyle name="40% - Accent3 5 2" xfId="32411" hidden="1" xr:uid="{00000000-0005-0000-0000-000086160000}"/>
    <cellStyle name="40% - Accent3 5 2" xfId="32584" hidden="1" xr:uid="{00000000-0005-0000-0000-000087160000}"/>
    <cellStyle name="40% - Accent3 5 2" xfId="32977" hidden="1" xr:uid="{00000000-0005-0000-0000-000088160000}"/>
    <cellStyle name="40% - Accent3 5 2" xfId="33125" hidden="1" xr:uid="{00000000-0005-0000-0000-000089160000}"/>
    <cellStyle name="40% - Accent3 5 2" xfId="33463" hidden="1" xr:uid="{00000000-0005-0000-0000-00008A160000}"/>
    <cellStyle name="40% - Accent3 5 2" xfId="33800" hidden="1" xr:uid="{00000000-0005-0000-0000-00008B160000}"/>
    <cellStyle name="40% - Accent3 7" xfId="416" hidden="1" xr:uid="{00000000-0005-0000-0000-00008C160000}"/>
    <cellStyle name="40% - Accent3 7" xfId="624" hidden="1" xr:uid="{00000000-0005-0000-0000-00008D160000}"/>
    <cellStyle name="40% - Accent3 7" xfId="961" hidden="1" xr:uid="{00000000-0005-0000-0000-00008E160000}"/>
    <cellStyle name="40% - Accent3 7" xfId="1303" hidden="1" xr:uid="{00000000-0005-0000-0000-00008F160000}"/>
    <cellStyle name="40% - Accent3 7" xfId="6512" hidden="1" xr:uid="{00000000-0005-0000-0000-000090160000}"/>
    <cellStyle name="40% - Accent3 7" xfId="6851" hidden="1" xr:uid="{00000000-0005-0000-0000-000091160000}"/>
    <cellStyle name="40% - Accent3 7" xfId="7194" hidden="1" xr:uid="{00000000-0005-0000-0000-000092160000}"/>
    <cellStyle name="40% - Accent3 7" xfId="5544" hidden="1" xr:uid="{00000000-0005-0000-0000-000093160000}"/>
    <cellStyle name="40% - Accent3 7" xfId="5212" hidden="1" xr:uid="{00000000-0005-0000-0000-000094160000}"/>
    <cellStyle name="40% - Accent3 7" xfId="5002" hidden="1" xr:uid="{00000000-0005-0000-0000-000095160000}"/>
    <cellStyle name="40% - Accent3 7" xfId="10878" hidden="1" xr:uid="{00000000-0005-0000-0000-000096160000}"/>
    <cellStyle name="40% - Accent3 7" xfId="13290" hidden="1" xr:uid="{00000000-0005-0000-0000-000097160000}"/>
    <cellStyle name="40% - Accent3 7" xfId="13632" hidden="1" xr:uid="{00000000-0005-0000-0000-000098160000}"/>
    <cellStyle name="40% - Accent3 7" xfId="4607" hidden="1" xr:uid="{00000000-0005-0000-0000-000099160000}"/>
    <cellStyle name="40% - Accent3 7" xfId="5528" hidden="1" xr:uid="{00000000-0005-0000-0000-00009A160000}"/>
    <cellStyle name="40% - Accent3 7" xfId="5756" hidden="1" xr:uid="{00000000-0005-0000-0000-00009B160000}"/>
    <cellStyle name="40% - Accent3 7" xfId="17048" hidden="1" xr:uid="{00000000-0005-0000-0000-00009C160000}"/>
    <cellStyle name="40% - Accent3 7" xfId="19373" hidden="1" xr:uid="{00000000-0005-0000-0000-00009D160000}"/>
    <cellStyle name="40% - Accent3 7" xfId="19715" hidden="1" xr:uid="{00000000-0005-0000-0000-00009E160000}"/>
    <cellStyle name="40% - Accent3 7" xfId="20333" hidden="1" xr:uid="{00000000-0005-0000-0000-00009F160000}"/>
    <cellStyle name="40% - Accent3 7" xfId="22626" hidden="1" xr:uid="{00000000-0005-0000-0000-0000A0160000}"/>
    <cellStyle name="40% - Accent3 7" xfId="22968" hidden="1" xr:uid="{00000000-0005-0000-0000-0000A1160000}"/>
    <cellStyle name="40% - Accent3 7" xfId="23537" hidden="1" xr:uid="{00000000-0005-0000-0000-0000A2160000}"/>
    <cellStyle name="40% - Accent3 7" xfId="25792" hidden="1" xr:uid="{00000000-0005-0000-0000-0000A3160000}"/>
    <cellStyle name="40% - Accent3 7" xfId="28458" hidden="1" xr:uid="{00000000-0005-0000-0000-0000A4160000}"/>
    <cellStyle name="40% - Accent3 7" xfId="28535" hidden="1" xr:uid="{00000000-0005-0000-0000-0000A5160000}"/>
    <cellStyle name="40% - Accent3 7" xfId="28613" hidden="1" xr:uid="{00000000-0005-0000-0000-0000A6160000}"/>
    <cellStyle name="40% - Accent3 7" xfId="28691" hidden="1" xr:uid="{00000000-0005-0000-0000-0000A7160000}"/>
    <cellStyle name="40% - Accent3 7" xfId="29273" hidden="1" xr:uid="{00000000-0005-0000-0000-0000A8160000}"/>
    <cellStyle name="40% - Accent3 7" xfId="29352" hidden="1" xr:uid="{00000000-0005-0000-0000-0000A9160000}"/>
    <cellStyle name="40% - Accent3 7" xfId="29430" hidden="1" xr:uid="{00000000-0005-0000-0000-0000AA160000}"/>
    <cellStyle name="40% - Accent3 7" xfId="29156" hidden="1" xr:uid="{00000000-0005-0000-0000-0000AB160000}"/>
    <cellStyle name="40% - Accent3 7" xfId="29108" hidden="1" xr:uid="{00000000-0005-0000-0000-0000AC160000}"/>
    <cellStyle name="40% - Accent3 7" xfId="29082" hidden="1" xr:uid="{00000000-0005-0000-0000-0000AD160000}"/>
    <cellStyle name="40% - Accent3 7" xfId="29742" hidden="1" xr:uid="{00000000-0005-0000-0000-0000AE160000}"/>
    <cellStyle name="40% - Accent3 7" xfId="29947" hidden="1" xr:uid="{00000000-0005-0000-0000-0000AF160000}"/>
    <cellStyle name="40% - Accent3 7" xfId="30025" hidden="1" xr:uid="{00000000-0005-0000-0000-0000B0160000}"/>
    <cellStyle name="40% - Accent3 7" xfId="29029" hidden="1" xr:uid="{00000000-0005-0000-0000-0000B1160000}"/>
    <cellStyle name="40% - Accent3 7" xfId="29155" hidden="1" xr:uid="{00000000-0005-0000-0000-0000B2160000}"/>
    <cellStyle name="40% - Accent3 7" xfId="29186" hidden="1" xr:uid="{00000000-0005-0000-0000-0000B3160000}"/>
    <cellStyle name="40% - Accent3 7" xfId="30291" hidden="1" xr:uid="{00000000-0005-0000-0000-0000B4160000}"/>
    <cellStyle name="40% - Accent3 7" xfId="30479" hidden="1" xr:uid="{00000000-0005-0000-0000-0000B5160000}"/>
    <cellStyle name="40% - Accent3 7" xfId="30557" hidden="1" xr:uid="{00000000-0005-0000-0000-0000B6160000}"/>
    <cellStyle name="40% - Accent3 7" xfId="30633" hidden="1" xr:uid="{00000000-0005-0000-0000-0000B7160000}"/>
    <cellStyle name="40% - Accent3 7" xfId="30816" hidden="1" xr:uid="{00000000-0005-0000-0000-0000B8160000}"/>
    <cellStyle name="40% - Accent3 7" xfId="30894" hidden="1" xr:uid="{00000000-0005-0000-0000-0000B9160000}"/>
    <cellStyle name="40% - Accent3 7" xfId="30970" hidden="1" xr:uid="{00000000-0005-0000-0000-0000BA160000}"/>
    <cellStyle name="40% - Accent3 7" xfId="31153" hidden="1" xr:uid="{00000000-0005-0000-0000-0000BB160000}"/>
    <cellStyle name="40% - Accent3 7" xfId="31250" hidden="1" xr:uid="{00000000-0005-0000-0000-0000BC160000}"/>
    <cellStyle name="40% - Accent3 7" xfId="31327" hidden="1" xr:uid="{00000000-0005-0000-0000-0000BD160000}"/>
    <cellStyle name="40% - Accent3 7" xfId="31405" hidden="1" xr:uid="{00000000-0005-0000-0000-0000BE160000}"/>
    <cellStyle name="40% - Accent3 7" xfId="31483" hidden="1" xr:uid="{00000000-0005-0000-0000-0000BF160000}"/>
    <cellStyle name="40% - Accent3 7" xfId="32065" hidden="1" xr:uid="{00000000-0005-0000-0000-0000C0160000}"/>
    <cellStyle name="40% - Accent3 7" xfId="32144" hidden="1" xr:uid="{00000000-0005-0000-0000-0000C1160000}"/>
    <cellStyle name="40% - Accent3 7" xfId="32222" hidden="1" xr:uid="{00000000-0005-0000-0000-0000C2160000}"/>
    <cellStyle name="40% - Accent3 7" xfId="31948" hidden="1" xr:uid="{00000000-0005-0000-0000-0000C3160000}"/>
    <cellStyle name="40% - Accent3 7" xfId="31900" hidden="1" xr:uid="{00000000-0005-0000-0000-0000C4160000}"/>
    <cellStyle name="40% - Accent3 7" xfId="31874" hidden="1" xr:uid="{00000000-0005-0000-0000-0000C5160000}"/>
    <cellStyle name="40% - Accent3 7" xfId="32534" hidden="1" xr:uid="{00000000-0005-0000-0000-0000C6160000}"/>
    <cellStyle name="40% - Accent3 7" xfId="32739" hidden="1" xr:uid="{00000000-0005-0000-0000-0000C7160000}"/>
    <cellStyle name="40% - Accent3 7" xfId="32817" hidden="1" xr:uid="{00000000-0005-0000-0000-0000C8160000}"/>
    <cellStyle name="40% - Accent3 7" xfId="31821" hidden="1" xr:uid="{00000000-0005-0000-0000-0000C9160000}"/>
    <cellStyle name="40% - Accent3 7" xfId="31947" hidden="1" xr:uid="{00000000-0005-0000-0000-0000CA160000}"/>
    <cellStyle name="40% - Accent3 7" xfId="31978" hidden="1" xr:uid="{00000000-0005-0000-0000-0000CB160000}"/>
    <cellStyle name="40% - Accent3 7" xfId="33083" hidden="1" xr:uid="{00000000-0005-0000-0000-0000CC160000}"/>
    <cellStyle name="40% - Accent3 7" xfId="33271" hidden="1" xr:uid="{00000000-0005-0000-0000-0000CD160000}"/>
    <cellStyle name="40% - Accent3 7" xfId="33349" hidden="1" xr:uid="{00000000-0005-0000-0000-0000CE160000}"/>
    <cellStyle name="40% - Accent3 7" xfId="33425" hidden="1" xr:uid="{00000000-0005-0000-0000-0000CF160000}"/>
    <cellStyle name="40% - Accent3 7" xfId="33608" hidden="1" xr:uid="{00000000-0005-0000-0000-0000D0160000}"/>
    <cellStyle name="40% - Accent3 7" xfId="33686" hidden="1" xr:uid="{00000000-0005-0000-0000-0000D1160000}"/>
    <cellStyle name="40% - Accent3 7" xfId="33762" hidden="1" xr:uid="{00000000-0005-0000-0000-0000D2160000}"/>
    <cellStyle name="40% - Accent3 7" xfId="33945" hidden="1" xr:uid="{00000000-0005-0000-0000-0000D3160000}"/>
    <cellStyle name="40% - Accent3 8" xfId="463" hidden="1" xr:uid="{00000000-0005-0000-0000-0000D4160000}"/>
    <cellStyle name="40% - Accent3 8" xfId="425" hidden="1" xr:uid="{00000000-0005-0000-0000-0000D5160000}"/>
    <cellStyle name="40% - Accent3 8" xfId="952" hidden="1" xr:uid="{00000000-0005-0000-0000-0000D6160000}"/>
    <cellStyle name="40% - Accent3 8" xfId="1294" hidden="1" xr:uid="{00000000-0005-0000-0000-0000D7160000}"/>
    <cellStyle name="40% - Accent3 8" xfId="6364" hidden="1" xr:uid="{00000000-0005-0000-0000-0000D8160000}"/>
    <cellStyle name="40% - Accent3 8" xfId="6842" hidden="1" xr:uid="{00000000-0005-0000-0000-0000D9160000}"/>
    <cellStyle name="40% - Accent3 8" xfId="7185" hidden="1" xr:uid="{00000000-0005-0000-0000-0000DA160000}"/>
    <cellStyle name="40% - Accent3 8" xfId="5677" hidden="1" xr:uid="{00000000-0005-0000-0000-0000DB160000}"/>
    <cellStyle name="40% - Accent3 8" xfId="10750" hidden="1" xr:uid="{00000000-0005-0000-0000-0000DC160000}"/>
    <cellStyle name="40% - Accent3 8" xfId="6290" hidden="1" xr:uid="{00000000-0005-0000-0000-0000DD160000}"/>
    <cellStyle name="40% - Accent3 8" xfId="10277" hidden="1" xr:uid="{00000000-0005-0000-0000-0000DE160000}"/>
    <cellStyle name="40% - Accent3 8" xfId="13281" hidden="1" xr:uid="{00000000-0005-0000-0000-0000DF160000}"/>
    <cellStyle name="40% - Accent3 8" xfId="13623" hidden="1" xr:uid="{00000000-0005-0000-0000-0000E0160000}"/>
    <cellStyle name="40% - Accent3 8" xfId="4091" hidden="1" xr:uid="{00000000-0005-0000-0000-0000E1160000}"/>
    <cellStyle name="40% - Accent3 8" xfId="16959" hidden="1" xr:uid="{00000000-0005-0000-0000-0000E2160000}"/>
    <cellStyle name="40% - Accent3 8" xfId="12444" hidden="1" xr:uid="{00000000-0005-0000-0000-0000E3160000}"/>
    <cellStyle name="40% - Accent3 8" xfId="16516" hidden="1" xr:uid="{00000000-0005-0000-0000-0000E4160000}"/>
    <cellStyle name="40% - Accent3 8" xfId="19364" hidden="1" xr:uid="{00000000-0005-0000-0000-0000E5160000}"/>
    <cellStyle name="40% - Accent3 8" xfId="19706" hidden="1" xr:uid="{00000000-0005-0000-0000-0000E6160000}"/>
    <cellStyle name="40% - Accent3 8" xfId="20085" hidden="1" xr:uid="{00000000-0005-0000-0000-0000E7160000}"/>
    <cellStyle name="40% - Accent3 8" xfId="22617" hidden="1" xr:uid="{00000000-0005-0000-0000-0000E8160000}"/>
    <cellStyle name="40% - Accent3 8" xfId="22959" hidden="1" xr:uid="{00000000-0005-0000-0000-0000E9160000}"/>
    <cellStyle name="40% - Accent3 8" xfId="23320" hidden="1" xr:uid="{00000000-0005-0000-0000-0000EA160000}"/>
    <cellStyle name="40% - Accent3 8" xfId="25783" hidden="1" xr:uid="{00000000-0005-0000-0000-0000EB160000}"/>
    <cellStyle name="40% - Accent3 8" xfId="28474" hidden="1" xr:uid="{00000000-0005-0000-0000-0000EC160000}"/>
    <cellStyle name="40% - Accent3 8" xfId="28463" hidden="1" xr:uid="{00000000-0005-0000-0000-0000ED160000}"/>
    <cellStyle name="40% - Accent3 8" xfId="28610" hidden="1" xr:uid="{00000000-0005-0000-0000-0000EE160000}"/>
    <cellStyle name="40% - Accent3 8" xfId="28688" hidden="1" xr:uid="{00000000-0005-0000-0000-0000EF160000}"/>
    <cellStyle name="40% - Accent3 8" xfId="29268" hidden="1" xr:uid="{00000000-0005-0000-0000-0000F0160000}"/>
    <cellStyle name="40% - Accent3 8" xfId="29349" hidden="1" xr:uid="{00000000-0005-0000-0000-0000F1160000}"/>
    <cellStyle name="40% - Accent3 8" xfId="29427" hidden="1" xr:uid="{00000000-0005-0000-0000-0000F2160000}"/>
    <cellStyle name="40% - Accent3 8" xfId="29176" hidden="1" xr:uid="{00000000-0005-0000-0000-0000F3160000}"/>
    <cellStyle name="40% - Accent3 8" xfId="29724" hidden="1" xr:uid="{00000000-0005-0000-0000-0000F4160000}"/>
    <cellStyle name="40% - Accent3 8" xfId="29252" hidden="1" xr:uid="{00000000-0005-0000-0000-0000F5160000}"/>
    <cellStyle name="40% - Accent3 8" xfId="29700" hidden="1" xr:uid="{00000000-0005-0000-0000-0000F6160000}"/>
    <cellStyle name="40% - Accent3 8" xfId="29944" hidden="1" xr:uid="{00000000-0005-0000-0000-0000F7160000}"/>
    <cellStyle name="40% - Accent3 8" xfId="30022" hidden="1" xr:uid="{00000000-0005-0000-0000-0000F8160000}"/>
    <cellStyle name="40% - Accent3 8" xfId="28978" hidden="1" xr:uid="{00000000-0005-0000-0000-0000F9160000}"/>
    <cellStyle name="40% - Accent3 8" xfId="30282" hidden="1" xr:uid="{00000000-0005-0000-0000-0000FA160000}"/>
    <cellStyle name="40% - Accent3 8" xfId="29874" hidden="1" xr:uid="{00000000-0005-0000-0000-0000FB160000}"/>
    <cellStyle name="40% - Accent3 8" xfId="30265" hidden="1" xr:uid="{00000000-0005-0000-0000-0000FC160000}"/>
    <cellStyle name="40% - Accent3 8" xfId="30476" hidden="1" xr:uid="{00000000-0005-0000-0000-0000FD160000}"/>
    <cellStyle name="40% - Accent3 8" xfId="30554" hidden="1" xr:uid="{00000000-0005-0000-0000-0000FE160000}"/>
    <cellStyle name="40% - Accent3 8" xfId="30628" hidden="1" xr:uid="{00000000-0005-0000-0000-0000FF160000}"/>
    <cellStyle name="40% - Accent3 8" xfId="30813" hidden="1" xr:uid="{00000000-0005-0000-0000-000000170000}"/>
    <cellStyle name="40% - Accent3 8" xfId="30891" hidden="1" xr:uid="{00000000-0005-0000-0000-000001170000}"/>
    <cellStyle name="40% - Accent3 8" xfId="30965" hidden="1" xr:uid="{00000000-0005-0000-0000-000002170000}"/>
    <cellStyle name="40% - Accent3 8" xfId="31150" hidden="1" xr:uid="{00000000-0005-0000-0000-000003170000}"/>
    <cellStyle name="40% - Accent3 8" xfId="31266" hidden="1" xr:uid="{00000000-0005-0000-0000-000004170000}"/>
    <cellStyle name="40% - Accent3 8" xfId="31255" hidden="1" xr:uid="{00000000-0005-0000-0000-000005170000}"/>
    <cellStyle name="40% - Accent3 8" xfId="31402" hidden="1" xr:uid="{00000000-0005-0000-0000-000006170000}"/>
    <cellStyle name="40% - Accent3 8" xfId="31480" hidden="1" xr:uid="{00000000-0005-0000-0000-000007170000}"/>
    <cellStyle name="40% - Accent3 8" xfId="32060" hidden="1" xr:uid="{00000000-0005-0000-0000-000008170000}"/>
    <cellStyle name="40% - Accent3 8" xfId="32141" hidden="1" xr:uid="{00000000-0005-0000-0000-000009170000}"/>
    <cellStyle name="40% - Accent3 8" xfId="32219" hidden="1" xr:uid="{00000000-0005-0000-0000-00000A170000}"/>
    <cellStyle name="40% - Accent3 8" xfId="31968" hidden="1" xr:uid="{00000000-0005-0000-0000-00000B170000}"/>
    <cellStyle name="40% - Accent3 8" xfId="32516" hidden="1" xr:uid="{00000000-0005-0000-0000-00000C170000}"/>
    <cellStyle name="40% - Accent3 8" xfId="32044" hidden="1" xr:uid="{00000000-0005-0000-0000-00000D170000}"/>
    <cellStyle name="40% - Accent3 8" xfId="32492" hidden="1" xr:uid="{00000000-0005-0000-0000-00000E170000}"/>
    <cellStyle name="40% - Accent3 8" xfId="32736" hidden="1" xr:uid="{00000000-0005-0000-0000-00000F170000}"/>
    <cellStyle name="40% - Accent3 8" xfId="32814" hidden="1" xr:uid="{00000000-0005-0000-0000-000010170000}"/>
    <cellStyle name="40% - Accent3 8" xfId="31770" hidden="1" xr:uid="{00000000-0005-0000-0000-000011170000}"/>
    <cellStyle name="40% - Accent3 8" xfId="33074" hidden="1" xr:uid="{00000000-0005-0000-0000-000012170000}"/>
    <cellStyle name="40% - Accent3 8" xfId="32666" hidden="1" xr:uid="{00000000-0005-0000-0000-000013170000}"/>
    <cellStyle name="40% - Accent3 8" xfId="33057" hidden="1" xr:uid="{00000000-0005-0000-0000-000014170000}"/>
    <cellStyle name="40% - Accent3 8" xfId="33268" hidden="1" xr:uid="{00000000-0005-0000-0000-000015170000}"/>
    <cellStyle name="40% - Accent3 8" xfId="33346" hidden="1" xr:uid="{00000000-0005-0000-0000-000016170000}"/>
    <cellStyle name="40% - Accent3 8" xfId="33420" hidden="1" xr:uid="{00000000-0005-0000-0000-000017170000}"/>
    <cellStyle name="40% - Accent3 8" xfId="33605" hidden="1" xr:uid="{00000000-0005-0000-0000-000018170000}"/>
    <cellStyle name="40% - Accent3 8" xfId="33683" hidden="1" xr:uid="{00000000-0005-0000-0000-000019170000}"/>
    <cellStyle name="40% - Accent3 8" xfId="33757" hidden="1" xr:uid="{00000000-0005-0000-0000-00001A170000}"/>
    <cellStyle name="40% - Accent3 8" xfId="33942" hidden="1" xr:uid="{00000000-0005-0000-0000-00001B170000}"/>
    <cellStyle name="40% - Accent3 9" xfId="497" hidden="1" xr:uid="{00000000-0005-0000-0000-00001C170000}"/>
    <cellStyle name="40% - Accent3 9" xfId="819" hidden="1" xr:uid="{00000000-0005-0000-0000-00001D170000}"/>
    <cellStyle name="40% - Accent3 9" xfId="1143" hidden="1" xr:uid="{00000000-0005-0000-0000-00001E170000}"/>
    <cellStyle name="40% - Accent3 9" xfId="1485" hidden="1" xr:uid="{00000000-0005-0000-0000-00001F170000}"/>
    <cellStyle name="40% - Accent3 9" xfId="6709" hidden="1" xr:uid="{00000000-0005-0000-0000-000020170000}"/>
    <cellStyle name="40% - Accent3 9" xfId="7034" hidden="1" xr:uid="{00000000-0005-0000-0000-000021170000}"/>
    <cellStyle name="40% - Accent3 9" xfId="7379" hidden="1" xr:uid="{00000000-0005-0000-0000-000022170000}"/>
    <cellStyle name="40% - Accent3 9" xfId="7670" hidden="1" xr:uid="{00000000-0005-0000-0000-000023170000}"/>
    <cellStyle name="40% - Accent3 9" xfId="5494" hidden="1" xr:uid="{00000000-0005-0000-0000-000024170000}"/>
    <cellStyle name="40% - Accent3 9" xfId="4878" hidden="1" xr:uid="{00000000-0005-0000-0000-000025170000}"/>
    <cellStyle name="40% - Accent3 9" xfId="13148" hidden="1" xr:uid="{00000000-0005-0000-0000-000026170000}"/>
    <cellStyle name="40% - Accent3 9" xfId="13472" hidden="1" xr:uid="{00000000-0005-0000-0000-000027170000}"/>
    <cellStyle name="40% - Accent3 9" xfId="13814" hidden="1" xr:uid="{00000000-0005-0000-0000-000028170000}"/>
    <cellStyle name="40% - Accent3 9" xfId="14068" hidden="1" xr:uid="{00000000-0005-0000-0000-000029170000}"/>
    <cellStyle name="40% - Accent3 9" xfId="10822" hidden="1" xr:uid="{00000000-0005-0000-0000-00002A170000}"/>
    <cellStyle name="40% - Accent3 9" xfId="5707" hidden="1" xr:uid="{00000000-0005-0000-0000-00002B170000}"/>
    <cellStyle name="40% - Accent3 9" xfId="19229" hidden="1" xr:uid="{00000000-0005-0000-0000-00002C170000}"/>
    <cellStyle name="40% - Accent3 9" xfId="19555" hidden="1" xr:uid="{00000000-0005-0000-0000-00002D170000}"/>
    <cellStyle name="40% - Accent3 9" xfId="19897" hidden="1" xr:uid="{00000000-0005-0000-0000-00002E170000}"/>
    <cellStyle name="40% - Accent3 9" xfId="22482" hidden="1" xr:uid="{00000000-0005-0000-0000-00002F170000}"/>
    <cellStyle name="40% - Accent3 9" xfId="22808" hidden="1" xr:uid="{00000000-0005-0000-0000-000030170000}"/>
    <cellStyle name="40% - Accent3 9" xfId="23150" hidden="1" xr:uid="{00000000-0005-0000-0000-000031170000}"/>
    <cellStyle name="40% - Accent3 9" xfId="25650" hidden="1" xr:uid="{00000000-0005-0000-0000-000032170000}"/>
    <cellStyle name="40% - Accent3 9" xfId="25974" hidden="1" xr:uid="{00000000-0005-0000-0000-000033170000}"/>
    <cellStyle name="40% - Accent3 9" xfId="28487" hidden="1" xr:uid="{00000000-0005-0000-0000-000034170000}"/>
    <cellStyle name="40% - Accent3 9" xfId="28561" hidden="1" xr:uid="{00000000-0005-0000-0000-000035170000}"/>
    <cellStyle name="40% - Accent3 9" xfId="28637" hidden="1" xr:uid="{00000000-0005-0000-0000-000036170000}"/>
    <cellStyle name="40% - Accent3 9" xfId="28715" hidden="1" xr:uid="{00000000-0005-0000-0000-000037170000}"/>
    <cellStyle name="40% - Accent3 9" xfId="29300" hidden="1" xr:uid="{00000000-0005-0000-0000-000038170000}"/>
    <cellStyle name="40% - Accent3 9" xfId="29376" hidden="1" xr:uid="{00000000-0005-0000-0000-000039170000}"/>
    <cellStyle name="40% - Accent3 9" xfId="29455" hidden="1" xr:uid="{00000000-0005-0000-0000-00003A170000}"/>
    <cellStyle name="40% - Accent3 9" xfId="29512" hidden="1" xr:uid="{00000000-0005-0000-0000-00003B170000}"/>
    <cellStyle name="40% - Accent3 9" xfId="29151" hidden="1" xr:uid="{00000000-0005-0000-0000-00003C170000}"/>
    <cellStyle name="40% - Accent3 9" xfId="29065" hidden="1" xr:uid="{00000000-0005-0000-0000-00003D170000}"/>
    <cellStyle name="40% - Accent3 9" xfId="29895" hidden="1" xr:uid="{00000000-0005-0000-0000-00003E170000}"/>
    <cellStyle name="40% - Accent3 9" xfId="29971" hidden="1" xr:uid="{00000000-0005-0000-0000-00003F170000}"/>
    <cellStyle name="40% - Accent3 9" xfId="30049" hidden="1" xr:uid="{00000000-0005-0000-0000-000040170000}"/>
    <cellStyle name="40% - Accent3 9" xfId="30102" hidden="1" xr:uid="{00000000-0005-0000-0000-000041170000}"/>
    <cellStyle name="40% - Accent3 9" xfId="29739" hidden="1" xr:uid="{00000000-0005-0000-0000-000042170000}"/>
    <cellStyle name="40% - Accent3 9" xfId="29182" hidden="1" xr:uid="{00000000-0005-0000-0000-000043170000}"/>
    <cellStyle name="40% - Accent3 9" xfId="30427" hidden="1" xr:uid="{00000000-0005-0000-0000-000044170000}"/>
    <cellStyle name="40% - Accent3 9" xfId="30503" hidden="1" xr:uid="{00000000-0005-0000-0000-000045170000}"/>
    <cellStyle name="40% - Accent3 9" xfId="30581" hidden="1" xr:uid="{00000000-0005-0000-0000-000046170000}"/>
    <cellStyle name="40% - Accent3 9" xfId="30764" hidden="1" xr:uid="{00000000-0005-0000-0000-000047170000}"/>
    <cellStyle name="40% - Accent3 9" xfId="30840" hidden="1" xr:uid="{00000000-0005-0000-0000-000048170000}"/>
    <cellStyle name="40% - Accent3 9" xfId="30918" hidden="1" xr:uid="{00000000-0005-0000-0000-000049170000}"/>
    <cellStyle name="40% - Accent3 9" xfId="31101" hidden="1" xr:uid="{00000000-0005-0000-0000-00004A170000}"/>
    <cellStyle name="40% - Accent3 9" xfId="31177" hidden="1" xr:uid="{00000000-0005-0000-0000-00004B170000}"/>
    <cellStyle name="40% - Accent3 9" xfId="31279" hidden="1" xr:uid="{00000000-0005-0000-0000-00004C170000}"/>
    <cellStyle name="40% - Accent3 9" xfId="31353" hidden="1" xr:uid="{00000000-0005-0000-0000-00004D170000}"/>
    <cellStyle name="40% - Accent3 9" xfId="31429" hidden="1" xr:uid="{00000000-0005-0000-0000-00004E170000}"/>
    <cellStyle name="40% - Accent3 9" xfId="31507" hidden="1" xr:uid="{00000000-0005-0000-0000-00004F170000}"/>
    <cellStyle name="40% - Accent3 9" xfId="32092" hidden="1" xr:uid="{00000000-0005-0000-0000-000050170000}"/>
    <cellStyle name="40% - Accent3 9" xfId="32168" hidden="1" xr:uid="{00000000-0005-0000-0000-000051170000}"/>
    <cellStyle name="40% - Accent3 9" xfId="32247" hidden="1" xr:uid="{00000000-0005-0000-0000-000052170000}"/>
    <cellStyle name="40% - Accent3 9" xfId="32304" hidden="1" xr:uid="{00000000-0005-0000-0000-000053170000}"/>
    <cellStyle name="40% - Accent3 9" xfId="31943" hidden="1" xr:uid="{00000000-0005-0000-0000-000054170000}"/>
    <cellStyle name="40% - Accent3 9" xfId="31857" hidden="1" xr:uid="{00000000-0005-0000-0000-000055170000}"/>
    <cellStyle name="40% - Accent3 9" xfId="32687" hidden="1" xr:uid="{00000000-0005-0000-0000-000056170000}"/>
    <cellStyle name="40% - Accent3 9" xfId="32763" hidden="1" xr:uid="{00000000-0005-0000-0000-000057170000}"/>
    <cellStyle name="40% - Accent3 9" xfId="32841" hidden="1" xr:uid="{00000000-0005-0000-0000-000058170000}"/>
    <cellStyle name="40% - Accent3 9" xfId="32894" hidden="1" xr:uid="{00000000-0005-0000-0000-000059170000}"/>
    <cellStyle name="40% - Accent3 9" xfId="32531" hidden="1" xr:uid="{00000000-0005-0000-0000-00005A170000}"/>
    <cellStyle name="40% - Accent3 9" xfId="31974" hidden="1" xr:uid="{00000000-0005-0000-0000-00005B170000}"/>
    <cellStyle name="40% - Accent3 9" xfId="33219" hidden="1" xr:uid="{00000000-0005-0000-0000-00005C170000}"/>
    <cellStyle name="40% - Accent3 9" xfId="33295" hidden="1" xr:uid="{00000000-0005-0000-0000-00005D170000}"/>
    <cellStyle name="40% - Accent3 9" xfId="33373" hidden="1" xr:uid="{00000000-0005-0000-0000-00005E170000}"/>
    <cellStyle name="40% - Accent3 9" xfId="33556" hidden="1" xr:uid="{00000000-0005-0000-0000-00005F170000}"/>
    <cellStyle name="40% - Accent3 9" xfId="33632" hidden="1" xr:uid="{00000000-0005-0000-0000-000060170000}"/>
    <cellStyle name="40% - Accent3 9" xfId="33710" hidden="1" xr:uid="{00000000-0005-0000-0000-000061170000}"/>
    <cellStyle name="40% - Accent3 9" xfId="33893" hidden="1" xr:uid="{00000000-0005-0000-0000-000062170000}"/>
    <cellStyle name="40% - Accent3 9" xfId="33969" hidden="1" xr:uid="{00000000-0005-0000-0000-000063170000}"/>
    <cellStyle name="40% - Accent4" xfId="34" builtinId="43" hidden="1" customBuiltin="1"/>
    <cellStyle name="40% - Accent4" xfId="82" builtinId="43" hidden="1" customBuiltin="1"/>
    <cellStyle name="40% - Accent4" xfId="117" builtinId="43" hidden="1" customBuiltin="1"/>
    <cellStyle name="40% - Accent4" xfId="160" builtinId="43" hidden="1" customBuiltin="1"/>
    <cellStyle name="40% - Accent4" xfId="202" builtinId="43" hidden="1" customBuiltin="1"/>
    <cellStyle name="40% - Accent4" xfId="236" builtinId="43" hidden="1" customBuiltin="1"/>
    <cellStyle name="40% - Accent4" xfId="273" builtinId="43" hidden="1" customBuiltin="1"/>
    <cellStyle name="40% - Accent4" xfId="310" builtinId="43" hidden="1" customBuiltin="1"/>
    <cellStyle name="40% - Accent4" xfId="344" builtinId="43" hidden="1" customBuiltin="1"/>
    <cellStyle name="40% - Accent4" xfId="379" builtinId="43" hidden="1" customBuiltin="1"/>
    <cellStyle name="40% - Accent4" xfId="3930" builtinId="43" hidden="1" customBuiltin="1"/>
    <cellStyle name="40% - Accent4" xfId="3964" builtinId="43" hidden="1" customBuiltin="1"/>
    <cellStyle name="40% - Accent4" xfId="4001" builtinId="43" hidden="1" customBuiltin="1"/>
    <cellStyle name="40% - Accent4" xfId="4038" builtinId="43" hidden="1" customBuiltin="1"/>
    <cellStyle name="40% - Accent4" xfId="4072" builtinId="43" hidden="1" customBuiltin="1"/>
    <cellStyle name="40% - Accent4" xfId="4270" builtinId="43" hidden="1" customBuiltin="1"/>
    <cellStyle name="40% - Accent4" xfId="6113" builtinId="43" hidden="1" customBuiltin="1"/>
    <cellStyle name="40% - Accent4" xfId="10654" builtinId="43" hidden="1" customBuiltin="1"/>
    <cellStyle name="40% - Accent4" xfId="4468" builtinId="43" hidden="1" customBuiltin="1"/>
    <cellStyle name="40% - Accent4" xfId="8164" builtinId="43" hidden="1" customBuiltin="1"/>
    <cellStyle name="40% - Accent4" xfId="8365" builtinId="43" hidden="1" customBuiltin="1"/>
    <cellStyle name="40% - Accent4" xfId="8137" builtinId="43" hidden="1" customBuiltin="1"/>
    <cellStyle name="40% - Accent4" xfId="5855" builtinId="43" hidden="1" customBuiltin="1"/>
    <cellStyle name="40% - Accent4" xfId="4590" builtinId="43" hidden="1" customBuiltin="1"/>
    <cellStyle name="40% - Accent4" xfId="8082" builtinId="43" hidden="1" customBuiltin="1"/>
    <cellStyle name="40% - Accent4" xfId="6237" builtinId="43" hidden="1" customBuiltin="1"/>
    <cellStyle name="40% - Accent4" xfId="4679" builtinId="43" hidden="1" customBuiltin="1"/>
    <cellStyle name="40% - Accent4" xfId="10761" builtinId="43" hidden="1" customBuiltin="1"/>
    <cellStyle name="40% - Accent4" xfId="12346" builtinId="43" hidden="1" customBuiltin="1"/>
    <cellStyle name="40% - Accent4" xfId="16870" builtinId="43" hidden="1" customBuiltin="1"/>
    <cellStyle name="40% - Accent4" xfId="5739" builtinId="43" hidden="1" customBuiltin="1"/>
    <cellStyle name="40% - Accent4" xfId="14487" builtinId="43" hidden="1" customBuiltin="1"/>
    <cellStyle name="40% - Accent4" xfId="14659" builtinId="43" hidden="1" customBuiltin="1"/>
    <cellStyle name="40% - Accent4" xfId="14466" builtinId="43" hidden="1" customBuiltin="1"/>
    <cellStyle name="40% - Accent4" xfId="8335" builtinId="43" hidden="1" customBuiltin="1"/>
    <cellStyle name="40% - Accent4" xfId="10613" builtinId="43" hidden="1" customBuiltin="1"/>
    <cellStyle name="40% - Accent4" xfId="14417" builtinId="43" hidden="1" customBuiltin="1"/>
    <cellStyle name="40% - Accent4" xfId="4711" builtinId="43" hidden="1" customBuiltin="1"/>
    <cellStyle name="40% - Accent4" xfId="4868" builtinId="43" hidden="1" customBuiltin="1"/>
    <cellStyle name="40% - Accent4" xfId="16965" builtinId="43" hidden="1" customBuiltin="1"/>
    <cellStyle name="40% - Accent4" xfId="6223" builtinId="43" hidden="1" customBuiltin="1"/>
    <cellStyle name="40% - Accent4" xfId="14297" builtinId="43" hidden="1" customBuiltin="1"/>
    <cellStyle name="40% - Accent4" xfId="13942" builtinId="43" hidden="1" customBuiltin="1"/>
    <cellStyle name="40% - Accent4" xfId="5839" builtinId="43" hidden="1" customBuiltin="1"/>
    <cellStyle name="40% - Accent4" xfId="4516" builtinId="43" hidden="1" customBuiltin="1"/>
    <cellStyle name="40% - Accent4" xfId="4354" builtinId="43" hidden="1" customBuiltin="1"/>
    <cellStyle name="40% - Accent4" xfId="17750" builtinId="43" hidden="1" customBuiltin="1"/>
    <cellStyle name="40% - Accent4" xfId="4307" builtinId="43" hidden="1" customBuiltin="1"/>
    <cellStyle name="40% - Accent4" xfId="5770" builtinId="43" hidden="1" customBuiltin="1"/>
    <cellStyle name="40% - Accent4" xfId="6437" builtinId="43" hidden="1" customBuiltin="1"/>
    <cellStyle name="40% - Accent4" xfId="14234" builtinId="43" hidden="1" customBuiltin="1"/>
    <cellStyle name="40% - Accent4" xfId="5673" builtinId="43" hidden="1" customBuiltin="1"/>
    <cellStyle name="40% - Accent4 10" xfId="537" hidden="1" xr:uid="{00000000-0005-0000-0000-000098170000}"/>
    <cellStyle name="40% - Accent4 10" xfId="861" hidden="1" xr:uid="{00000000-0005-0000-0000-000099170000}"/>
    <cellStyle name="40% - Accent4 10" xfId="1182" hidden="1" xr:uid="{00000000-0005-0000-0000-00009A170000}"/>
    <cellStyle name="40% - Accent4 10" xfId="1524" hidden="1" xr:uid="{00000000-0005-0000-0000-00009B170000}"/>
    <cellStyle name="40% - Accent4 10" xfId="6751" hidden="1" xr:uid="{00000000-0005-0000-0000-00009C170000}"/>
    <cellStyle name="40% - Accent4 10" xfId="7073" hidden="1" xr:uid="{00000000-0005-0000-0000-00009D170000}"/>
    <cellStyle name="40% - Accent4 10" xfId="7419" hidden="1" xr:uid="{00000000-0005-0000-0000-00009E170000}"/>
    <cellStyle name="40% - Accent4 10" xfId="8267" hidden="1" xr:uid="{00000000-0005-0000-0000-00009F170000}"/>
    <cellStyle name="40% - Accent4 10" xfId="4536" hidden="1" xr:uid="{00000000-0005-0000-0000-0000A0170000}"/>
    <cellStyle name="40% - Accent4 10" xfId="4152" hidden="1" xr:uid="{00000000-0005-0000-0000-0000A1170000}"/>
    <cellStyle name="40% - Accent4 10" xfId="13190" hidden="1" xr:uid="{00000000-0005-0000-0000-0000A2170000}"/>
    <cellStyle name="40% - Accent4 10" xfId="13511" hidden="1" xr:uid="{00000000-0005-0000-0000-0000A3170000}"/>
    <cellStyle name="40% - Accent4 10" xfId="13853" hidden="1" xr:uid="{00000000-0005-0000-0000-0000A4170000}"/>
    <cellStyle name="40% - Accent4 10" xfId="14572" hidden="1" xr:uid="{00000000-0005-0000-0000-0000A5170000}"/>
    <cellStyle name="40% - Accent4 10" xfId="5029" hidden="1" xr:uid="{00000000-0005-0000-0000-0000A6170000}"/>
    <cellStyle name="40% - Accent4 10" xfId="5024" hidden="1" xr:uid="{00000000-0005-0000-0000-0000A7170000}"/>
    <cellStyle name="40% - Accent4 10" xfId="19272" hidden="1" xr:uid="{00000000-0005-0000-0000-0000A8170000}"/>
    <cellStyle name="40% - Accent4 10" xfId="19594" hidden="1" xr:uid="{00000000-0005-0000-0000-0000A9170000}"/>
    <cellStyle name="40% - Accent4 10" xfId="19936" hidden="1" xr:uid="{00000000-0005-0000-0000-0000AA170000}"/>
    <cellStyle name="40% - Accent4 10" xfId="22525" hidden="1" xr:uid="{00000000-0005-0000-0000-0000AB170000}"/>
    <cellStyle name="40% - Accent4 10" xfId="22847" hidden="1" xr:uid="{00000000-0005-0000-0000-0000AC170000}"/>
    <cellStyle name="40% - Accent4 10" xfId="23189" hidden="1" xr:uid="{00000000-0005-0000-0000-0000AD170000}"/>
    <cellStyle name="40% - Accent4 10" xfId="25692" hidden="1" xr:uid="{00000000-0005-0000-0000-0000AE170000}"/>
    <cellStyle name="40% - Accent4 10" xfId="26013" hidden="1" xr:uid="{00000000-0005-0000-0000-0000AF170000}"/>
    <cellStyle name="40% - Accent4 10" xfId="28502" hidden="1" xr:uid="{00000000-0005-0000-0000-0000B0170000}"/>
    <cellStyle name="40% - Accent4 10" xfId="28576" hidden="1" xr:uid="{00000000-0005-0000-0000-0000B1170000}"/>
    <cellStyle name="40% - Accent4 10" xfId="28652" hidden="1" xr:uid="{00000000-0005-0000-0000-0000B2170000}"/>
    <cellStyle name="40% - Accent4 10" xfId="28730" hidden="1" xr:uid="{00000000-0005-0000-0000-0000B3170000}"/>
    <cellStyle name="40% - Accent4 10" xfId="29315" hidden="1" xr:uid="{00000000-0005-0000-0000-0000B4170000}"/>
    <cellStyle name="40% - Accent4 10" xfId="29391" hidden="1" xr:uid="{00000000-0005-0000-0000-0000B5170000}"/>
    <cellStyle name="40% - Accent4 10" xfId="29470" hidden="1" xr:uid="{00000000-0005-0000-0000-0000B6170000}"/>
    <cellStyle name="40% - Accent4 10" xfId="29561" hidden="1" xr:uid="{00000000-0005-0000-0000-0000B7170000}"/>
    <cellStyle name="40% - Accent4 10" xfId="29022" hidden="1" xr:uid="{00000000-0005-0000-0000-0000B8170000}"/>
    <cellStyle name="40% - Accent4 10" xfId="28987" hidden="1" xr:uid="{00000000-0005-0000-0000-0000B9170000}"/>
    <cellStyle name="40% - Accent4 10" xfId="29910" hidden="1" xr:uid="{00000000-0005-0000-0000-0000BA170000}"/>
    <cellStyle name="40% - Accent4 10" xfId="29986" hidden="1" xr:uid="{00000000-0005-0000-0000-0000BB170000}"/>
    <cellStyle name="40% - Accent4 10" xfId="30064" hidden="1" xr:uid="{00000000-0005-0000-0000-0000BC170000}"/>
    <cellStyle name="40% - Accent4 10" xfId="30139" hidden="1" xr:uid="{00000000-0005-0000-0000-0000BD170000}"/>
    <cellStyle name="40% - Accent4 10" xfId="29089" hidden="1" xr:uid="{00000000-0005-0000-0000-0000BE170000}"/>
    <cellStyle name="40% - Accent4 10" xfId="29088" hidden="1" xr:uid="{00000000-0005-0000-0000-0000BF170000}"/>
    <cellStyle name="40% - Accent4 10" xfId="30442" hidden="1" xr:uid="{00000000-0005-0000-0000-0000C0170000}"/>
    <cellStyle name="40% - Accent4 10" xfId="30518" hidden="1" xr:uid="{00000000-0005-0000-0000-0000C1170000}"/>
    <cellStyle name="40% - Accent4 10" xfId="30596" hidden="1" xr:uid="{00000000-0005-0000-0000-0000C2170000}"/>
    <cellStyle name="40% - Accent4 10" xfId="30779" hidden="1" xr:uid="{00000000-0005-0000-0000-0000C3170000}"/>
    <cellStyle name="40% - Accent4 10" xfId="30855" hidden="1" xr:uid="{00000000-0005-0000-0000-0000C4170000}"/>
    <cellStyle name="40% - Accent4 10" xfId="30933" hidden="1" xr:uid="{00000000-0005-0000-0000-0000C5170000}"/>
    <cellStyle name="40% - Accent4 10" xfId="31116" hidden="1" xr:uid="{00000000-0005-0000-0000-0000C6170000}"/>
    <cellStyle name="40% - Accent4 10" xfId="31192" hidden="1" xr:uid="{00000000-0005-0000-0000-0000C7170000}"/>
    <cellStyle name="40% - Accent4 10" xfId="31294" hidden="1" xr:uid="{00000000-0005-0000-0000-0000C8170000}"/>
    <cellStyle name="40% - Accent4 10" xfId="31368" hidden="1" xr:uid="{00000000-0005-0000-0000-0000C9170000}"/>
    <cellStyle name="40% - Accent4 10" xfId="31444" hidden="1" xr:uid="{00000000-0005-0000-0000-0000CA170000}"/>
    <cellStyle name="40% - Accent4 10" xfId="31522" hidden="1" xr:uid="{00000000-0005-0000-0000-0000CB170000}"/>
    <cellStyle name="40% - Accent4 10" xfId="32107" hidden="1" xr:uid="{00000000-0005-0000-0000-0000CC170000}"/>
    <cellStyle name="40% - Accent4 10" xfId="32183" hidden="1" xr:uid="{00000000-0005-0000-0000-0000CD170000}"/>
    <cellStyle name="40% - Accent4 10" xfId="32262" hidden="1" xr:uid="{00000000-0005-0000-0000-0000CE170000}"/>
    <cellStyle name="40% - Accent4 10" xfId="32353" hidden="1" xr:uid="{00000000-0005-0000-0000-0000CF170000}"/>
    <cellStyle name="40% - Accent4 10" xfId="31814" hidden="1" xr:uid="{00000000-0005-0000-0000-0000D0170000}"/>
    <cellStyle name="40% - Accent4 10" xfId="31779" hidden="1" xr:uid="{00000000-0005-0000-0000-0000D1170000}"/>
    <cellStyle name="40% - Accent4 10" xfId="32702" hidden="1" xr:uid="{00000000-0005-0000-0000-0000D2170000}"/>
    <cellStyle name="40% - Accent4 10" xfId="32778" hidden="1" xr:uid="{00000000-0005-0000-0000-0000D3170000}"/>
    <cellStyle name="40% - Accent4 10" xfId="32856" hidden="1" xr:uid="{00000000-0005-0000-0000-0000D4170000}"/>
    <cellStyle name="40% - Accent4 10" xfId="32931" hidden="1" xr:uid="{00000000-0005-0000-0000-0000D5170000}"/>
    <cellStyle name="40% - Accent4 10" xfId="31881" hidden="1" xr:uid="{00000000-0005-0000-0000-0000D6170000}"/>
    <cellStyle name="40% - Accent4 10" xfId="31880" hidden="1" xr:uid="{00000000-0005-0000-0000-0000D7170000}"/>
    <cellStyle name="40% - Accent4 10" xfId="33234" hidden="1" xr:uid="{00000000-0005-0000-0000-0000D8170000}"/>
    <cellStyle name="40% - Accent4 10" xfId="33310" hidden="1" xr:uid="{00000000-0005-0000-0000-0000D9170000}"/>
    <cellStyle name="40% - Accent4 10" xfId="33388" hidden="1" xr:uid="{00000000-0005-0000-0000-0000DA170000}"/>
    <cellStyle name="40% - Accent4 10" xfId="33571" hidden="1" xr:uid="{00000000-0005-0000-0000-0000DB170000}"/>
    <cellStyle name="40% - Accent4 10" xfId="33647" hidden="1" xr:uid="{00000000-0005-0000-0000-0000DC170000}"/>
    <cellStyle name="40% - Accent4 10" xfId="33725" hidden="1" xr:uid="{00000000-0005-0000-0000-0000DD170000}"/>
    <cellStyle name="40% - Accent4 10" xfId="33908" hidden="1" xr:uid="{00000000-0005-0000-0000-0000DE170000}"/>
    <cellStyle name="40% - Accent4 10" xfId="33984" hidden="1" xr:uid="{00000000-0005-0000-0000-0000DF170000}"/>
    <cellStyle name="40% - Accent4 11" xfId="573" hidden="1" xr:uid="{00000000-0005-0000-0000-0000E0170000}"/>
    <cellStyle name="40% - Accent4 11" xfId="897" hidden="1" xr:uid="{00000000-0005-0000-0000-0000E1170000}"/>
    <cellStyle name="40% - Accent4 11" xfId="1218" hidden="1" xr:uid="{00000000-0005-0000-0000-0000E2170000}"/>
    <cellStyle name="40% - Accent4 11" xfId="1560" hidden="1" xr:uid="{00000000-0005-0000-0000-0000E3170000}"/>
    <cellStyle name="40% - Accent4 11" xfId="6787" hidden="1" xr:uid="{00000000-0005-0000-0000-0000E4170000}"/>
    <cellStyle name="40% - Accent4 11" xfId="7109" hidden="1" xr:uid="{00000000-0005-0000-0000-0000E5170000}"/>
    <cellStyle name="40% - Accent4 11" xfId="7455" hidden="1" xr:uid="{00000000-0005-0000-0000-0000E6170000}"/>
    <cellStyle name="40% - Accent4 11" xfId="7630" hidden="1" xr:uid="{00000000-0005-0000-0000-0000E7170000}"/>
    <cellStyle name="40% - Accent4 11" xfId="5926" hidden="1" xr:uid="{00000000-0005-0000-0000-0000E8170000}"/>
    <cellStyle name="40% - Accent4 11" xfId="5557" hidden="1" xr:uid="{00000000-0005-0000-0000-0000E9170000}"/>
    <cellStyle name="40% - Accent4 11" xfId="13226" hidden="1" xr:uid="{00000000-0005-0000-0000-0000EA170000}"/>
    <cellStyle name="40% - Accent4 11" xfId="13547" hidden="1" xr:uid="{00000000-0005-0000-0000-0000EB170000}"/>
    <cellStyle name="40% - Accent4 11" xfId="13889" hidden="1" xr:uid="{00000000-0005-0000-0000-0000EC170000}"/>
    <cellStyle name="40% - Accent4 11" xfId="14039" hidden="1" xr:uid="{00000000-0005-0000-0000-0000ED170000}"/>
    <cellStyle name="40% - Accent4 11" xfId="7823" hidden="1" xr:uid="{00000000-0005-0000-0000-0000EE170000}"/>
    <cellStyle name="40% - Accent4 11" xfId="4149" hidden="1" xr:uid="{00000000-0005-0000-0000-0000EF170000}"/>
    <cellStyle name="40% - Accent4 11" xfId="19309" hidden="1" xr:uid="{00000000-0005-0000-0000-0000F0170000}"/>
    <cellStyle name="40% - Accent4 11" xfId="19630" hidden="1" xr:uid="{00000000-0005-0000-0000-0000F1170000}"/>
    <cellStyle name="40% - Accent4 11" xfId="19972" hidden="1" xr:uid="{00000000-0005-0000-0000-0000F2170000}"/>
    <cellStyle name="40% - Accent4 11" xfId="22562" hidden="1" xr:uid="{00000000-0005-0000-0000-0000F3170000}"/>
    <cellStyle name="40% - Accent4 11" xfId="22883" hidden="1" xr:uid="{00000000-0005-0000-0000-0000F4170000}"/>
    <cellStyle name="40% - Accent4 11" xfId="23225" hidden="1" xr:uid="{00000000-0005-0000-0000-0000F5170000}"/>
    <cellStyle name="40% - Accent4 11" xfId="25728" hidden="1" xr:uid="{00000000-0005-0000-0000-0000F6170000}"/>
    <cellStyle name="40% - Accent4 11" xfId="26049" hidden="1" xr:uid="{00000000-0005-0000-0000-0000F7170000}"/>
    <cellStyle name="40% - Accent4 11" xfId="28515" hidden="1" xr:uid="{00000000-0005-0000-0000-0000F8170000}"/>
    <cellStyle name="40% - Accent4 11" xfId="28589" hidden="1" xr:uid="{00000000-0005-0000-0000-0000F9170000}"/>
    <cellStyle name="40% - Accent4 11" xfId="28665" hidden="1" xr:uid="{00000000-0005-0000-0000-0000FA170000}"/>
    <cellStyle name="40% - Accent4 11" xfId="28743" hidden="1" xr:uid="{00000000-0005-0000-0000-0000FB170000}"/>
    <cellStyle name="40% - Accent4 11" xfId="29328" hidden="1" xr:uid="{00000000-0005-0000-0000-0000FC170000}"/>
    <cellStyle name="40% - Accent4 11" xfId="29404" hidden="1" xr:uid="{00000000-0005-0000-0000-0000FD170000}"/>
    <cellStyle name="40% - Accent4 11" xfId="29483" hidden="1" xr:uid="{00000000-0005-0000-0000-0000FE170000}"/>
    <cellStyle name="40% - Accent4 11" xfId="29507" hidden="1" xr:uid="{00000000-0005-0000-0000-0000FF170000}"/>
    <cellStyle name="40% - Accent4 11" xfId="29198" hidden="1" xr:uid="{00000000-0005-0000-0000-000000180000}"/>
    <cellStyle name="40% - Accent4 11" xfId="29159" hidden="1" xr:uid="{00000000-0005-0000-0000-000001180000}"/>
    <cellStyle name="40% - Accent4 11" xfId="29923" hidden="1" xr:uid="{00000000-0005-0000-0000-000002180000}"/>
    <cellStyle name="40% - Accent4 11" xfId="29999" hidden="1" xr:uid="{00000000-0005-0000-0000-000003180000}"/>
    <cellStyle name="40% - Accent4 11" xfId="30077" hidden="1" xr:uid="{00000000-0005-0000-0000-000004180000}"/>
    <cellStyle name="40% - Accent4 11" xfId="30098" hidden="1" xr:uid="{00000000-0005-0000-0000-000005180000}"/>
    <cellStyle name="40% - Accent4 11" xfId="29531" hidden="1" xr:uid="{00000000-0005-0000-0000-000006180000}"/>
    <cellStyle name="40% - Accent4 11" xfId="28984" hidden="1" xr:uid="{00000000-0005-0000-0000-000007180000}"/>
    <cellStyle name="40% - Accent4 11" xfId="30455" hidden="1" xr:uid="{00000000-0005-0000-0000-000008180000}"/>
    <cellStyle name="40% - Accent4 11" xfId="30531" hidden="1" xr:uid="{00000000-0005-0000-0000-000009180000}"/>
    <cellStyle name="40% - Accent4 11" xfId="30609" hidden="1" xr:uid="{00000000-0005-0000-0000-00000A180000}"/>
    <cellStyle name="40% - Accent4 11" xfId="30792" hidden="1" xr:uid="{00000000-0005-0000-0000-00000B180000}"/>
    <cellStyle name="40% - Accent4 11" xfId="30868" hidden="1" xr:uid="{00000000-0005-0000-0000-00000C180000}"/>
    <cellStyle name="40% - Accent4 11" xfId="30946" hidden="1" xr:uid="{00000000-0005-0000-0000-00000D180000}"/>
    <cellStyle name="40% - Accent4 11" xfId="31129" hidden="1" xr:uid="{00000000-0005-0000-0000-00000E180000}"/>
    <cellStyle name="40% - Accent4 11" xfId="31205" hidden="1" xr:uid="{00000000-0005-0000-0000-00000F180000}"/>
    <cellStyle name="40% - Accent4 11" xfId="31307" hidden="1" xr:uid="{00000000-0005-0000-0000-000010180000}"/>
    <cellStyle name="40% - Accent4 11" xfId="31381" hidden="1" xr:uid="{00000000-0005-0000-0000-000011180000}"/>
    <cellStyle name="40% - Accent4 11" xfId="31457" hidden="1" xr:uid="{00000000-0005-0000-0000-000012180000}"/>
    <cellStyle name="40% - Accent4 11" xfId="31535" hidden="1" xr:uid="{00000000-0005-0000-0000-000013180000}"/>
    <cellStyle name="40% - Accent4 11" xfId="32120" hidden="1" xr:uid="{00000000-0005-0000-0000-000014180000}"/>
    <cellStyle name="40% - Accent4 11" xfId="32196" hidden="1" xr:uid="{00000000-0005-0000-0000-000015180000}"/>
    <cellStyle name="40% - Accent4 11" xfId="32275" hidden="1" xr:uid="{00000000-0005-0000-0000-000016180000}"/>
    <cellStyle name="40% - Accent4 11" xfId="32299" hidden="1" xr:uid="{00000000-0005-0000-0000-000017180000}"/>
    <cellStyle name="40% - Accent4 11" xfId="31990" hidden="1" xr:uid="{00000000-0005-0000-0000-000018180000}"/>
    <cellStyle name="40% - Accent4 11" xfId="31951" hidden="1" xr:uid="{00000000-0005-0000-0000-000019180000}"/>
    <cellStyle name="40% - Accent4 11" xfId="32715" hidden="1" xr:uid="{00000000-0005-0000-0000-00001A180000}"/>
    <cellStyle name="40% - Accent4 11" xfId="32791" hidden="1" xr:uid="{00000000-0005-0000-0000-00001B180000}"/>
    <cellStyle name="40% - Accent4 11" xfId="32869" hidden="1" xr:uid="{00000000-0005-0000-0000-00001C180000}"/>
    <cellStyle name="40% - Accent4 11" xfId="32890" hidden="1" xr:uid="{00000000-0005-0000-0000-00001D180000}"/>
    <cellStyle name="40% - Accent4 11" xfId="32323" hidden="1" xr:uid="{00000000-0005-0000-0000-00001E180000}"/>
    <cellStyle name="40% - Accent4 11" xfId="31776" hidden="1" xr:uid="{00000000-0005-0000-0000-00001F180000}"/>
    <cellStyle name="40% - Accent4 11" xfId="33247" hidden="1" xr:uid="{00000000-0005-0000-0000-000020180000}"/>
    <cellStyle name="40% - Accent4 11" xfId="33323" hidden="1" xr:uid="{00000000-0005-0000-0000-000021180000}"/>
    <cellStyle name="40% - Accent4 11" xfId="33401" hidden="1" xr:uid="{00000000-0005-0000-0000-000022180000}"/>
    <cellStyle name="40% - Accent4 11" xfId="33584" hidden="1" xr:uid="{00000000-0005-0000-0000-000023180000}"/>
    <cellStyle name="40% - Accent4 11" xfId="33660" hidden="1" xr:uid="{00000000-0005-0000-0000-000024180000}"/>
    <cellStyle name="40% - Accent4 11" xfId="33738" hidden="1" xr:uid="{00000000-0005-0000-0000-000025180000}"/>
    <cellStyle name="40% - Accent4 11" xfId="33921" hidden="1" xr:uid="{00000000-0005-0000-0000-000026180000}"/>
    <cellStyle name="40% - Accent4 11" xfId="33997" hidden="1" xr:uid="{00000000-0005-0000-0000-000027180000}"/>
    <cellStyle name="40% - Accent4 12" xfId="607" hidden="1" xr:uid="{00000000-0005-0000-0000-000028180000}"/>
    <cellStyle name="40% - Accent4 12" xfId="932" hidden="1" xr:uid="{00000000-0005-0000-0000-000029180000}"/>
    <cellStyle name="40% - Accent4 12" xfId="1252" hidden="1" xr:uid="{00000000-0005-0000-0000-00002A180000}"/>
    <cellStyle name="40% - Accent4 12" xfId="1594" hidden="1" xr:uid="{00000000-0005-0000-0000-00002B180000}"/>
    <cellStyle name="40% - Accent4 12" xfId="6822" hidden="1" xr:uid="{00000000-0005-0000-0000-00002C180000}"/>
    <cellStyle name="40% - Accent4 12" xfId="7143" hidden="1" xr:uid="{00000000-0005-0000-0000-00002D180000}"/>
    <cellStyle name="40% - Accent4 12" xfId="7489" hidden="1" xr:uid="{00000000-0005-0000-0000-00002E180000}"/>
    <cellStyle name="40% - Accent4 12" xfId="8390" hidden="1" xr:uid="{00000000-0005-0000-0000-00002F180000}"/>
    <cellStyle name="40% - Accent4 12" xfId="5996" hidden="1" xr:uid="{00000000-0005-0000-0000-000030180000}"/>
    <cellStyle name="40% - Accent4 12" xfId="6183" hidden="1" xr:uid="{00000000-0005-0000-0000-000031180000}"/>
    <cellStyle name="40% - Accent4 12" xfId="13261" hidden="1" xr:uid="{00000000-0005-0000-0000-000032180000}"/>
    <cellStyle name="40% - Accent4 12" xfId="13581" hidden="1" xr:uid="{00000000-0005-0000-0000-000033180000}"/>
    <cellStyle name="40% - Accent4 12" xfId="13923" hidden="1" xr:uid="{00000000-0005-0000-0000-000034180000}"/>
    <cellStyle name="40% - Accent4 12" xfId="14681" hidden="1" xr:uid="{00000000-0005-0000-0000-000035180000}"/>
    <cellStyle name="40% - Accent4 12" xfId="12277" hidden="1" xr:uid="{00000000-0005-0000-0000-000036180000}"/>
    <cellStyle name="40% - Accent4 12" xfId="6330" hidden="1" xr:uid="{00000000-0005-0000-0000-000037180000}"/>
    <cellStyle name="40% - Accent4 12" xfId="19344" hidden="1" xr:uid="{00000000-0005-0000-0000-000038180000}"/>
    <cellStyle name="40% - Accent4 12" xfId="19664" hidden="1" xr:uid="{00000000-0005-0000-0000-000039180000}"/>
    <cellStyle name="40% - Accent4 12" xfId="20006" hidden="1" xr:uid="{00000000-0005-0000-0000-00003A180000}"/>
    <cellStyle name="40% - Accent4 12" xfId="22597" hidden="1" xr:uid="{00000000-0005-0000-0000-00003B180000}"/>
    <cellStyle name="40% - Accent4 12" xfId="22917" hidden="1" xr:uid="{00000000-0005-0000-0000-00003C180000}"/>
    <cellStyle name="40% - Accent4 12" xfId="23259" hidden="1" xr:uid="{00000000-0005-0000-0000-00003D180000}"/>
    <cellStyle name="40% - Accent4 12" xfId="25763" hidden="1" xr:uid="{00000000-0005-0000-0000-00003E180000}"/>
    <cellStyle name="40% - Accent4 12" xfId="26083" hidden="1" xr:uid="{00000000-0005-0000-0000-00003F180000}"/>
    <cellStyle name="40% - Accent4 12" xfId="28528" hidden="1" xr:uid="{00000000-0005-0000-0000-000040180000}"/>
    <cellStyle name="40% - Accent4 12" xfId="28603" hidden="1" xr:uid="{00000000-0005-0000-0000-000041180000}"/>
    <cellStyle name="40% - Accent4 12" xfId="28678" hidden="1" xr:uid="{00000000-0005-0000-0000-000042180000}"/>
    <cellStyle name="40% - Accent4 12" xfId="28756" hidden="1" xr:uid="{00000000-0005-0000-0000-000043180000}"/>
    <cellStyle name="40% - Accent4 12" xfId="29342" hidden="1" xr:uid="{00000000-0005-0000-0000-000044180000}"/>
    <cellStyle name="40% - Accent4 12" xfId="29417" hidden="1" xr:uid="{00000000-0005-0000-0000-000045180000}"/>
    <cellStyle name="40% - Accent4 12" xfId="29496" hidden="1" xr:uid="{00000000-0005-0000-0000-000046180000}"/>
    <cellStyle name="40% - Accent4 12" xfId="29571" hidden="1" xr:uid="{00000000-0005-0000-0000-000047180000}"/>
    <cellStyle name="40% - Accent4 12" xfId="29211" hidden="1" xr:uid="{00000000-0005-0000-0000-000048180000}"/>
    <cellStyle name="40% - Accent4 12" xfId="29233" hidden="1" xr:uid="{00000000-0005-0000-0000-000049180000}"/>
    <cellStyle name="40% - Accent4 12" xfId="29937" hidden="1" xr:uid="{00000000-0005-0000-0000-00004A180000}"/>
    <cellStyle name="40% - Accent4 12" xfId="30012" hidden="1" xr:uid="{00000000-0005-0000-0000-00004B180000}"/>
    <cellStyle name="40% - Accent4 12" xfId="30090" hidden="1" xr:uid="{00000000-0005-0000-0000-00004C180000}"/>
    <cellStyle name="40% - Accent4 12" xfId="30144" hidden="1" xr:uid="{00000000-0005-0000-0000-00004D180000}"/>
    <cellStyle name="40% - Accent4 12" xfId="29872" hidden="1" xr:uid="{00000000-0005-0000-0000-00004E180000}"/>
    <cellStyle name="40% - Accent4 12" xfId="29261" hidden="1" xr:uid="{00000000-0005-0000-0000-00004F180000}"/>
    <cellStyle name="40% - Accent4 12" xfId="30469" hidden="1" xr:uid="{00000000-0005-0000-0000-000050180000}"/>
    <cellStyle name="40% - Accent4 12" xfId="30544" hidden="1" xr:uid="{00000000-0005-0000-0000-000051180000}"/>
    <cellStyle name="40% - Accent4 12" xfId="30622" hidden="1" xr:uid="{00000000-0005-0000-0000-000052180000}"/>
    <cellStyle name="40% - Accent4 12" xfId="30806" hidden="1" xr:uid="{00000000-0005-0000-0000-000053180000}"/>
    <cellStyle name="40% - Accent4 12" xfId="30881" hidden="1" xr:uid="{00000000-0005-0000-0000-000054180000}"/>
    <cellStyle name="40% - Accent4 12" xfId="30959" hidden="1" xr:uid="{00000000-0005-0000-0000-000055180000}"/>
    <cellStyle name="40% - Accent4 12" xfId="31143" hidden="1" xr:uid="{00000000-0005-0000-0000-000056180000}"/>
    <cellStyle name="40% - Accent4 12" xfId="31218" hidden="1" xr:uid="{00000000-0005-0000-0000-000057180000}"/>
    <cellStyle name="40% - Accent4 12" xfId="31320" hidden="1" xr:uid="{00000000-0005-0000-0000-000058180000}"/>
    <cellStyle name="40% - Accent4 12" xfId="31395" hidden="1" xr:uid="{00000000-0005-0000-0000-000059180000}"/>
    <cellStyle name="40% - Accent4 12" xfId="31470" hidden="1" xr:uid="{00000000-0005-0000-0000-00005A180000}"/>
    <cellStyle name="40% - Accent4 12" xfId="31548" hidden="1" xr:uid="{00000000-0005-0000-0000-00005B180000}"/>
    <cellStyle name="40% - Accent4 12" xfId="32134" hidden="1" xr:uid="{00000000-0005-0000-0000-00005C180000}"/>
    <cellStyle name="40% - Accent4 12" xfId="32209" hidden="1" xr:uid="{00000000-0005-0000-0000-00005D180000}"/>
    <cellStyle name="40% - Accent4 12" xfId="32288" hidden="1" xr:uid="{00000000-0005-0000-0000-00005E180000}"/>
    <cellStyle name="40% - Accent4 12" xfId="32363" hidden="1" xr:uid="{00000000-0005-0000-0000-00005F180000}"/>
    <cellStyle name="40% - Accent4 12" xfId="32003" hidden="1" xr:uid="{00000000-0005-0000-0000-000060180000}"/>
    <cellStyle name="40% - Accent4 12" xfId="32025" hidden="1" xr:uid="{00000000-0005-0000-0000-000061180000}"/>
    <cellStyle name="40% - Accent4 12" xfId="32729" hidden="1" xr:uid="{00000000-0005-0000-0000-000062180000}"/>
    <cellStyle name="40% - Accent4 12" xfId="32804" hidden="1" xr:uid="{00000000-0005-0000-0000-000063180000}"/>
    <cellStyle name="40% - Accent4 12" xfId="32882" hidden="1" xr:uid="{00000000-0005-0000-0000-000064180000}"/>
    <cellStyle name="40% - Accent4 12" xfId="32936" hidden="1" xr:uid="{00000000-0005-0000-0000-000065180000}"/>
    <cellStyle name="40% - Accent4 12" xfId="32664" hidden="1" xr:uid="{00000000-0005-0000-0000-000066180000}"/>
    <cellStyle name="40% - Accent4 12" xfId="32053" hidden="1" xr:uid="{00000000-0005-0000-0000-000067180000}"/>
    <cellStyle name="40% - Accent4 12" xfId="33261" hidden="1" xr:uid="{00000000-0005-0000-0000-000068180000}"/>
    <cellStyle name="40% - Accent4 12" xfId="33336" hidden="1" xr:uid="{00000000-0005-0000-0000-000069180000}"/>
    <cellStyle name="40% - Accent4 12" xfId="33414" hidden="1" xr:uid="{00000000-0005-0000-0000-00006A180000}"/>
    <cellStyle name="40% - Accent4 12" xfId="33598" hidden="1" xr:uid="{00000000-0005-0000-0000-00006B180000}"/>
    <cellStyle name="40% - Accent4 12" xfId="33673" hidden="1" xr:uid="{00000000-0005-0000-0000-00006C180000}"/>
    <cellStyle name="40% - Accent4 12" xfId="33751" hidden="1" xr:uid="{00000000-0005-0000-0000-00006D180000}"/>
    <cellStyle name="40% - Accent4 12" xfId="33935" hidden="1" xr:uid="{00000000-0005-0000-0000-00006E180000}"/>
    <cellStyle name="40% - Accent4 12" xfId="34010" hidden="1" xr:uid="{00000000-0005-0000-0000-00006F180000}"/>
    <cellStyle name="40% - Accent4 13" xfId="1629" hidden="1" xr:uid="{00000000-0005-0000-0000-000070180000}"/>
    <cellStyle name="40% - Accent4 13" xfId="2895" hidden="1" xr:uid="{00000000-0005-0000-0000-000071180000}"/>
    <cellStyle name="40% - Accent4 13" xfId="9521" hidden="1" xr:uid="{00000000-0005-0000-0000-000072180000}"/>
    <cellStyle name="40% - Accent4 13" xfId="12034" hidden="1" xr:uid="{00000000-0005-0000-0000-000073180000}"/>
    <cellStyle name="40% - Accent4 13" xfId="15772" hidden="1" xr:uid="{00000000-0005-0000-0000-000074180000}"/>
    <cellStyle name="40% - Accent4 13" xfId="18140" hidden="1" xr:uid="{00000000-0005-0000-0000-000075180000}"/>
    <cellStyle name="40% - Accent4 13" xfId="21409" hidden="1" xr:uid="{00000000-0005-0000-0000-000076180000}"/>
    <cellStyle name="40% - Accent4 13" xfId="24593" hidden="1" xr:uid="{00000000-0005-0000-0000-000077180000}"/>
    <cellStyle name="40% - Accent4 13" xfId="28769" hidden="1" xr:uid="{00000000-0005-0000-0000-000078180000}"/>
    <cellStyle name="40% - Accent4 13" xfId="28884" hidden="1" xr:uid="{00000000-0005-0000-0000-000079180000}"/>
    <cellStyle name="40% - Accent4 13" xfId="29607" hidden="1" xr:uid="{00000000-0005-0000-0000-00007A180000}"/>
    <cellStyle name="40% - Accent4 13" xfId="29780" hidden="1" xr:uid="{00000000-0005-0000-0000-00007B180000}"/>
    <cellStyle name="40% - Accent4 13" xfId="30173" hidden="1" xr:uid="{00000000-0005-0000-0000-00007C180000}"/>
    <cellStyle name="40% - Accent4 13" xfId="30321" hidden="1" xr:uid="{00000000-0005-0000-0000-00007D180000}"/>
    <cellStyle name="40% - Accent4 13" xfId="30659" hidden="1" xr:uid="{00000000-0005-0000-0000-00007E180000}"/>
    <cellStyle name="40% - Accent4 13" xfId="30996" hidden="1" xr:uid="{00000000-0005-0000-0000-00007F180000}"/>
    <cellStyle name="40% - Accent4 13" xfId="31561" hidden="1" xr:uid="{00000000-0005-0000-0000-000080180000}"/>
    <cellStyle name="40% - Accent4 13" xfId="31676" hidden="1" xr:uid="{00000000-0005-0000-0000-000081180000}"/>
    <cellStyle name="40% - Accent4 13" xfId="32399" hidden="1" xr:uid="{00000000-0005-0000-0000-000082180000}"/>
    <cellStyle name="40% - Accent4 13" xfId="32572" hidden="1" xr:uid="{00000000-0005-0000-0000-000083180000}"/>
    <cellStyle name="40% - Accent4 13" xfId="32965" hidden="1" xr:uid="{00000000-0005-0000-0000-000084180000}"/>
    <cellStyle name="40% - Accent4 13" xfId="33113" hidden="1" xr:uid="{00000000-0005-0000-0000-000085180000}"/>
    <cellStyle name="40% - Accent4 13" xfId="33451" hidden="1" xr:uid="{00000000-0005-0000-0000-000086180000}"/>
    <cellStyle name="40% - Accent4 13" xfId="33788" hidden="1" xr:uid="{00000000-0005-0000-0000-000087180000}"/>
    <cellStyle name="40% - Accent4 3 2 3 2" xfId="1719" hidden="1" xr:uid="{00000000-0005-0000-0000-000088180000}"/>
    <cellStyle name="40% - Accent4 3 2 3 2" xfId="2985" hidden="1" xr:uid="{00000000-0005-0000-0000-000089180000}"/>
    <cellStyle name="40% - Accent4 3 2 3 2" xfId="9611" hidden="1" xr:uid="{00000000-0005-0000-0000-00008A180000}"/>
    <cellStyle name="40% - Accent4 3 2 3 2" xfId="12124" hidden="1" xr:uid="{00000000-0005-0000-0000-00008B180000}"/>
    <cellStyle name="40% - Accent4 3 2 3 2" xfId="15862" hidden="1" xr:uid="{00000000-0005-0000-0000-00008C180000}"/>
    <cellStyle name="40% - Accent4 3 2 3 2" xfId="18230" hidden="1" xr:uid="{00000000-0005-0000-0000-00008D180000}"/>
    <cellStyle name="40% - Accent4 3 2 3 2" xfId="21499" hidden="1" xr:uid="{00000000-0005-0000-0000-00008E180000}"/>
    <cellStyle name="40% - Accent4 3 2 3 2" xfId="24683" hidden="1" xr:uid="{00000000-0005-0000-0000-00008F180000}"/>
    <cellStyle name="40% - Accent4 3 2 3 2" xfId="28854" hidden="1" xr:uid="{00000000-0005-0000-0000-000090180000}"/>
    <cellStyle name="40% - Accent4 3 2 3 2" xfId="28969" hidden="1" xr:uid="{00000000-0005-0000-0000-000091180000}"/>
    <cellStyle name="40% - Accent4 3 2 3 2" xfId="29692" hidden="1" xr:uid="{00000000-0005-0000-0000-000092180000}"/>
    <cellStyle name="40% - Accent4 3 2 3 2" xfId="29865" hidden="1" xr:uid="{00000000-0005-0000-0000-000093180000}"/>
    <cellStyle name="40% - Accent4 3 2 3 2" xfId="30258" hidden="1" xr:uid="{00000000-0005-0000-0000-000094180000}"/>
    <cellStyle name="40% - Accent4 3 2 3 2" xfId="30406" hidden="1" xr:uid="{00000000-0005-0000-0000-000095180000}"/>
    <cellStyle name="40% - Accent4 3 2 3 2" xfId="30744" hidden="1" xr:uid="{00000000-0005-0000-0000-000096180000}"/>
    <cellStyle name="40% - Accent4 3 2 3 2" xfId="31081" hidden="1" xr:uid="{00000000-0005-0000-0000-000097180000}"/>
    <cellStyle name="40% - Accent4 3 2 3 2" xfId="31646" hidden="1" xr:uid="{00000000-0005-0000-0000-000098180000}"/>
    <cellStyle name="40% - Accent4 3 2 3 2" xfId="31761" hidden="1" xr:uid="{00000000-0005-0000-0000-000099180000}"/>
    <cellStyle name="40% - Accent4 3 2 3 2" xfId="32484" hidden="1" xr:uid="{00000000-0005-0000-0000-00009A180000}"/>
    <cellStyle name="40% - Accent4 3 2 3 2" xfId="32657" hidden="1" xr:uid="{00000000-0005-0000-0000-00009B180000}"/>
    <cellStyle name="40% - Accent4 3 2 3 2" xfId="33050" hidden="1" xr:uid="{00000000-0005-0000-0000-00009C180000}"/>
    <cellStyle name="40% - Accent4 3 2 3 2" xfId="33198" hidden="1" xr:uid="{00000000-0005-0000-0000-00009D180000}"/>
    <cellStyle name="40% - Accent4 3 2 3 2" xfId="33536" hidden="1" xr:uid="{00000000-0005-0000-0000-00009E180000}"/>
    <cellStyle name="40% - Accent4 3 2 3 2" xfId="33873" hidden="1" xr:uid="{00000000-0005-0000-0000-00009F180000}"/>
    <cellStyle name="40% - Accent4 3 2 4 2" xfId="1688" hidden="1" xr:uid="{00000000-0005-0000-0000-0000A0180000}"/>
    <cellStyle name="40% - Accent4 3 2 4 2" xfId="2954" hidden="1" xr:uid="{00000000-0005-0000-0000-0000A1180000}"/>
    <cellStyle name="40% - Accent4 3 2 4 2" xfId="9580" hidden="1" xr:uid="{00000000-0005-0000-0000-0000A2180000}"/>
    <cellStyle name="40% - Accent4 3 2 4 2" xfId="12093" hidden="1" xr:uid="{00000000-0005-0000-0000-0000A3180000}"/>
    <cellStyle name="40% - Accent4 3 2 4 2" xfId="15831" hidden="1" xr:uid="{00000000-0005-0000-0000-0000A4180000}"/>
    <cellStyle name="40% - Accent4 3 2 4 2" xfId="18199" hidden="1" xr:uid="{00000000-0005-0000-0000-0000A5180000}"/>
    <cellStyle name="40% - Accent4 3 2 4 2" xfId="21468" hidden="1" xr:uid="{00000000-0005-0000-0000-0000A6180000}"/>
    <cellStyle name="40% - Accent4 3 2 4 2" xfId="24652" hidden="1" xr:uid="{00000000-0005-0000-0000-0000A7180000}"/>
    <cellStyle name="40% - Accent4 3 2 4 2" xfId="28823" hidden="1" xr:uid="{00000000-0005-0000-0000-0000A8180000}"/>
    <cellStyle name="40% - Accent4 3 2 4 2" xfId="28938" hidden="1" xr:uid="{00000000-0005-0000-0000-0000A9180000}"/>
    <cellStyle name="40% - Accent4 3 2 4 2" xfId="29661" hidden="1" xr:uid="{00000000-0005-0000-0000-0000AA180000}"/>
    <cellStyle name="40% - Accent4 3 2 4 2" xfId="29834" hidden="1" xr:uid="{00000000-0005-0000-0000-0000AB180000}"/>
    <cellStyle name="40% - Accent4 3 2 4 2" xfId="30227" hidden="1" xr:uid="{00000000-0005-0000-0000-0000AC180000}"/>
    <cellStyle name="40% - Accent4 3 2 4 2" xfId="30375" hidden="1" xr:uid="{00000000-0005-0000-0000-0000AD180000}"/>
    <cellStyle name="40% - Accent4 3 2 4 2" xfId="30713" hidden="1" xr:uid="{00000000-0005-0000-0000-0000AE180000}"/>
    <cellStyle name="40% - Accent4 3 2 4 2" xfId="31050" hidden="1" xr:uid="{00000000-0005-0000-0000-0000AF180000}"/>
    <cellStyle name="40% - Accent4 3 2 4 2" xfId="31615" hidden="1" xr:uid="{00000000-0005-0000-0000-0000B0180000}"/>
    <cellStyle name="40% - Accent4 3 2 4 2" xfId="31730" hidden="1" xr:uid="{00000000-0005-0000-0000-0000B1180000}"/>
    <cellStyle name="40% - Accent4 3 2 4 2" xfId="32453" hidden="1" xr:uid="{00000000-0005-0000-0000-0000B2180000}"/>
    <cellStyle name="40% - Accent4 3 2 4 2" xfId="32626" hidden="1" xr:uid="{00000000-0005-0000-0000-0000B3180000}"/>
    <cellStyle name="40% - Accent4 3 2 4 2" xfId="33019" hidden="1" xr:uid="{00000000-0005-0000-0000-0000B4180000}"/>
    <cellStyle name="40% - Accent4 3 2 4 2" xfId="33167" hidden="1" xr:uid="{00000000-0005-0000-0000-0000B5180000}"/>
    <cellStyle name="40% - Accent4 3 2 4 2" xfId="33505" hidden="1" xr:uid="{00000000-0005-0000-0000-0000B6180000}"/>
    <cellStyle name="40% - Accent4 3 2 4 2" xfId="33842" hidden="1" xr:uid="{00000000-0005-0000-0000-0000B7180000}"/>
    <cellStyle name="40% - Accent4 3 3 3 2" xfId="1687" hidden="1" xr:uid="{00000000-0005-0000-0000-0000B8180000}"/>
    <cellStyle name="40% - Accent4 3 3 3 2" xfId="2953" hidden="1" xr:uid="{00000000-0005-0000-0000-0000B9180000}"/>
    <cellStyle name="40% - Accent4 3 3 3 2" xfId="9579" hidden="1" xr:uid="{00000000-0005-0000-0000-0000BA180000}"/>
    <cellStyle name="40% - Accent4 3 3 3 2" xfId="12092" hidden="1" xr:uid="{00000000-0005-0000-0000-0000BB180000}"/>
    <cellStyle name="40% - Accent4 3 3 3 2" xfId="15830" hidden="1" xr:uid="{00000000-0005-0000-0000-0000BC180000}"/>
    <cellStyle name="40% - Accent4 3 3 3 2" xfId="18198" hidden="1" xr:uid="{00000000-0005-0000-0000-0000BD180000}"/>
    <cellStyle name="40% - Accent4 3 3 3 2" xfId="21467" hidden="1" xr:uid="{00000000-0005-0000-0000-0000BE180000}"/>
    <cellStyle name="40% - Accent4 3 3 3 2" xfId="24651" hidden="1" xr:uid="{00000000-0005-0000-0000-0000BF180000}"/>
    <cellStyle name="40% - Accent4 3 3 3 2" xfId="28822" hidden="1" xr:uid="{00000000-0005-0000-0000-0000C0180000}"/>
    <cellStyle name="40% - Accent4 3 3 3 2" xfId="28937" hidden="1" xr:uid="{00000000-0005-0000-0000-0000C1180000}"/>
    <cellStyle name="40% - Accent4 3 3 3 2" xfId="29660" hidden="1" xr:uid="{00000000-0005-0000-0000-0000C2180000}"/>
    <cellStyle name="40% - Accent4 3 3 3 2" xfId="29833" hidden="1" xr:uid="{00000000-0005-0000-0000-0000C3180000}"/>
    <cellStyle name="40% - Accent4 3 3 3 2" xfId="30226" hidden="1" xr:uid="{00000000-0005-0000-0000-0000C4180000}"/>
    <cellStyle name="40% - Accent4 3 3 3 2" xfId="30374" hidden="1" xr:uid="{00000000-0005-0000-0000-0000C5180000}"/>
    <cellStyle name="40% - Accent4 3 3 3 2" xfId="30712" hidden="1" xr:uid="{00000000-0005-0000-0000-0000C6180000}"/>
    <cellStyle name="40% - Accent4 3 3 3 2" xfId="31049" hidden="1" xr:uid="{00000000-0005-0000-0000-0000C7180000}"/>
    <cellStyle name="40% - Accent4 3 3 3 2" xfId="31614" hidden="1" xr:uid="{00000000-0005-0000-0000-0000C8180000}"/>
    <cellStyle name="40% - Accent4 3 3 3 2" xfId="31729" hidden="1" xr:uid="{00000000-0005-0000-0000-0000C9180000}"/>
    <cellStyle name="40% - Accent4 3 3 3 2" xfId="32452" hidden="1" xr:uid="{00000000-0005-0000-0000-0000CA180000}"/>
    <cellStyle name="40% - Accent4 3 3 3 2" xfId="32625" hidden="1" xr:uid="{00000000-0005-0000-0000-0000CB180000}"/>
    <cellStyle name="40% - Accent4 3 3 3 2" xfId="33018" hidden="1" xr:uid="{00000000-0005-0000-0000-0000CC180000}"/>
    <cellStyle name="40% - Accent4 3 3 3 2" xfId="33166" hidden="1" xr:uid="{00000000-0005-0000-0000-0000CD180000}"/>
    <cellStyle name="40% - Accent4 3 3 3 2" xfId="33504" hidden="1" xr:uid="{00000000-0005-0000-0000-0000CE180000}"/>
    <cellStyle name="40% - Accent4 3 3 3 2" xfId="33841" hidden="1" xr:uid="{00000000-0005-0000-0000-0000CF180000}"/>
    <cellStyle name="40% - Accent4 4 2 3 2" xfId="1720" hidden="1" xr:uid="{00000000-0005-0000-0000-0000D0180000}"/>
    <cellStyle name="40% - Accent4 4 2 3 2" xfId="2986" hidden="1" xr:uid="{00000000-0005-0000-0000-0000D1180000}"/>
    <cellStyle name="40% - Accent4 4 2 3 2" xfId="9612" hidden="1" xr:uid="{00000000-0005-0000-0000-0000D2180000}"/>
    <cellStyle name="40% - Accent4 4 2 3 2" xfId="12125" hidden="1" xr:uid="{00000000-0005-0000-0000-0000D3180000}"/>
    <cellStyle name="40% - Accent4 4 2 3 2" xfId="15863" hidden="1" xr:uid="{00000000-0005-0000-0000-0000D4180000}"/>
    <cellStyle name="40% - Accent4 4 2 3 2" xfId="18231" hidden="1" xr:uid="{00000000-0005-0000-0000-0000D5180000}"/>
    <cellStyle name="40% - Accent4 4 2 3 2" xfId="21500" hidden="1" xr:uid="{00000000-0005-0000-0000-0000D6180000}"/>
    <cellStyle name="40% - Accent4 4 2 3 2" xfId="24684" hidden="1" xr:uid="{00000000-0005-0000-0000-0000D7180000}"/>
    <cellStyle name="40% - Accent4 4 2 3 2" xfId="28855" hidden="1" xr:uid="{00000000-0005-0000-0000-0000D8180000}"/>
    <cellStyle name="40% - Accent4 4 2 3 2" xfId="28970" hidden="1" xr:uid="{00000000-0005-0000-0000-0000D9180000}"/>
    <cellStyle name="40% - Accent4 4 2 3 2" xfId="29693" hidden="1" xr:uid="{00000000-0005-0000-0000-0000DA180000}"/>
    <cellStyle name="40% - Accent4 4 2 3 2" xfId="29866" hidden="1" xr:uid="{00000000-0005-0000-0000-0000DB180000}"/>
    <cellStyle name="40% - Accent4 4 2 3 2" xfId="30259" hidden="1" xr:uid="{00000000-0005-0000-0000-0000DC180000}"/>
    <cellStyle name="40% - Accent4 4 2 3 2" xfId="30407" hidden="1" xr:uid="{00000000-0005-0000-0000-0000DD180000}"/>
    <cellStyle name="40% - Accent4 4 2 3 2" xfId="30745" hidden="1" xr:uid="{00000000-0005-0000-0000-0000DE180000}"/>
    <cellStyle name="40% - Accent4 4 2 3 2" xfId="31082" hidden="1" xr:uid="{00000000-0005-0000-0000-0000DF180000}"/>
    <cellStyle name="40% - Accent4 4 2 3 2" xfId="31647" hidden="1" xr:uid="{00000000-0005-0000-0000-0000E0180000}"/>
    <cellStyle name="40% - Accent4 4 2 3 2" xfId="31762" hidden="1" xr:uid="{00000000-0005-0000-0000-0000E1180000}"/>
    <cellStyle name="40% - Accent4 4 2 3 2" xfId="32485" hidden="1" xr:uid="{00000000-0005-0000-0000-0000E2180000}"/>
    <cellStyle name="40% - Accent4 4 2 3 2" xfId="32658" hidden="1" xr:uid="{00000000-0005-0000-0000-0000E3180000}"/>
    <cellStyle name="40% - Accent4 4 2 3 2" xfId="33051" hidden="1" xr:uid="{00000000-0005-0000-0000-0000E4180000}"/>
    <cellStyle name="40% - Accent4 4 2 3 2" xfId="33199" hidden="1" xr:uid="{00000000-0005-0000-0000-0000E5180000}"/>
    <cellStyle name="40% - Accent4 4 2 3 2" xfId="33537" hidden="1" xr:uid="{00000000-0005-0000-0000-0000E6180000}"/>
    <cellStyle name="40% - Accent4 4 2 3 2" xfId="33874" hidden="1" xr:uid="{00000000-0005-0000-0000-0000E7180000}"/>
    <cellStyle name="40% - Accent4 4 2 4 2" xfId="1690" hidden="1" xr:uid="{00000000-0005-0000-0000-0000E8180000}"/>
    <cellStyle name="40% - Accent4 4 2 4 2" xfId="2956" hidden="1" xr:uid="{00000000-0005-0000-0000-0000E9180000}"/>
    <cellStyle name="40% - Accent4 4 2 4 2" xfId="9582" hidden="1" xr:uid="{00000000-0005-0000-0000-0000EA180000}"/>
    <cellStyle name="40% - Accent4 4 2 4 2" xfId="12095" hidden="1" xr:uid="{00000000-0005-0000-0000-0000EB180000}"/>
    <cellStyle name="40% - Accent4 4 2 4 2" xfId="15833" hidden="1" xr:uid="{00000000-0005-0000-0000-0000EC180000}"/>
    <cellStyle name="40% - Accent4 4 2 4 2" xfId="18201" hidden="1" xr:uid="{00000000-0005-0000-0000-0000ED180000}"/>
    <cellStyle name="40% - Accent4 4 2 4 2" xfId="21470" hidden="1" xr:uid="{00000000-0005-0000-0000-0000EE180000}"/>
    <cellStyle name="40% - Accent4 4 2 4 2" xfId="24654" hidden="1" xr:uid="{00000000-0005-0000-0000-0000EF180000}"/>
    <cellStyle name="40% - Accent4 4 2 4 2" xfId="28825" hidden="1" xr:uid="{00000000-0005-0000-0000-0000F0180000}"/>
    <cellStyle name="40% - Accent4 4 2 4 2" xfId="28940" hidden="1" xr:uid="{00000000-0005-0000-0000-0000F1180000}"/>
    <cellStyle name="40% - Accent4 4 2 4 2" xfId="29663" hidden="1" xr:uid="{00000000-0005-0000-0000-0000F2180000}"/>
    <cellStyle name="40% - Accent4 4 2 4 2" xfId="29836" hidden="1" xr:uid="{00000000-0005-0000-0000-0000F3180000}"/>
    <cellStyle name="40% - Accent4 4 2 4 2" xfId="30229" hidden="1" xr:uid="{00000000-0005-0000-0000-0000F4180000}"/>
    <cellStyle name="40% - Accent4 4 2 4 2" xfId="30377" hidden="1" xr:uid="{00000000-0005-0000-0000-0000F5180000}"/>
    <cellStyle name="40% - Accent4 4 2 4 2" xfId="30715" hidden="1" xr:uid="{00000000-0005-0000-0000-0000F6180000}"/>
    <cellStyle name="40% - Accent4 4 2 4 2" xfId="31052" hidden="1" xr:uid="{00000000-0005-0000-0000-0000F7180000}"/>
    <cellStyle name="40% - Accent4 4 2 4 2" xfId="31617" hidden="1" xr:uid="{00000000-0005-0000-0000-0000F8180000}"/>
    <cellStyle name="40% - Accent4 4 2 4 2" xfId="31732" hidden="1" xr:uid="{00000000-0005-0000-0000-0000F9180000}"/>
    <cellStyle name="40% - Accent4 4 2 4 2" xfId="32455" hidden="1" xr:uid="{00000000-0005-0000-0000-0000FA180000}"/>
    <cellStyle name="40% - Accent4 4 2 4 2" xfId="32628" hidden="1" xr:uid="{00000000-0005-0000-0000-0000FB180000}"/>
    <cellStyle name="40% - Accent4 4 2 4 2" xfId="33021" hidden="1" xr:uid="{00000000-0005-0000-0000-0000FC180000}"/>
    <cellStyle name="40% - Accent4 4 2 4 2" xfId="33169" hidden="1" xr:uid="{00000000-0005-0000-0000-0000FD180000}"/>
    <cellStyle name="40% - Accent4 4 2 4 2" xfId="33507" hidden="1" xr:uid="{00000000-0005-0000-0000-0000FE180000}"/>
    <cellStyle name="40% - Accent4 4 2 4 2" xfId="33844" hidden="1" xr:uid="{00000000-0005-0000-0000-0000FF180000}"/>
    <cellStyle name="40% - Accent4 4 3 3 2" xfId="1689" hidden="1" xr:uid="{00000000-0005-0000-0000-000000190000}"/>
    <cellStyle name="40% - Accent4 4 3 3 2" xfId="2955" hidden="1" xr:uid="{00000000-0005-0000-0000-000001190000}"/>
    <cellStyle name="40% - Accent4 4 3 3 2" xfId="9581" hidden="1" xr:uid="{00000000-0005-0000-0000-000002190000}"/>
    <cellStyle name="40% - Accent4 4 3 3 2" xfId="12094" hidden="1" xr:uid="{00000000-0005-0000-0000-000003190000}"/>
    <cellStyle name="40% - Accent4 4 3 3 2" xfId="15832" hidden="1" xr:uid="{00000000-0005-0000-0000-000004190000}"/>
    <cellStyle name="40% - Accent4 4 3 3 2" xfId="18200" hidden="1" xr:uid="{00000000-0005-0000-0000-000005190000}"/>
    <cellStyle name="40% - Accent4 4 3 3 2" xfId="21469" hidden="1" xr:uid="{00000000-0005-0000-0000-000006190000}"/>
    <cellStyle name="40% - Accent4 4 3 3 2" xfId="24653" hidden="1" xr:uid="{00000000-0005-0000-0000-000007190000}"/>
    <cellStyle name="40% - Accent4 4 3 3 2" xfId="28824" hidden="1" xr:uid="{00000000-0005-0000-0000-000008190000}"/>
    <cellStyle name="40% - Accent4 4 3 3 2" xfId="28939" hidden="1" xr:uid="{00000000-0005-0000-0000-000009190000}"/>
    <cellStyle name="40% - Accent4 4 3 3 2" xfId="29662" hidden="1" xr:uid="{00000000-0005-0000-0000-00000A190000}"/>
    <cellStyle name="40% - Accent4 4 3 3 2" xfId="29835" hidden="1" xr:uid="{00000000-0005-0000-0000-00000B190000}"/>
    <cellStyle name="40% - Accent4 4 3 3 2" xfId="30228" hidden="1" xr:uid="{00000000-0005-0000-0000-00000C190000}"/>
    <cellStyle name="40% - Accent4 4 3 3 2" xfId="30376" hidden="1" xr:uid="{00000000-0005-0000-0000-00000D190000}"/>
    <cellStyle name="40% - Accent4 4 3 3 2" xfId="30714" hidden="1" xr:uid="{00000000-0005-0000-0000-00000E190000}"/>
    <cellStyle name="40% - Accent4 4 3 3 2" xfId="31051" hidden="1" xr:uid="{00000000-0005-0000-0000-00000F190000}"/>
    <cellStyle name="40% - Accent4 4 3 3 2" xfId="31616" hidden="1" xr:uid="{00000000-0005-0000-0000-000010190000}"/>
    <cellStyle name="40% - Accent4 4 3 3 2" xfId="31731" hidden="1" xr:uid="{00000000-0005-0000-0000-000011190000}"/>
    <cellStyle name="40% - Accent4 4 3 3 2" xfId="32454" hidden="1" xr:uid="{00000000-0005-0000-0000-000012190000}"/>
    <cellStyle name="40% - Accent4 4 3 3 2" xfId="32627" hidden="1" xr:uid="{00000000-0005-0000-0000-000013190000}"/>
    <cellStyle name="40% - Accent4 4 3 3 2" xfId="33020" hidden="1" xr:uid="{00000000-0005-0000-0000-000014190000}"/>
    <cellStyle name="40% - Accent4 4 3 3 2" xfId="33168" hidden="1" xr:uid="{00000000-0005-0000-0000-000015190000}"/>
    <cellStyle name="40% - Accent4 4 3 3 2" xfId="33506" hidden="1" xr:uid="{00000000-0005-0000-0000-000016190000}"/>
    <cellStyle name="40% - Accent4 4 3 3 2" xfId="33843" hidden="1" xr:uid="{00000000-0005-0000-0000-000017190000}"/>
    <cellStyle name="40% - Accent4 5 2" xfId="1648" hidden="1" xr:uid="{00000000-0005-0000-0000-000018190000}"/>
    <cellStyle name="40% - Accent4 5 2" xfId="2914" hidden="1" xr:uid="{00000000-0005-0000-0000-000019190000}"/>
    <cellStyle name="40% - Accent4 5 2" xfId="9540" hidden="1" xr:uid="{00000000-0005-0000-0000-00001A190000}"/>
    <cellStyle name="40% - Accent4 5 2" xfId="12053" hidden="1" xr:uid="{00000000-0005-0000-0000-00001B190000}"/>
    <cellStyle name="40% - Accent4 5 2" xfId="15791" hidden="1" xr:uid="{00000000-0005-0000-0000-00001C190000}"/>
    <cellStyle name="40% - Accent4 5 2" xfId="18159" hidden="1" xr:uid="{00000000-0005-0000-0000-00001D190000}"/>
    <cellStyle name="40% - Accent4 5 2" xfId="21428" hidden="1" xr:uid="{00000000-0005-0000-0000-00001E190000}"/>
    <cellStyle name="40% - Accent4 5 2" xfId="24612" hidden="1" xr:uid="{00000000-0005-0000-0000-00001F190000}"/>
    <cellStyle name="40% - Accent4 5 2" xfId="28783" hidden="1" xr:uid="{00000000-0005-0000-0000-000020190000}"/>
    <cellStyle name="40% - Accent4 5 2" xfId="28898" hidden="1" xr:uid="{00000000-0005-0000-0000-000021190000}"/>
    <cellStyle name="40% - Accent4 5 2" xfId="29621" hidden="1" xr:uid="{00000000-0005-0000-0000-000022190000}"/>
    <cellStyle name="40% - Accent4 5 2" xfId="29794" hidden="1" xr:uid="{00000000-0005-0000-0000-000023190000}"/>
    <cellStyle name="40% - Accent4 5 2" xfId="30187" hidden="1" xr:uid="{00000000-0005-0000-0000-000024190000}"/>
    <cellStyle name="40% - Accent4 5 2" xfId="30335" hidden="1" xr:uid="{00000000-0005-0000-0000-000025190000}"/>
    <cellStyle name="40% - Accent4 5 2" xfId="30673" hidden="1" xr:uid="{00000000-0005-0000-0000-000026190000}"/>
    <cellStyle name="40% - Accent4 5 2" xfId="31010" hidden="1" xr:uid="{00000000-0005-0000-0000-000027190000}"/>
    <cellStyle name="40% - Accent4 5 2" xfId="31575" hidden="1" xr:uid="{00000000-0005-0000-0000-000028190000}"/>
    <cellStyle name="40% - Accent4 5 2" xfId="31690" hidden="1" xr:uid="{00000000-0005-0000-0000-000029190000}"/>
    <cellStyle name="40% - Accent4 5 2" xfId="32413" hidden="1" xr:uid="{00000000-0005-0000-0000-00002A190000}"/>
    <cellStyle name="40% - Accent4 5 2" xfId="32586" hidden="1" xr:uid="{00000000-0005-0000-0000-00002B190000}"/>
    <cellStyle name="40% - Accent4 5 2" xfId="32979" hidden="1" xr:uid="{00000000-0005-0000-0000-00002C190000}"/>
    <cellStyle name="40% - Accent4 5 2" xfId="33127" hidden="1" xr:uid="{00000000-0005-0000-0000-00002D190000}"/>
    <cellStyle name="40% - Accent4 5 2" xfId="33465" hidden="1" xr:uid="{00000000-0005-0000-0000-00002E190000}"/>
    <cellStyle name="40% - Accent4 5 2" xfId="33802" hidden="1" xr:uid="{00000000-0005-0000-0000-00002F190000}"/>
    <cellStyle name="40% - Accent4 7" xfId="420" hidden="1" xr:uid="{00000000-0005-0000-0000-000030190000}"/>
    <cellStyle name="40% - Accent4 7" xfId="772" hidden="1" xr:uid="{00000000-0005-0000-0000-000031190000}"/>
    <cellStyle name="40% - Accent4 7" xfId="1100" hidden="1" xr:uid="{00000000-0005-0000-0000-000032190000}"/>
    <cellStyle name="40% - Accent4 7" xfId="1442" hidden="1" xr:uid="{00000000-0005-0000-0000-000033190000}"/>
    <cellStyle name="40% - Accent4 7" xfId="6662" hidden="1" xr:uid="{00000000-0005-0000-0000-000034190000}"/>
    <cellStyle name="40% - Accent4 7" xfId="6991" hidden="1" xr:uid="{00000000-0005-0000-0000-000035190000}"/>
    <cellStyle name="40% - Accent4 7" xfId="7336" hidden="1" xr:uid="{00000000-0005-0000-0000-000036190000}"/>
    <cellStyle name="40% - Accent4 7" xfId="5411" hidden="1" xr:uid="{00000000-0005-0000-0000-000037190000}"/>
    <cellStyle name="40% - Accent4 7" xfId="8211" hidden="1" xr:uid="{00000000-0005-0000-0000-000038190000}"/>
    <cellStyle name="40% - Accent4 7" xfId="5487" hidden="1" xr:uid="{00000000-0005-0000-0000-000039190000}"/>
    <cellStyle name="40% - Accent4 7" xfId="4503" hidden="1" xr:uid="{00000000-0005-0000-0000-00003A190000}"/>
    <cellStyle name="40% - Accent4 7" xfId="13429" hidden="1" xr:uid="{00000000-0005-0000-0000-00003B190000}"/>
    <cellStyle name="40% - Accent4 7" xfId="13771" hidden="1" xr:uid="{00000000-0005-0000-0000-00003C190000}"/>
    <cellStyle name="40% - Accent4 7" xfId="5722" hidden="1" xr:uid="{00000000-0005-0000-0000-00003D190000}"/>
    <cellStyle name="40% - Accent4 7" xfId="14525" hidden="1" xr:uid="{00000000-0005-0000-0000-00003E190000}"/>
    <cellStyle name="40% - Accent4 7" xfId="10729" hidden="1" xr:uid="{00000000-0005-0000-0000-00003F190000}"/>
    <cellStyle name="40% - Accent4 7" xfId="4913" hidden="1" xr:uid="{00000000-0005-0000-0000-000040190000}"/>
    <cellStyle name="40% - Accent4 7" xfId="19512" hidden="1" xr:uid="{00000000-0005-0000-0000-000041190000}"/>
    <cellStyle name="40% - Accent4 7" xfId="19854" hidden="1" xr:uid="{00000000-0005-0000-0000-000042190000}"/>
    <cellStyle name="40% - Accent4 7" xfId="14261" hidden="1" xr:uid="{00000000-0005-0000-0000-000043190000}"/>
    <cellStyle name="40% - Accent4 7" xfId="22765" hidden="1" xr:uid="{00000000-0005-0000-0000-000044190000}"/>
    <cellStyle name="40% - Accent4 7" xfId="23107" hidden="1" xr:uid="{00000000-0005-0000-0000-000045190000}"/>
    <cellStyle name="40% - Accent4 7" xfId="10838" hidden="1" xr:uid="{00000000-0005-0000-0000-000046190000}"/>
    <cellStyle name="40% - Accent4 7" xfId="25931" hidden="1" xr:uid="{00000000-0005-0000-0000-000047190000}"/>
    <cellStyle name="40% - Accent4 7" xfId="28460" hidden="1" xr:uid="{00000000-0005-0000-0000-000048190000}"/>
    <cellStyle name="40% - Accent4 7" xfId="28551" hidden="1" xr:uid="{00000000-0005-0000-0000-000049190000}"/>
    <cellStyle name="40% - Accent4 7" xfId="28628" hidden="1" xr:uid="{00000000-0005-0000-0000-00004A190000}"/>
    <cellStyle name="40% - Accent4 7" xfId="28706" hidden="1" xr:uid="{00000000-0005-0000-0000-00004B190000}"/>
    <cellStyle name="40% - Accent4 7" xfId="29290" hidden="1" xr:uid="{00000000-0005-0000-0000-00004C190000}"/>
    <cellStyle name="40% - Accent4 7" xfId="29367" hidden="1" xr:uid="{00000000-0005-0000-0000-00004D190000}"/>
    <cellStyle name="40% - Accent4 7" xfId="29446" hidden="1" xr:uid="{00000000-0005-0000-0000-00004E190000}"/>
    <cellStyle name="40% - Accent4 7" xfId="29138" hidden="1" xr:uid="{00000000-0005-0000-0000-00004F190000}"/>
    <cellStyle name="40% - Accent4 7" xfId="29555" hidden="1" xr:uid="{00000000-0005-0000-0000-000050190000}"/>
    <cellStyle name="40% - Accent4 7" xfId="29148" hidden="1" xr:uid="{00000000-0005-0000-0000-000051190000}"/>
    <cellStyle name="40% - Accent4 7" xfId="29019" hidden="1" xr:uid="{00000000-0005-0000-0000-000052190000}"/>
    <cellStyle name="40% - Accent4 7" xfId="29962" hidden="1" xr:uid="{00000000-0005-0000-0000-000053190000}"/>
    <cellStyle name="40% - Accent4 7" xfId="30040" hidden="1" xr:uid="{00000000-0005-0000-0000-000054190000}"/>
    <cellStyle name="40% - Accent4 7" xfId="29184" hidden="1" xr:uid="{00000000-0005-0000-0000-000055190000}"/>
    <cellStyle name="40% - Accent4 7" xfId="30135" hidden="1" xr:uid="{00000000-0005-0000-0000-000056190000}"/>
    <cellStyle name="40% - Accent4 7" xfId="29720" hidden="1" xr:uid="{00000000-0005-0000-0000-000057190000}"/>
    <cellStyle name="40% - Accent4 7" xfId="29069" hidden="1" xr:uid="{00000000-0005-0000-0000-000058190000}"/>
    <cellStyle name="40% - Accent4 7" xfId="30494" hidden="1" xr:uid="{00000000-0005-0000-0000-000059190000}"/>
    <cellStyle name="40% - Accent4 7" xfId="30572" hidden="1" xr:uid="{00000000-0005-0000-0000-00005A190000}"/>
    <cellStyle name="40% - Accent4 7" xfId="30123" hidden="1" xr:uid="{00000000-0005-0000-0000-00005B190000}"/>
    <cellStyle name="40% - Accent4 7" xfId="30831" hidden="1" xr:uid="{00000000-0005-0000-0000-00005C190000}"/>
    <cellStyle name="40% - Accent4 7" xfId="30909" hidden="1" xr:uid="{00000000-0005-0000-0000-00005D190000}"/>
    <cellStyle name="40% - Accent4 7" xfId="29741" hidden="1" xr:uid="{00000000-0005-0000-0000-00005E190000}"/>
    <cellStyle name="40% - Accent4 7" xfId="31168" hidden="1" xr:uid="{00000000-0005-0000-0000-00005F190000}"/>
    <cellStyle name="40% - Accent4 7" xfId="31252" hidden="1" xr:uid="{00000000-0005-0000-0000-000060190000}"/>
    <cellStyle name="40% - Accent4 7" xfId="31343" hidden="1" xr:uid="{00000000-0005-0000-0000-000061190000}"/>
    <cellStyle name="40% - Accent4 7" xfId="31420" hidden="1" xr:uid="{00000000-0005-0000-0000-000062190000}"/>
    <cellStyle name="40% - Accent4 7" xfId="31498" hidden="1" xr:uid="{00000000-0005-0000-0000-000063190000}"/>
    <cellStyle name="40% - Accent4 7" xfId="32082" hidden="1" xr:uid="{00000000-0005-0000-0000-000064190000}"/>
    <cellStyle name="40% - Accent4 7" xfId="32159" hidden="1" xr:uid="{00000000-0005-0000-0000-000065190000}"/>
    <cellStyle name="40% - Accent4 7" xfId="32238" hidden="1" xr:uid="{00000000-0005-0000-0000-000066190000}"/>
    <cellStyle name="40% - Accent4 7" xfId="31930" hidden="1" xr:uid="{00000000-0005-0000-0000-000067190000}"/>
    <cellStyle name="40% - Accent4 7" xfId="32347" hidden="1" xr:uid="{00000000-0005-0000-0000-000068190000}"/>
    <cellStyle name="40% - Accent4 7" xfId="31940" hidden="1" xr:uid="{00000000-0005-0000-0000-000069190000}"/>
    <cellStyle name="40% - Accent4 7" xfId="31811" hidden="1" xr:uid="{00000000-0005-0000-0000-00006A190000}"/>
    <cellStyle name="40% - Accent4 7" xfId="32754" hidden="1" xr:uid="{00000000-0005-0000-0000-00006B190000}"/>
    <cellStyle name="40% - Accent4 7" xfId="32832" hidden="1" xr:uid="{00000000-0005-0000-0000-00006C190000}"/>
    <cellStyle name="40% - Accent4 7" xfId="31976" hidden="1" xr:uid="{00000000-0005-0000-0000-00006D190000}"/>
    <cellStyle name="40% - Accent4 7" xfId="32927" hidden="1" xr:uid="{00000000-0005-0000-0000-00006E190000}"/>
    <cellStyle name="40% - Accent4 7" xfId="32512" hidden="1" xr:uid="{00000000-0005-0000-0000-00006F190000}"/>
    <cellStyle name="40% - Accent4 7" xfId="31861" hidden="1" xr:uid="{00000000-0005-0000-0000-000070190000}"/>
    <cellStyle name="40% - Accent4 7" xfId="33286" hidden="1" xr:uid="{00000000-0005-0000-0000-000071190000}"/>
    <cellStyle name="40% - Accent4 7" xfId="33364" hidden="1" xr:uid="{00000000-0005-0000-0000-000072190000}"/>
    <cellStyle name="40% - Accent4 7" xfId="32915" hidden="1" xr:uid="{00000000-0005-0000-0000-000073190000}"/>
    <cellStyle name="40% - Accent4 7" xfId="33623" hidden="1" xr:uid="{00000000-0005-0000-0000-000074190000}"/>
    <cellStyle name="40% - Accent4 7" xfId="33701" hidden="1" xr:uid="{00000000-0005-0000-0000-000075190000}"/>
    <cellStyle name="40% - Accent4 7" xfId="32533" hidden="1" xr:uid="{00000000-0005-0000-0000-000076190000}"/>
    <cellStyle name="40% - Accent4 7" xfId="33960" hidden="1" xr:uid="{00000000-0005-0000-0000-000077190000}"/>
    <cellStyle name="40% - Accent4 8" xfId="467" hidden="1" xr:uid="{00000000-0005-0000-0000-000078190000}"/>
    <cellStyle name="40% - Accent4 8" xfId="691" hidden="1" xr:uid="{00000000-0005-0000-0000-000079190000}"/>
    <cellStyle name="40% - Accent4 8" xfId="1026" hidden="1" xr:uid="{00000000-0005-0000-0000-00007A190000}"/>
    <cellStyle name="40% - Accent4 8" xfId="1368" hidden="1" xr:uid="{00000000-0005-0000-0000-00007B190000}"/>
    <cellStyle name="40% - Accent4 8" xfId="6579" hidden="1" xr:uid="{00000000-0005-0000-0000-00007C190000}"/>
    <cellStyle name="40% - Accent4 8" xfId="6916" hidden="1" xr:uid="{00000000-0005-0000-0000-00007D190000}"/>
    <cellStyle name="40% - Accent4 8" xfId="7261" hidden="1" xr:uid="{00000000-0005-0000-0000-00007E190000}"/>
    <cellStyle name="40% - Accent4 8" xfId="4401" hidden="1" xr:uid="{00000000-0005-0000-0000-00007F190000}"/>
    <cellStyle name="40% - Accent4 8" xfId="7684" hidden="1" xr:uid="{00000000-0005-0000-0000-000080190000}"/>
    <cellStyle name="40% - Accent4 8" xfId="6041" hidden="1" xr:uid="{00000000-0005-0000-0000-000081190000}"/>
    <cellStyle name="40% - Accent4 8" xfId="5232" hidden="1" xr:uid="{00000000-0005-0000-0000-000082190000}"/>
    <cellStyle name="40% - Accent4 8" xfId="13355" hidden="1" xr:uid="{00000000-0005-0000-0000-000083190000}"/>
    <cellStyle name="40% - Accent4 8" xfId="13697" hidden="1" xr:uid="{00000000-0005-0000-0000-000084190000}"/>
    <cellStyle name="40% - Accent4 8" xfId="4981" hidden="1" xr:uid="{00000000-0005-0000-0000-000085190000}"/>
    <cellStyle name="40% - Accent4 8" xfId="14078" hidden="1" xr:uid="{00000000-0005-0000-0000-000086190000}"/>
    <cellStyle name="40% - Accent4 8" xfId="12782" hidden="1" xr:uid="{00000000-0005-0000-0000-000087190000}"/>
    <cellStyle name="40% - Accent4 8" xfId="12283" hidden="1" xr:uid="{00000000-0005-0000-0000-000088190000}"/>
    <cellStyle name="40% - Accent4 8" xfId="19438" hidden="1" xr:uid="{00000000-0005-0000-0000-000089190000}"/>
    <cellStyle name="40% - Accent4 8" xfId="19780" hidden="1" xr:uid="{00000000-0005-0000-0000-00008A190000}"/>
    <cellStyle name="40% - Accent4 8" xfId="20101" hidden="1" xr:uid="{00000000-0005-0000-0000-00008B190000}"/>
    <cellStyle name="40% - Accent4 8" xfId="22691" hidden="1" xr:uid="{00000000-0005-0000-0000-00008C190000}"/>
    <cellStyle name="40% - Accent4 8" xfId="23033" hidden="1" xr:uid="{00000000-0005-0000-0000-00008D190000}"/>
    <cellStyle name="40% - Accent4 8" xfId="23325" hidden="1" xr:uid="{00000000-0005-0000-0000-00008E190000}"/>
    <cellStyle name="40% - Accent4 8" xfId="25857" hidden="1" xr:uid="{00000000-0005-0000-0000-00008F190000}"/>
    <cellStyle name="40% - Accent4 8" xfId="28476" hidden="1" xr:uid="{00000000-0005-0000-0000-000090190000}"/>
    <cellStyle name="40% - Accent4 8" xfId="28542" hidden="1" xr:uid="{00000000-0005-0000-0000-000091190000}"/>
    <cellStyle name="40% - Accent4 8" xfId="28620" hidden="1" xr:uid="{00000000-0005-0000-0000-000092190000}"/>
    <cellStyle name="40% - Accent4 8" xfId="28698" hidden="1" xr:uid="{00000000-0005-0000-0000-000093190000}"/>
    <cellStyle name="40% - Accent4 8" xfId="29280" hidden="1" xr:uid="{00000000-0005-0000-0000-000094190000}"/>
    <cellStyle name="40% - Accent4 8" xfId="29359" hidden="1" xr:uid="{00000000-0005-0000-0000-000095190000}"/>
    <cellStyle name="40% - Accent4 8" xfId="29438" hidden="1" xr:uid="{00000000-0005-0000-0000-000096190000}"/>
    <cellStyle name="40% - Accent4 8" xfId="29012" hidden="1" xr:uid="{00000000-0005-0000-0000-000097190000}"/>
    <cellStyle name="40% - Accent4 8" xfId="29514" hidden="1" xr:uid="{00000000-0005-0000-0000-000098190000}"/>
    <cellStyle name="40% - Accent4 8" xfId="29220" hidden="1" xr:uid="{00000000-0005-0000-0000-000099190000}"/>
    <cellStyle name="40% - Accent4 8" xfId="29110" hidden="1" xr:uid="{00000000-0005-0000-0000-00009A190000}"/>
    <cellStyle name="40% - Accent4 8" xfId="29954" hidden="1" xr:uid="{00000000-0005-0000-0000-00009B190000}"/>
    <cellStyle name="40% - Accent4 8" xfId="30032" hidden="1" xr:uid="{00000000-0005-0000-0000-00009C190000}"/>
    <cellStyle name="40% - Accent4 8" xfId="29075" hidden="1" xr:uid="{00000000-0005-0000-0000-00009D190000}"/>
    <cellStyle name="40% - Accent4 8" xfId="30103" hidden="1" xr:uid="{00000000-0005-0000-0000-00009E190000}"/>
    <cellStyle name="40% - Accent4 8" xfId="29881" hidden="1" xr:uid="{00000000-0005-0000-0000-00009F190000}"/>
    <cellStyle name="40% - Accent4 8" xfId="29873" hidden="1" xr:uid="{00000000-0005-0000-0000-0000A0190000}"/>
    <cellStyle name="40% - Accent4 8" xfId="30486" hidden="1" xr:uid="{00000000-0005-0000-0000-0000A1190000}"/>
    <cellStyle name="40% - Accent4 8" xfId="30564" hidden="1" xr:uid="{00000000-0005-0000-0000-0000A2190000}"/>
    <cellStyle name="40% - Accent4 8" xfId="30629" hidden="1" xr:uid="{00000000-0005-0000-0000-0000A3190000}"/>
    <cellStyle name="40% - Accent4 8" xfId="30823" hidden="1" xr:uid="{00000000-0005-0000-0000-0000A4190000}"/>
    <cellStyle name="40% - Accent4 8" xfId="30901" hidden="1" xr:uid="{00000000-0005-0000-0000-0000A5190000}"/>
    <cellStyle name="40% - Accent4 8" xfId="30966" hidden="1" xr:uid="{00000000-0005-0000-0000-0000A6190000}"/>
    <cellStyle name="40% - Accent4 8" xfId="31160" hidden="1" xr:uid="{00000000-0005-0000-0000-0000A7190000}"/>
    <cellStyle name="40% - Accent4 8" xfId="31268" hidden="1" xr:uid="{00000000-0005-0000-0000-0000A8190000}"/>
    <cellStyle name="40% - Accent4 8" xfId="31334" hidden="1" xr:uid="{00000000-0005-0000-0000-0000A9190000}"/>
    <cellStyle name="40% - Accent4 8" xfId="31412" hidden="1" xr:uid="{00000000-0005-0000-0000-0000AA190000}"/>
    <cellStyle name="40% - Accent4 8" xfId="31490" hidden="1" xr:uid="{00000000-0005-0000-0000-0000AB190000}"/>
    <cellStyle name="40% - Accent4 8" xfId="32072" hidden="1" xr:uid="{00000000-0005-0000-0000-0000AC190000}"/>
    <cellStyle name="40% - Accent4 8" xfId="32151" hidden="1" xr:uid="{00000000-0005-0000-0000-0000AD190000}"/>
    <cellStyle name="40% - Accent4 8" xfId="32230" hidden="1" xr:uid="{00000000-0005-0000-0000-0000AE190000}"/>
    <cellStyle name="40% - Accent4 8" xfId="31804" hidden="1" xr:uid="{00000000-0005-0000-0000-0000AF190000}"/>
    <cellStyle name="40% - Accent4 8" xfId="32306" hidden="1" xr:uid="{00000000-0005-0000-0000-0000B0190000}"/>
    <cellStyle name="40% - Accent4 8" xfId="32012" hidden="1" xr:uid="{00000000-0005-0000-0000-0000B1190000}"/>
    <cellStyle name="40% - Accent4 8" xfId="31902" hidden="1" xr:uid="{00000000-0005-0000-0000-0000B2190000}"/>
    <cellStyle name="40% - Accent4 8" xfId="32746" hidden="1" xr:uid="{00000000-0005-0000-0000-0000B3190000}"/>
    <cellStyle name="40% - Accent4 8" xfId="32824" hidden="1" xr:uid="{00000000-0005-0000-0000-0000B4190000}"/>
    <cellStyle name="40% - Accent4 8" xfId="31867" hidden="1" xr:uid="{00000000-0005-0000-0000-0000B5190000}"/>
    <cellStyle name="40% - Accent4 8" xfId="32895" hidden="1" xr:uid="{00000000-0005-0000-0000-0000B6190000}"/>
    <cellStyle name="40% - Accent4 8" xfId="32673" hidden="1" xr:uid="{00000000-0005-0000-0000-0000B7190000}"/>
    <cellStyle name="40% - Accent4 8" xfId="32665" hidden="1" xr:uid="{00000000-0005-0000-0000-0000B8190000}"/>
    <cellStyle name="40% - Accent4 8" xfId="33278" hidden="1" xr:uid="{00000000-0005-0000-0000-0000B9190000}"/>
    <cellStyle name="40% - Accent4 8" xfId="33356" hidden="1" xr:uid="{00000000-0005-0000-0000-0000BA190000}"/>
    <cellStyle name="40% - Accent4 8" xfId="33421" hidden="1" xr:uid="{00000000-0005-0000-0000-0000BB190000}"/>
    <cellStyle name="40% - Accent4 8" xfId="33615" hidden="1" xr:uid="{00000000-0005-0000-0000-0000BC190000}"/>
    <cellStyle name="40% - Accent4 8" xfId="33693" hidden="1" xr:uid="{00000000-0005-0000-0000-0000BD190000}"/>
    <cellStyle name="40% - Accent4 8" xfId="33758" hidden="1" xr:uid="{00000000-0005-0000-0000-0000BE190000}"/>
    <cellStyle name="40% - Accent4 8" xfId="33952" hidden="1" xr:uid="{00000000-0005-0000-0000-0000BF190000}"/>
    <cellStyle name="40% - Accent4 9" xfId="501" hidden="1" xr:uid="{00000000-0005-0000-0000-0000C0190000}"/>
    <cellStyle name="40% - Accent4 9" xfId="823" hidden="1" xr:uid="{00000000-0005-0000-0000-0000C1190000}"/>
    <cellStyle name="40% - Accent4 9" xfId="1147" hidden="1" xr:uid="{00000000-0005-0000-0000-0000C2190000}"/>
    <cellStyle name="40% - Accent4 9" xfId="1489" hidden="1" xr:uid="{00000000-0005-0000-0000-0000C3190000}"/>
    <cellStyle name="40% - Accent4 9" xfId="6713" hidden="1" xr:uid="{00000000-0005-0000-0000-0000C4190000}"/>
    <cellStyle name="40% - Accent4 9" xfId="7038" hidden="1" xr:uid="{00000000-0005-0000-0000-0000C5190000}"/>
    <cellStyle name="40% - Accent4 9" xfId="7383" hidden="1" xr:uid="{00000000-0005-0000-0000-0000C6190000}"/>
    <cellStyle name="40% - Accent4 9" xfId="7762" hidden="1" xr:uid="{00000000-0005-0000-0000-0000C7190000}"/>
    <cellStyle name="40% - Accent4 9" xfId="6216" hidden="1" xr:uid="{00000000-0005-0000-0000-0000C8190000}"/>
    <cellStyle name="40% - Accent4 9" xfId="5244" hidden="1" xr:uid="{00000000-0005-0000-0000-0000C9190000}"/>
    <cellStyle name="40% - Accent4 9" xfId="13152" hidden="1" xr:uid="{00000000-0005-0000-0000-0000CA190000}"/>
    <cellStyle name="40% - Accent4 9" xfId="13476" hidden="1" xr:uid="{00000000-0005-0000-0000-0000CB190000}"/>
    <cellStyle name="40% - Accent4 9" xfId="13818" hidden="1" xr:uid="{00000000-0005-0000-0000-0000CC190000}"/>
    <cellStyle name="40% - Accent4 9" xfId="14142" hidden="1" xr:uid="{00000000-0005-0000-0000-0000CD190000}"/>
    <cellStyle name="40% - Accent4 9" xfId="6298" hidden="1" xr:uid="{00000000-0005-0000-0000-0000CE190000}"/>
    <cellStyle name="40% - Accent4 9" xfId="5905" hidden="1" xr:uid="{00000000-0005-0000-0000-0000CF190000}"/>
    <cellStyle name="40% - Accent4 9" xfId="19233" hidden="1" xr:uid="{00000000-0005-0000-0000-0000D0190000}"/>
    <cellStyle name="40% - Accent4 9" xfId="19559" hidden="1" xr:uid="{00000000-0005-0000-0000-0000D1190000}"/>
    <cellStyle name="40% - Accent4 9" xfId="19901" hidden="1" xr:uid="{00000000-0005-0000-0000-0000D2190000}"/>
    <cellStyle name="40% - Accent4 9" xfId="22486" hidden="1" xr:uid="{00000000-0005-0000-0000-0000D3190000}"/>
    <cellStyle name="40% - Accent4 9" xfId="22812" hidden="1" xr:uid="{00000000-0005-0000-0000-0000D4190000}"/>
    <cellStyle name="40% - Accent4 9" xfId="23154" hidden="1" xr:uid="{00000000-0005-0000-0000-0000D5190000}"/>
    <cellStyle name="40% - Accent4 9" xfId="25654" hidden="1" xr:uid="{00000000-0005-0000-0000-0000D6190000}"/>
    <cellStyle name="40% - Accent4 9" xfId="25978" hidden="1" xr:uid="{00000000-0005-0000-0000-0000D7190000}"/>
    <cellStyle name="40% - Accent4 9" xfId="28489" hidden="1" xr:uid="{00000000-0005-0000-0000-0000D8190000}"/>
    <cellStyle name="40% - Accent4 9" xfId="28563" hidden="1" xr:uid="{00000000-0005-0000-0000-0000D9190000}"/>
    <cellStyle name="40% - Accent4 9" xfId="28639" hidden="1" xr:uid="{00000000-0005-0000-0000-0000DA190000}"/>
    <cellStyle name="40% - Accent4 9" xfId="28717" hidden="1" xr:uid="{00000000-0005-0000-0000-0000DB190000}"/>
    <cellStyle name="40% - Accent4 9" xfId="29302" hidden="1" xr:uid="{00000000-0005-0000-0000-0000DC190000}"/>
    <cellStyle name="40% - Accent4 9" xfId="29378" hidden="1" xr:uid="{00000000-0005-0000-0000-0000DD190000}"/>
    <cellStyle name="40% - Accent4 9" xfId="29457" hidden="1" xr:uid="{00000000-0005-0000-0000-0000DE190000}"/>
    <cellStyle name="40% - Accent4 9" xfId="29525" hidden="1" xr:uid="{00000000-0005-0000-0000-0000DF190000}"/>
    <cellStyle name="40% - Accent4 9" xfId="29242" hidden="1" xr:uid="{00000000-0005-0000-0000-0000E0190000}"/>
    <cellStyle name="40% - Accent4 9" xfId="29113" hidden="1" xr:uid="{00000000-0005-0000-0000-0000E1190000}"/>
    <cellStyle name="40% - Accent4 9" xfId="29897" hidden="1" xr:uid="{00000000-0005-0000-0000-0000E2190000}"/>
    <cellStyle name="40% - Accent4 9" xfId="29973" hidden="1" xr:uid="{00000000-0005-0000-0000-0000E3190000}"/>
    <cellStyle name="40% - Accent4 9" xfId="30051" hidden="1" xr:uid="{00000000-0005-0000-0000-0000E4190000}"/>
    <cellStyle name="40% - Accent4 9" xfId="30113" hidden="1" xr:uid="{00000000-0005-0000-0000-0000E5190000}"/>
    <cellStyle name="40% - Accent4 9" xfId="29255" hidden="1" xr:uid="{00000000-0005-0000-0000-0000E6190000}"/>
    <cellStyle name="40% - Accent4 9" xfId="29195" hidden="1" xr:uid="{00000000-0005-0000-0000-0000E7190000}"/>
    <cellStyle name="40% - Accent4 9" xfId="30429" hidden="1" xr:uid="{00000000-0005-0000-0000-0000E8190000}"/>
    <cellStyle name="40% - Accent4 9" xfId="30505" hidden="1" xr:uid="{00000000-0005-0000-0000-0000E9190000}"/>
    <cellStyle name="40% - Accent4 9" xfId="30583" hidden="1" xr:uid="{00000000-0005-0000-0000-0000EA190000}"/>
    <cellStyle name="40% - Accent4 9" xfId="30766" hidden="1" xr:uid="{00000000-0005-0000-0000-0000EB190000}"/>
    <cellStyle name="40% - Accent4 9" xfId="30842" hidden="1" xr:uid="{00000000-0005-0000-0000-0000EC190000}"/>
    <cellStyle name="40% - Accent4 9" xfId="30920" hidden="1" xr:uid="{00000000-0005-0000-0000-0000ED190000}"/>
    <cellStyle name="40% - Accent4 9" xfId="31103" hidden="1" xr:uid="{00000000-0005-0000-0000-0000EE190000}"/>
    <cellStyle name="40% - Accent4 9" xfId="31179" hidden="1" xr:uid="{00000000-0005-0000-0000-0000EF190000}"/>
    <cellStyle name="40% - Accent4 9" xfId="31281" hidden="1" xr:uid="{00000000-0005-0000-0000-0000F0190000}"/>
    <cellStyle name="40% - Accent4 9" xfId="31355" hidden="1" xr:uid="{00000000-0005-0000-0000-0000F1190000}"/>
    <cellStyle name="40% - Accent4 9" xfId="31431" hidden="1" xr:uid="{00000000-0005-0000-0000-0000F2190000}"/>
    <cellStyle name="40% - Accent4 9" xfId="31509" hidden="1" xr:uid="{00000000-0005-0000-0000-0000F3190000}"/>
    <cellStyle name="40% - Accent4 9" xfId="32094" hidden="1" xr:uid="{00000000-0005-0000-0000-0000F4190000}"/>
    <cellStyle name="40% - Accent4 9" xfId="32170" hidden="1" xr:uid="{00000000-0005-0000-0000-0000F5190000}"/>
    <cellStyle name="40% - Accent4 9" xfId="32249" hidden="1" xr:uid="{00000000-0005-0000-0000-0000F6190000}"/>
    <cellStyle name="40% - Accent4 9" xfId="32317" hidden="1" xr:uid="{00000000-0005-0000-0000-0000F7190000}"/>
    <cellStyle name="40% - Accent4 9" xfId="32034" hidden="1" xr:uid="{00000000-0005-0000-0000-0000F8190000}"/>
    <cellStyle name="40% - Accent4 9" xfId="31905" hidden="1" xr:uid="{00000000-0005-0000-0000-0000F9190000}"/>
    <cellStyle name="40% - Accent4 9" xfId="32689" hidden="1" xr:uid="{00000000-0005-0000-0000-0000FA190000}"/>
    <cellStyle name="40% - Accent4 9" xfId="32765" hidden="1" xr:uid="{00000000-0005-0000-0000-0000FB190000}"/>
    <cellStyle name="40% - Accent4 9" xfId="32843" hidden="1" xr:uid="{00000000-0005-0000-0000-0000FC190000}"/>
    <cellStyle name="40% - Accent4 9" xfId="32905" hidden="1" xr:uid="{00000000-0005-0000-0000-0000FD190000}"/>
    <cellStyle name="40% - Accent4 9" xfId="32047" hidden="1" xr:uid="{00000000-0005-0000-0000-0000FE190000}"/>
    <cellStyle name="40% - Accent4 9" xfId="31987" hidden="1" xr:uid="{00000000-0005-0000-0000-0000FF190000}"/>
    <cellStyle name="40% - Accent4 9" xfId="33221" hidden="1" xr:uid="{00000000-0005-0000-0000-0000001A0000}"/>
    <cellStyle name="40% - Accent4 9" xfId="33297" hidden="1" xr:uid="{00000000-0005-0000-0000-0000011A0000}"/>
    <cellStyle name="40% - Accent4 9" xfId="33375" hidden="1" xr:uid="{00000000-0005-0000-0000-0000021A0000}"/>
    <cellStyle name="40% - Accent4 9" xfId="33558" hidden="1" xr:uid="{00000000-0005-0000-0000-0000031A0000}"/>
    <cellStyle name="40% - Accent4 9" xfId="33634" hidden="1" xr:uid="{00000000-0005-0000-0000-0000041A0000}"/>
    <cellStyle name="40% - Accent4 9" xfId="33712" hidden="1" xr:uid="{00000000-0005-0000-0000-0000051A0000}"/>
    <cellStyle name="40% - Accent4 9" xfId="33895" hidden="1" xr:uid="{00000000-0005-0000-0000-0000061A0000}"/>
    <cellStyle name="40% - Accent4 9" xfId="33971" hidden="1" xr:uid="{00000000-0005-0000-0000-0000071A0000}"/>
    <cellStyle name="40% - Accent5" xfId="38" builtinId="47" hidden="1" customBuiltin="1"/>
    <cellStyle name="40% - Accent5" xfId="86" builtinId="47" hidden="1" customBuiltin="1"/>
    <cellStyle name="40% - Accent5" xfId="121" builtinId="47" hidden="1" customBuiltin="1"/>
    <cellStyle name="40% - Accent5" xfId="164" builtinId="47" hidden="1" customBuiltin="1"/>
    <cellStyle name="40% - Accent5" xfId="206" builtinId="47" hidden="1" customBuiltin="1"/>
    <cellStyle name="40% - Accent5" xfId="240" builtinId="47" hidden="1" customBuiltin="1"/>
    <cellStyle name="40% - Accent5" xfId="277" builtinId="47" hidden="1" customBuiltin="1"/>
    <cellStyle name="40% - Accent5" xfId="314" builtinId="47" hidden="1" customBuiltin="1"/>
    <cellStyle name="40% - Accent5" xfId="348" builtinId="47" hidden="1" customBuiltin="1"/>
    <cellStyle name="40% - Accent5" xfId="383" builtinId="47" hidden="1" customBuiltin="1"/>
    <cellStyle name="40% - Accent5" xfId="3934" builtinId="47" hidden="1" customBuiltin="1"/>
    <cellStyle name="40% - Accent5" xfId="3968" builtinId="47" hidden="1" customBuiltin="1"/>
    <cellStyle name="40% - Accent5" xfId="4005" builtinId="47" hidden="1" customBuiltin="1"/>
    <cellStyle name="40% - Accent5" xfId="4042" builtinId="47" hidden="1" customBuiltin="1"/>
    <cellStyle name="40% - Accent5" xfId="4076" builtinId="47" hidden="1" customBuiltin="1"/>
    <cellStyle name="40% - Accent5" xfId="4274" builtinId="47" hidden="1" customBuiltin="1"/>
    <cellStyle name="40% - Accent5" xfId="10631" builtinId="47" hidden="1" customBuiltin="1"/>
    <cellStyle name="40% - Accent5" xfId="7703" builtinId="47" hidden="1" customBuiltin="1"/>
    <cellStyle name="40% - Accent5" xfId="7553" builtinId="47" hidden="1" customBuiltin="1"/>
    <cellStyle name="40% - Accent5" xfId="8163" builtinId="47" hidden="1" customBuiltin="1"/>
    <cellStyle name="40% - Accent5" xfId="10850" builtinId="47" hidden="1" customBuiltin="1"/>
    <cellStyle name="40% - Accent5" xfId="10842" builtinId="47" hidden="1" customBuiltin="1"/>
    <cellStyle name="40% - Accent5" xfId="7714" builtinId="47" hidden="1" customBuiltin="1"/>
    <cellStyle name="40% - Accent5" xfId="7779" builtinId="47" hidden="1" customBuiltin="1"/>
    <cellStyle name="40% - Accent5" xfId="5745" builtinId="47" hidden="1" customBuiltin="1"/>
    <cellStyle name="40% - Accent5" xfId="7857" builtinId="47" hidden="1" customBuiltin="1"/>
    <cellStyle name="40% - Accent5" xfId="4598" builtinId="47" hidden="1" customBuiltin="1"/>
    <cellStyle name="40% - Accent5" xfId="7623" builtinId="47" hidden="1" customBuiltin="1"/>
    <cellStyle name="40% - Accent5" xfId="16850" builtinId="47" hidden="1" customBuiltin="1"/>
    <cellStyle name="40% - Accent5" xfId="14091" builtinId="47" hidden="1" customBuiltin="1"/>
    <cellStyle name="40% - Accent5" xfId="13981" builtinId="47" hidden="1" customBuiltin="1"/>
    <cellStyle name="40% - Accent5" xfId="14486" builtinId="47" hidden="1" customBuiltin="1"/>
    <cellStyle name="40% - Accent5" xfId="17030" builtinId="47" hidden="1" customBuiltin="1"/>
    <cellStyle name="40% - Accent5" xfId="17025" builtinId="47" hidden="1" customBuiltin="1"/>
    <cellStyle name="40% - Accent5" xfId="14098" builtinId="47" hidden="1" customBuiltin="1"/>
    <cellStyle name="40% - Accent5" xfId="14158" builtinId="47" hidden="1" customBuiltin="1"/>
    <cellStyle name="40% - Accent5" xfId="4953" builtinId="47" hidden="1" customBuiltin="1"/>
    <cellStyle name="40% - Accent5" xfId="14222" builtinId="47" hidden="1" customBuiltin="1"/>
    <cellStyle name="40% - Accent5" xfId="8619" builtinId="47" hidden="1" customBuiltin="1"/>
    <cellStyle name="40% - Accent5" xfId="14035" builtinId="47" hidden="1" customBuiltin="1"/>
    <cellStyle name="40% - Accent5" xfId="5890" builtinId="47" hidden="1" customBuiltin="1"/>
    <cellStyle name="40% - Accent5" xfId="14761" builtinId="47" hidden="1" customBuiltin="1"/>
    <cellStyle name="40% - Accent5" xfId="17011" builtinId="47" hidden="1" customBuiltin="1"/>
    <cellStyle name="40% - Accent5" xfId="16901" builtinId="47" hidden="1" customBuiltin="1"/>
    <cellStyle name="40% - Accent5" xfId="17459" builtinId="47" hidden="1" customBuiltin="1"/>
    <cellStyle name="40% - Accent5" xfId="11431" builtinId="47" hidden="1" customBuiltin="1"/>
    <cellStyle name="40% - Accent5" xfId="14557" builtinId="47" hidden="1" customBuiltin="1"/>
    <cellStyle name="40% - Accent5" xfId="12790" builtinId="47" hidden="1" customBuiltin="1"/>
    <cellStyle name="40% - Accent5" xfId="5525" builtinId="47" hidden="1" customBuiltin="1"/>
    <cellStyle name="40% - Accent5" xfId="4534" builtinId="47" hidden="1" customBuiltin="1"/>
    <cellStyle name="40% - Accent5" xfId="20740" builtinId="47" hidden="1" customBuiltin="1"/>
    <cellStyle name="40% - Accent5" xfId="4655" builtinId="47" hidden="1" customBuiltin="1"/>
    <cellStyle name="40% - Accent5 10" xfId="541" hidden="1" xr:uid="{00000000-0005-0000-0000-00003C1A0000}"/>
    <cellStyle name="40% - Accent5 10" xfId="865" hidden="1" xr:uid="{00000000-0005-0000-0000-00003D1A0000}"/>
    <cellStyle name="40% - Accent5 10" xfId="1186" hidden="1" xr:uid="{00000000-0005-0000-0000-00003E1A0000}"/>
    <cellStyle name="40% - Accent5 10" xfId="1528" hidden="1" xr:uid="{00000000-0005-0000-0000-00003F1A0000}"/>
    <cellStyle name="40% - Accent5 10" xfId="6755" hidden="1" xr:uid="{00000000-0005-0000-0000-0000401A0000}"/>
    <cellStyle name="40% - Accent5 10" xfId="7077" hidden="1" xr:uid="{00000000-0005-0000-0000-0000411A0000}"/>
    <cellStyle name="40% - Accent5 10" xfId="7423" hidden="1" xr:uid="{00000000-0005-0000-0000-0000421A0000}"/>
    <cellStyle name="40% - Accent5 10" xfId="10708" hidden="1" xr:uid="{00000000-0005-0000-0000-0000431A0000}"/>
    <cellStyle name="40% - Accent5 10" xfId="4943" hidden="1" xr:uid="{00000000-0005-0000-0000-0000441A0000}"/>
    <cellStyle name="40% - Accent5 10" xfId="6033" hidden="1" xr:uid="{00000000-0005-0000-0000-0000451A0000}"/>
    <cellStyle name="40% - Accent5 10" xfId="13194" hidden="1" xr:uid="{00000000-0005-0000-0000-0000461A0000}"/>
    <cellStyle name="40% - Accent5 10" xfId="13515" hidden="1" xr:uid="{00000000-0005-0000-0000-0000471A0000}"/>
    <cellStyle name="40% - Accent5 10" xfId="13857" hidden="1" xr:uid="{00000000-0005-0000-0000-0000481A0000}"/>
    <cellStyle name="40% - Accent5 10" xfId="16918" hidden="1" xr:uid="{00000000-0005-0000-0000-0000491A0000}"/>
    <cellStyle name="40% - Accent5 10" xfId="4566" hidden="1" xr:uid="{00000000-0005-0000-0000-00004A1A0000}"/>
    <cellStyle name="40% - Accent5 10" xfId="12810" hidden="1" xr:uid="{00000000-0005-0000-0000-00004B1A0000}"/>
    <cellStyle name="40% - Accent5 10" xfId="19276" hidden="1" xr:uid="{00000000-0005-0000-0000-00004C1A0000}"/>
    <cellStyle name="40% - Accent5 10" xfId="19598" hidden="1" xr:uid="{00000000-0005-0000-0000-00004D1A0000}"/>
    <cellStyle name="40% - Accent5 10" xfId="19940" hidden="1" xr:uid="{00000000-0005-0000-0000-00004E1A0000}"/>
    <cellStyle name="40% - Accent5 10" xfId="22529" hidden="1" xr:uid="{00000000-0005-0000-0000-00004F1A0000}"/>
    <cellStyle name="40% - Accent5 10" xfId="22851" hidden="1" xr:uid="{00000000-0005-0000-0000-0000501A0000}"/>
    <cellStyle name="40% - Accent5 10" xfId="23193" hidden="1" xr:uid="{00000000-0005-0000-0000-0000511A0000}"/>
    <cellStyle name="40% - Accent5 10" xfId="25696" hidden="1" xr:uid="{00000000-0005-0000-0000-0000521A0000}"/>
    <cellStyle name="40% - Accent5 10" xfId="26017" hidden="1" xr:uid="{00000000-0005-0000-0000-0000531A0000}"/>
    <cellStyle name="40% - Accent5 10" xfId="28504" hidden="1" xr:uid="{00000000-0005-0000-0000-0000541A0000}"/>
    <cellStyle name="40% - Accent5 10" xfId="28578" hidden="1" xr:uid="{00000000-0005-0000-0000-0000551A0000}"/>
    <cellStyle name="40% - Accent5 10" xfId="28654" hidden="1" xr:uid="{00000000-0005-0000-0000-0000561A0000}"/>
    <cellStyle name="40% - Accent5 10" xfId="28732" hidden="1" xr:uid="{00000000-0005-0000-0000-0000571A0000}"/>
    <cellStyle name="40% - Accent5 10" xfId="29317" hidden="1" xr:uid="{00000000-0005-0000-0000-0000581A0000}"/>
    <cellStyle name="40% - Accent5 10" xfId="29393" hidden="1" xr:uid="{00000000-0005-0000-0000-0000591A0000}"/>
    <cellStyle name="40% - Accent5 10" xfId="29472" hidden="1" xr:uid="{00000000-0005-0000-0000-00005A1A0000}"/>
    <cellStyle name="40% - Accent5 10" xfId="29717" hidden="1" xr:uid="{00000000-0005-0000-0000-00005B1A0000}"/>
    <cellStyle name="40% - Accent5 10" xfId="29073" hidden="1" xr:uid="{00000000-0005-0000-0000-00005C1A0000}"/>
    <cellStyle name="40% - Accent5 10" xfId="29218" hidden="1" xr:uid="{00000000-0005-0000-0000-00005D1A0000}"/>
    <cellStyle name="40% - Accent5 10" xfId="29912" hidden="1" xr:uid="{00000000-0005-0000-0000-00005E1A0000}"/>
    <cellStyle name="40% - Accent5 10" xfId="29988" hidden="1" xr:uid="{00000000-0005-0000-0000-00005F1A0000}"/>
    <cellStyle name="40% - Accent5 10" xfId="30066" hidden="1" xr:uid="{00000000-0005-0000-0000-0000601A0000}"/>
    <cellStyle name="40% - Accent5 10" xfId="30276" hidden="1" xr:uid="{00000000-0005-0000-0000-0000611A0000}"/>
    <cellStyle name="40% - Accent5 10" xfId="29027" hidden="1" xr:uid="{00000000-0005-0000-0000-0000621A0000}"/>
    <cellStyle name="40% - Accent5 10" xfId="29882" hidden="1" xr:uid="{00000000-0005-0000-0000-0000631A0000}"/>
    <cellStyle name="40% - Accent5 10" xfId="30444" hidden="1" xr:uid="{00000000-0005-0000-0000-0000641A0000}"/>
    <cellStyle name="40% - Accent5 10" xfId="30520" hidden="1" xr:uid="{00000000-0005-0000-0000-0000651A0000}"/>
    <cellStyle name="40% - Accent5 10" xfId="30598" hidden="1" xr:uid="{00000000-0005-0000-0000-0000661A0000}"/>
    <cellStyle name="40% - Accent5 10" xfId="30781" hidden="1" xr:uid="{00000000-0005-0000-0000-0000671A0000}"/>
    <cellStyle name="40% - Accent5 10" xfId="30857" hidden="1" xr:uid="{00000000-0005-0000-0000-0000681A0000}"/>
    <cellStyle name="40% - Accent5 10" xfId="30935" hidden="1" xr:uid="{00000000-0005-0000-0000-0000691A0000}"/>
    <cellStyle name="40% - Accent5 10" xfId="31118" hidden="1" xr:uid="{00000000-0005-0000-0000-00006A1A0000}"/>
    <cellStyle name="40% - Accent5 10" xfId="31194" hidden="1" xr:uid="{00000000-0005-0000-0000-00006B1A0000}"/>
    <cellStyle name="40% - Accent5 10" xfId="31296" hidden="1" xr:uid="{00000000-0005-0000-0000-00006C1A0000}"/>
    <cellStyle name="40% - Accent5 10" xfId="31370" hidden="1" xr:uid="{00000000-0005-0000-0000-00006D1A0000}"/>
    <cellStyle name="40% - Accent5 10" xfId="31446" hidden="1" xr:uid="{00000000-0005-0000-0000-00006E1A0000}"/>
    <cellStyle name="40% - Accent5 10" xfId="31524" hidden="1" xr:uid="{00000000-0005-0000-0000-00006F1A0000}"/>
    <cellStyle name="40% - Accent5 10" xfId="32109" hidden="1" xr:uid="{00000000-0005-0000-0000-0000701A0000}"/>
    <cellStyle name="40% - Accent5 10" xfId="32185" hidden="1" xr:uid="{00000000-0005-0000-0000-0000711A0000}"/>
    <cellStyle name="40% - Accent5 10" xfId="32264" hidden="1" xr:uid="{00000000-0005-0000-0000-0000721A0000}"/>
    <cellStyle name="40% - Accent5 10" xfId="32509" hidden="1" xr:uid="{00000000-0005-0000-0000-0000731A0000}"/>
    <cellStyle name="40% - Accent5 10" xfId="31865" hidden="1" xr:uid="{00000000-0005-0000-0000-0000741A0000}"/>
    <cellStyle name="40% - Accent5 10" xfId="32010" hidden="1" xr:uid="{00000000-0005-0000-0000-0000751A0000}"/>
    <cellStyle name="40% - Accent5 10" xfId="32704" hidden="1" xr:uid="{00000000-0005-0000-0000-0000761A0000}"/>
    <cellStyle name="40% - Accent5 10" xfId="32780" hidden="1" xr:uid="{00000000-0005-0000-0000-0000771A0000}"/>
    <cellStyle name="40% - Accent5 10" xfId="32858" hidden="1" xr:uid="{00000000-0005-0000-0000-0000781A0000}"/>
    <cellStyle name="40% - Accent5 10" xfId="33068" hidden="1" xr:uid="{00000000-0005-0000-0000-0000791A0000}"/>
    <cellStyle name="40% - Accent5 10" xfId="31819" hidden="1" xr:uid="{00000000-0005-0000-0000-00007A1A0000}"/>
    <cellStyle name="40% - Accent5 10" xfId="32674" hidden="1" xr:uid="{00000000-0005-0000-0000-00007B1A0000}"/>
    <cellStyle name="40% - Accent5 10" xfId="33236" hidden="1" xr:uid="{00000000-0005-0000-0000-00007C1A0000}"/>
    <cellStyle name="40% - Accent5 10" xfId="33312" hidden="1" xr:uid="{00000000-0005-0000-0000-00007D1A0000}"/>
    <cellStyle name="40% - Accent5 10" xfId="33390" hidden="1" xr:uid="{00000000-0005-0000-0000-00007E1A0000}"/>
    <cellStyle name="40% - Accent5 10" xfId="33573" hidden="1" xr:uid="{00000000-0005-0000-0000-00007F1A0000}"/>
    <cellStyle name="40% - Accent5 10" xfId="33649" hidden="1" xr:uid="{00000000-0005-0000-0000-0000801A0000}"/>
    <cellStyle name="40% - Accent5 10" xfId="33727" hidden="1" xr:uid="{00000000-0005-0000-0000-0000811A0000}"/>
    <cellStyle name="40% - Accent5 10" xfId="33910" hidden="1" xr:uid="{00000000-0005-0000-0000-0000821A0000}"/>
    <cellStyle name="40% - Accent5 10" xfId="33986" hidden="1" xr:uid="{00000000-0005-0000-0000-0000831A0000}"/>
    <cellStyle name="40% - Accent5 11" xfId="577" hidden="1" xr:uid="{00000000-0005-0000-0000-0000841A0000}"/>
    <cellStyle name="40% - Accent5 11" xfId="901" hidden="1" xr:uid="{00000000-0005-0000-0000-0000851A0000}"/>
    <cellStyle name="40% - Accent5 11" xfId="1222" hidden="1" xr:uid="{00000000-0005-0000-0000-0000861A0000}"/>
    <cellStyle name="40% - Accent5 11" xfId="1564" hidden="1" xr:uid="{00000000-0005-0000-0000-0000871A0000}"/>
    <cellStyle name="40% - Accent5 11" xfId="6791" hidden="1" xr:uid="{00000000-0005-0000-0000-0000881A0000}"/>
    <cellStyle name="40% - Accent5 11" xfId="7113" hidden="1" xr:uid="{00000000-0005-0000-0000-0000891A0000}"/>
    <cellStyle name="40% - Accent5 11" xfId="7459" hidden="1" xr:uid="{00000000-0005-0000-0000-00008A1A0000}"/>
    <cellStyle name="40% - Accent5 11" xfId="5222" hidden="1" xr:uid="{00000000-0005-0000-0000-00008B1A0000}"/>
    <cellStyle name="40% - Accent5 11" xfId="4493" hidden="1" xr:uid="{00000000-0005-0000-0000-00008C1A0000}"/>
    <cellStyle name="40% - Accent5 11" xfId="4150" hidden="1" xr:uid="{00000000-0005-0000-0000-00008D1A0000}"/>
    <cellStyle name="40% - Accent5 11" xfId="13230" hidden="1" xr:uid="{00000000-0005-0000-0000-00008E1A0000}"/>
    <cellStyle name="40% - Accent5 11" xfId="13551" hidden="1" xr:uid="{00000000-0005-0000-0000-00008F1A0000}"/>
    <cellStyle name="40% - Accent5 11" xfId="13893" hidden="1" xr:uid="{00000000-0005-0000-0000-0000901A0000}"/>
    <cellStyle name="40% - Accent5 11" xfId="6238" hidden="1" xr:uid="{00000000-0005-0000-0000-0000911A0000}"/>
    <cellStyle name="40% - Accent5 11" xfId="4517" hidden="1" xr:uid="{00000000-0005-0000-0000-0000921A0000}"/>
    <cellStyle name="40% - Accent5 11" xfId="6225" hidden="1" xr:uid="{00000000-0005-0000-0000-0000931A0000}"/>
    <cellStyle name="40% - Accent5 11" xfId="19313" hidden="1" xr:uid="{00000000-0005-0000-0000-0000941A0000}"/>
    <cellStyle name="40% - Accent5 11" xfId="19634" hidden="1" xr:uid="{00000000-0005-0000-0000-0000951A0000}"/>
    <cellStyle name="40% - Accent5 11" xfId="19976" hidden="1" xr:uid="{00000000-0005-0000-0000-0000961A0000}"/>
    <cellStyle name="40% - Accent5 11" xfId="22566" hidden="1" xr:uid="{00000000-0005-0000-0000-0000971A0000}"/>
    <cellStyle name="40% - Accent5 11" xfId="22887" hidden="1" xr:uid="{00000000-0005-0000-0000-0000981A0000}"/>
    <cellStyle name="40% - Accent5 11" xfId="23229" hidden="1" xr:uid="{00000000-0005-0000-0000-0000991A0000}"/>
    <cellStyle name="40% - Accent5 11" xfId="25732" hidden="1" xr:uid="{00000000-0005-0000-0000-00009A1A0000}"/>
    <cellStyle name="40% - Accent5 11" xfId="26053" hidden="1" xr:uid="{00000000-0005-0000-0000-00009B1A0000}"/>
    <cellStyle name="40% - Accent5 11" xfId="28517" hidden="1" xr:uid="{00000000-0005-0000-0000-00009C1A0000}"/>
    <cellStyle name="40% - Accent5 11" xfId="28591" hidden="1" xr:uid="{00000000-0005-0000-0000-00009D1A0000}"/>
    <cellStyle name="40% - Accent5 11" xfId="28667" hidden="1" xr:uid="{00000000-0005-0000-0000-00009E1A0000}"/>
    <cellStyle name="40% - Accent5 11" xfId="28745" hidden="1" xr:uid="{00000000-0005-0000-0000-00009F1A0000}"/>
    <cellStyle name="40% - Accent5 11" xfId="29330" hidden="1" xr:uid="{00000000-0005-0000-0000-0000A01A0000}"/>
    <cellStyle name="40% - Accent5 11" xfId="29406" hidden="1" xr:uid="{00000000-0005-0000-0000-0000A11A0000}"/>
    <cellStyle name="40% - Accent5 11" xfId="29485" hidden="1" xr:uid="{00000000-0005-0000-0000-0000A21A0000}"/>
    <cellStyle name="40% - Accent5 11" xfId="29109" hidden="1" xr:uid="{00000000-0005-0000-0000-0000A31A0000}"/>
    <cellStyle name="40% - Accent5 11" xfId="29018" hidden="1" xr:uid="{00000000-0005-0000-0000-0000A41A0000}"/>
    <cellStyle name="40% - Accent5 11" xfId="28985" hidden="1" xr:uid="{00000000-0005-0000-0000-0000A51A0000}"/>
    <cellStyle name="40% - Accent5 11" xfId="29925" hidden="1" xr:uid="{00000000-0005-0000-0000-0000A61A0000}"/>
    <cellStyle name="40% - Accent5 11" xfId="30001" hidden="1" xr:uid="{00000000-0005-0000-0000-0000A71A0000}"/>
    <cellStyle name="40% - Accent5 11" xfId="30079" hidden="1" xr:uid="{00000000-0005-0000-0000-0000A81A0000}"/>
    <cellStyle name="40% - Accent5 11" xfId="29247" hidden="1" xr:uid="{00000000-0005-0000-0000-0000A91A0000}"/>
    <cellStyle name="40% - Accent5 11" xfId="29020" hidden="1" xr:uid="{00000000-0005-0000-0000-0000AA1A0000}"/>
    <cellStyle name="40% - Accent5 11" xfId="29245" hidden="1" xr:uid="{00000000-0005-0000-0000-0000AB1A0000}"/>
    <cellStyle name="40% - Accent5 11" xfId="30457" hidden="1" xr:uid="{00000000-0005-0000-0000-0000AC1A0000}"/>
    <cellStyle name="40% - Accent5 11" xfId="30533" hidden="1" xr:uid="{00000000-0005-0000-0000-0000AD1A0000}"/>
    <cellStyle name="40% - Accent5 11" xfId="30611" hidden="1" xr:uid="{00000000-0005-0000-0000-0000AE1A0000}"/>
    <cellStyle name="40% - Accent5 11" xfId="30794" hidden="1" xr:uid="{00000000-0005-0000-0000-0000AF1A0000}"/>
    <cellStyle name="40% - Accent5 11" xfId="30870" hidden="1" xr:uid="{00000000-0005-0000-0000-0000B01A0000}"/>
    <cellStyle name="40% - Accent5 11" xfId="30948" hidden="1" xr:uid="{00000000-0005-0000-0000-0000B11A0000}"/>
    <cellStyle name="40% - Accent5 11" xfId="31131" hidden="1" xr:uid="{00000000-0005-0000-0000-0000B21A0000}"/>
    <cellStyle name="40% - Accent5 11" xfId="31207" hidden="1" xr:uid="{00000000-0005-0000-0000-0000B31A0000}"/>
    <cellStyle name="40% - Accent5 11" xfId="31309" hidden="1" xr:uid="{00000000-0005-0000-0000-0000B41A0000}"/>
    <cellStyle name="40% - Accent5 11" xfId="31383" hidden="1" xr:uid="{00000000-0005-0000-0000-0000B51A0000}"/>
    <cellStyle name="40% - Accent5 11" xfId="31459" hidden="1" xr:uid="{00000000-0005-0000-0000-0000B61A0000}"/>
    <cellStyle name="40% - Accent5 11" xfId="31537" hidden="1" xr:uid="{00000000-0005-0000-0000-0000B71A0000}"/>
    <cellStyle name="40% - Accent5 11" xfId="32122" hidden="1" xr:uid="{00000000-0005-0000-0000-0000B81A0000}"/>
    <cellStyle name="40% - Accent5 11" xfId="32198" hidden="1" xr:uid="{00000000-0005-0000-0000-0000B91A0000}"/>
    <cellStyle name="40% - Accent5 11" xfId="32277" hidden="1" xr:uid="{00000000-0005-0000-0000-0000BA1A0000}"/>
    <cellStyle name="40% - Accent5 11" xfId="31901" hidden="1" xr:uid="{00000000-0005-0000-0000-0000BB1A0000}"/>
    <cellStyle name="40% - Accent5 11" xfId="31810" hidden="1" xr:uid="{00000000-0005-0000-0000-0000BC1A0000}"/>
    <cellStyle name="40% - Accent5 11" xfId="31777" hidden="1" xr:uid="{00000000-0005-0000-0000-0000BD1A0000}"/>
    <cellStyle name="40% - Accent5 11" xfId="32717" hidden="1" xr:uid="{00000000-0005-0000-0000-0000BE1A0000}"/>
    <cellStyle name="40% - Accent5 11" xfId="32793" hidden="1" xr:uid="{00000000-0005-0000-0000-0000BF1A0000}"/>
    <cellStyle name="40% - Accent5 11" xfId="32871" hidden="1" xr:uid="{00000000-0005-0000-0000-0000C01A0000}"/>
    <cellStyle name="40% - Accent5 11" xfId="32039" hidden="1" xr:uid="{00000000-0005-0000-0000-0000C11A0000}"/>
    <cellStyle name="40% - Accent5 11" xfId="31812" hidden="1" xr:uid="{00000000-0005-0000-0000-0000C21A0000}"/>
    <cellStyle name="40% - Accent5 11" xfId="32037" hidden="1" xr:uid="{00000000-0005-0000-0000-0000C31A0000}"/>
    <cellStyle name="40% - Accent5 11" xfId="33249" hidden="1" xr:uid="{00000000-0005-0000-0000-0000C41A0000}"/>
    <cellStyle name="40% - Accent5 11" xfId="33325" hidden="1" xr:uid="{00000000-0005-0000-0000-0000C51A0000}"/>
    <cellStyle name="40% - Accent5 11" xfId="33403" hidden="1" xr:uid="{00000000-0005-0000-0000-0000C61A0000}"/>
    <cellStyle name="40% - Accent5 11" xfId="33586" hidden="1" xr:uid="{00000000-0005-0000-0000-0000C71A0000}"/>
    <cellStyle name="40% - Accent5 11" xfId="33662" hidden="1" xr:uid="{00000000-0005-0000-0000-0000C81A0000}"/>
    <cellStyle name="40% - Accent5 11" xfId="33740" hidden="1" xr:uid="{00000000-0005-0000-0000-0000C91A0000}"/>
    <cellStyle name="40% - Accent5 11" xfId="33923" hidden="1" xr:uid="{00000000-0005-0000-0000-0000CA1A0000}"/>
    <cellStyle name="40% - Accent5 11" xfId="33999" hidden="1" xr:uid="{00000000-0005-0000-0000-0000CB1A0000}"/>
    <cellStyle name="40% - Accent5 12" xfId="611" hidden="1" xr:uid="{00000000-0005-0000-0000-0000CC1A0000}"/>
    <cellStyle name="40% - Accent5 12" xfId="936" hidden="1" xr:uid="{00000000-0005-0000-0000-0000CD1A0000}"/>
    <cellStyle name="40% - Accent5 12" xfId="1256" hidden="1" xr:uid="{00000000-0005-0000-0000-0000CE1A0000}"/>
    <cellStyle name="40% - Accent5 12" xfId="1598" hidden="1" xr:uid="{00000000-0005-0000-0000-0000CF1A0000}"/>
    <cellStyle name="40% - Accent5 12" xfId="6826" hidden="1" xr:uid="{00000000-0005-0000-0000-0000D01A0000}"/>
    <cellStyle name="40% - Accent5 12" xfId="7147" hidden="1" xr:uid="{00000000-0005-0000-0000-0000D11A0000}"/>
    <cellStyle name="40% - Accent5 12" xfId="7493" hidden="1" xr:uid="{00000000-0005-0000-0000-0000D21A0000}"/>
    <cellStyle name="40% - Accent5 12" xfId="10706" hidden="1" xr:uid="{00000000-0005-0000-0000-0000D31A0000}"/>
    <cellStyle name="40% - Accent5 12" xfId="5446" hidden="1" xr:uid="{00000000-0005-0000-0000-0000D41A0000}"/>
    <cellStyle name="40% - Accent5 12" xfId="5376" hidden="1" xr:uid="{00000000-0005-0000-0000-0000D51A0000}"/>
    <cellStyle name="40% - Accent5 12" xfId="13265" hidden="1" xr:uid="{00000000-0005-0000-0000-0000D61A0000}"/>
    <cellStyle name="40% - Accent5 12" xfId="13585" hidden="1" xr:uid="{00000000-0005-0000-0000-0000D71A0000}"/>
    <cellStyle name="40% - Accent5 12" xfId="13927" hidden="1" xr:uid="{00000000-0005-0000-0000-0000D81A0000}"/>
    <cellStyle name="40% - Accent5 12" xfId="16915" hidden="1" xr:uid="{00000000-0005-0000-0000-0000D91A0000}"/>
    <cellStyle name="40% - Accent5 12" xfId="5683" hidden="1" xr:uid="{00000000-0005-0000-0000-0000DA1A0000}"/>
    <cellStyle name="40% - Accent5 12" xfId="7908" hidden="1" xr:uid="{00000000-0005-0000-0000-0000DB1A0000}"/>
    <cellStyle name="40% - Accent5 12" xfId="19348" hidden="1" xr:uid="{00000000-0005-0000-0000-0000DC1A0000}"/>
    <cellStyle name="40% - Accent5 12" xfId="19668" hidden="1" xr:uid="{00000000-0005-0000-0000-0000DD1A0000}"/>
    <cellStyle name="40% - Accent5 12" xfId="20010" hidden="1" xr:uid="{00000000-0005-0000-0000-0000DE1A0000}"/>
    <cellStyle name="40% - Accent5 12" xfId="22601" hidden="1" xr:uid="{00000000-0005-0000-0000-0000DF1A0000}"/>
    <cellStyle name="40% - Accent5 12" xfId="22921" hidden="1" xr:uid="{00000000-0005-0000-0000-0000E01A0000}"/>
    <cellStyle name="40% - Accent5 12" xfId="23263" hidden="1" xr:uid="{00000000-0005-0000-0000-0000E11A0000}"/>
    <cellStyle name="40% - Accent5 12" xfId="25767" hidden="1" xr:uid="{00000000-0005-0000-0000-0000E21A0000}"/>
    <cellStyle name="40% - Accent5 12" xfId="26087" hidden="1" xr:uid="{00000000-0005-0000-0000-0000E31A0000}"/>
    <cellStyle name="40% - Accent5 12" xfId="28530" hidden="1" xr:uid="{00000000-0005-0000-0000-0000E41A0000}"/>
    <cellStyle name="40% - Accent5 12" xfId="28605" hidden="1" xr:uid="{00000000-0005-0000-0000-0000E51A0000}"/>
    <cellStyle name="40% - Accent5 12" xfId="28680" hidden="1" xr:uid="{00000000-0005-0000-0000-0000E61A0000}"/>
    <cellStyle name="40% - Accent5 12" xfId="28758" hidden="1" xr:uid="{00000000-0005-0000-0000-0000E71A0000}"/>
    <cellStyle name="40% - Accent5 12" xfId="29344" hidden="1" xr:uid="{00000000-0005-0000-0000-0000E81A0000}"/>
    <cellStyle name="40% - Accent5 12" xfId="29419" hidden="1" xr:uid="{00000000-0005-0000-0000-0000E91A0000}"/>
    <cellStyle name="40% - Accent5 12" xfId="29498" hidden="1" xr:uid="{00000000-0005-0000-0000-0000EA1A0000}"/>
    <cellStyle name="40% - Accent5 12" xfId="29716" hidden="1" xr:uid="{00000000-0005-0000-0000-0000EB1A0000}"/>
    <cellStyle name="40% - Accent5 12" xfId="29141" hidden="1" xr:uid="{00000000-0005-0000-0000-0000EC1A0000}"/>
    <cellStyle name="40% - Accent5 12" xfId="29130" hidden="1" xr:uid="{00000000-0005-0000-0000-0000ED1A0000}"/>
    <cellStyle name="40% - Accent5 12" xfId="29939" hidden="1" xr:uid="{00000000-0005-0000-0000-0000EE1A0000}"/>
    <cellStyle name="40% - Accent5 12" xfId="30014" hidden="1" xr:uid="{00000000-0005-0000-0000-0000EF1A0000}"/>
    <cellStyle name="40% - Accent5 12" xfId="30092" hidden="1" xr:uid="{00000000-0005-0000-0000-0000F01A0000}"/>
    <cellStyle name="40% - Accent5 12" xfId="30275" hidden="1" xr:uid="{00000000-0005-0000-0000-0000F11A0000}"/>
    <cellStyle name="40% - Accent5 12" xfId="29177" hidden="1" xr:uid="{00000000-0005-0000-0000-0000F21A0000}"/>
    <cellStyle name="40% - Accent5 12" xfId="29538" hidden="1" xr:uid="{00000000-0005-0000-0000-0000F31A0000}"/>
    <cellStyle name="40% - Accent5 12" xfId="30471" hidden="1" xr:uid="{00000000-0005-0000-0000-0000F41A0000}"/>
    <cellStyle name="40% - Accent5 12" xfId="30546" hidden="1" xr:uid="{00000000-0005-0000-0000-0000F51A0000}"/>
    <cellStyle name="40% - Accent5 12" xfId="30624" hidden="1" xr:uid="{00000000-0005-0000-0000-0000F61A0000}"/>
    <cellStyle name="40% - Accent5 12" xfId="30808" hidden="1" xr:uid="{00000000-0005-0000-0000-0000F71A0000}"/>
    <cellStyle name="40% - Accent5 12" xfId="30883" hidden="1" xr:uid="{00000000-0005-0000-0000-0000F81A0000}"/>
    <cellStyle name="40% - Accent5 12" xfId="30961" hidden="1" xr:uid="{00000000-0005-0000-0000-0000F91A0000}"/>
    <cellStyle name="40% - Accent5 12" xfId="31145" hidden="1" xr:uid="{00000000-0005-0000-0000-0000FA1A0000}"/>
    <cellStyle name="40% - Accent5 12" xfId="31220" hidden="1" xr:uid="{00000000-0005-0000-0000-0000FB1A0000}"/>
    <cellStyle name="40% - Accent5 12" xfId="31322" hidden="1" xr:uid="{00000000-0005-0000-0000-0000FC1A0000}"/>
    <cellStyle name="40% - Accent5 12" xfId="31397" hidden="1" xr:uid="{00000000-0005-0000-0000-0000FD1A0000}"/>
    <cellStyle name="40% - Accent5 12" xfId="31472" hidden="1" xr:uid="{00000000-0005-0000-0000-0000FE1A0000}"/>
    <cellStyle name="40% - Accent5 12" xfId="31550" hidden="1" xr:uid="{00000000-0005-0000-0000-0000FF1A0000}"/>
    <cellStyle name="40% - Accent5 12" xfId="32136" hidden="1" xr:uid="{00000000-0005-0000-0000-0000001B0000}"/>
    <cellStyle name="40% - Accent5 12" xfId="32211" hidden="1" xr:uid="{00000000-0005-0000-0000-0000011B0000}"/>
    <cellStyle name="40% - Accent5 12" xfId="32290" hidden="1" xr:uid="{00000000-0005-0000-0000-0000021B0000}"/>
    <cellStyle name="40% - Accent5 12" xfId="32508" hidden="1" xr:uid="{00000000-0005-0000-0000-0000031B0000}"/>
    <cellStyle name="40% - Accent5 12" xfId="31933" hidden="1" xr:uid="{00000000-0005-0000-0000-0000041B0000}"/>
    <cellStyle name="40% - Accent5 12" xfId="31922" hidden="1" xr:uid="{00000000-0005-0000-0000-0000051B0000}"/>
    <cellStyle name="40% - Accent5 12" xfId="32731" hidden="1" xr:uid="{00000000-0005-0000-0000-0000061B0000}"/>
    <cellStyle name="40% - Accent5 12" xfId="32806" hidden="1" xr:uid="{00000000-0005-0000-0000-0000071B0000}"/>
    <cellStyle name="40% - Accent5 12" xfId="32884" hidden="1" xr:uid="{00000000-0005-0000-0000-0000081B0000}"/>
    <cellStyle name="40% - Accent5 12" xfId="33067" hidden="1" xr:uid="{00000000-0005-0000-0000-0000091B0000}"/>
    <cellStyle name="40% - Accent5 12" xfId="31969" hidden="1" xr:uid="{00000000-0005-0000-0000-00000A1B0000}"/>
    <cellStyle name="40% - Accent5 12" xfId="32330" hidden="1" xr:uid="{00000000-0005-0000-0000-00000B1B0000}"/>
    <cellStyle name="40% - Accent5 12" xfId="33263" hidden="1" xr:uid="{00000000-0005-0000-0000-00000C1B0000}"/>
    <cellStyle name="40% - Accent5 12" xfId="33338" hidden="1" xr:uid="{00000000-0005-0000-0000-00000D1B0000}"/>
    <cellStyle name="40% - Accent5 12" xfId="33416" hidden="1" xr:uid="{00000000-0005-0000-0000-00000E1B0000}"/>
    <cellStyle name="40% - Accent5 12" xfId="33600" hidden="1" xr:uid="{00000000-0005-0000-0000-00000F1B0000}"/>
    <cellStyle name="40% - Accent5 12" xfId="33675" hidden="1" xr:uid="{00000000-0005-0000-0000-0000101B0000}"/>
    <cellStyle name="40% - Accent5 12" xfId="33753" hidden="1" xr:uid="{00000000-0005-0000-0000-0000111B0000}"/>
    <cellStyle name="40% - Accent5 12" xfId="33937" hidden="1" xr:uid="{00000000-0005-0000-0000-0000121B0000}"/>
    <cellStyle name="40% - Accent5 12" xfId="34012" hidden="1" xr:uid="{00000000-0005-0000-0000-0000131B0000}"/>
    <cellStyle name="40% - Accent5 13" xfId="1633" hidden="1" xr:uid="{00000000-0005-0000-0000-0000141B0000}"/>
    <cellStyle name="40% - Accent5 13" xfId="2899" hidden="1" xr:uid="{00000000-0005-0000-0000-0000151B0000}"/>
    <cellStyle name="40% - Accent5 13" xfId="9525" hidden="1" xr:uid="{00000000-0005-0000-0000-0000161B0000}"/>
    <cellStyle name="40% - Accent5 13" xfId="12038" hidden="1" xr:uid="{00000000-0005-0000-0000-0000171B0000}"/>
    <cellStyle name="40% - Accent5 13" xfId="15776" hidden="1" xr:uid="{00000000-0005-0000-0000-0000181B0000}"/>
    <cellStyle name="40% - Accent5 13" xfId="18144" hidden="1" xr:uid="{00000000-0005-0000-0000-0000191B0000}"/>
    <cellStyle name="40% - Accent5 13" xfId="21413" hidden="1" xr:uid="{00000000-0005-0000-0000-00001A1B0000}"/>
    <cellStyle name="40% - Accent5 13" xfId="24597" hidden="1" xr:uid="{00000000-0005-0000-0000-00001B1B0000}"/>
    <cellStyle name="40% - Accent5 13" xfId="28771" hidden="1" xr:uid="{00000000-0005-0000-0000-00001C1B0000}"/>
    <cellStyle name="40% - Accent5 13" xfId="28886" hidden="1" xr:uid="{00000000-0005-0000-0000-00001D1B0000}"/>
    <cellStyle name="40% - Accent5 13" xfId="29609" hidden="1" xr:uid="{00000000-0005-0000-0000-00001E1B0000}"/>
    <cellStyle name="40% - Accent5 13" xfId="29782" hidden="1" xr:uid="{00000000-0005-0000-0000-00001F1B0000}"/>
    <cellStyle name="40% - Accent5 13" xfId="30175" hidden="1" xr:uid="{00000000-0005-0000-0000-0000201B0000}"/>
    <cellStyle name="40% - Accent5 13" xfId="30323" hidden="1" xr:uid="{00000000-0005-0000-0000-0000211B0000}"/>
    <cellStyle name="40% - Accent5 13" xfId="30661" hidden="1" xr:uid="{00000000-0005-0000-0000-0000221B0000}"/>
    <cellStyle name="40% - Accent5 13" xfId="30998" hidden="1" xr:uid="{00000000-0005-0000-0000-0000231B0000}"/>
    <cellStyle name="40% - Accent5 13" xfId="31563" hidden="1" xr:uid="{00000000-0005-0000-0000-0000241B0000}"/>
    <cellStyle name="40% - Accent5 13" xfId="31678" hidden="1" xr:uid="{00000000-0005-0000-0000-0000251B0000}"/>
    <cellStyle name="40% - Accent5 13" xfId="32401" hidden="1" xr:uid="{00000000-0005-0000-0000-0000261B0000}"/>
    <cellStyle name="40% - Accent5 13" xfId="32574" hidden="1" xr:uid="{00000000-0005-0000-0000-0000271B0000}"/>
    <cellStyle name="40% - Accent5 13" xfId="32967" hidden="1" xr:uid="{00000000-0005-0000-0000-0000281B0000}"/>
    <cellStyle name="40% - Accent5 13" xfId="33115" hidden="1" xr:uid="{00000000-0005-0000-0000-0000291B0000}"/>
    <cellStyle name="40% - Accent5 13" xfId="33453" hidden="1" xr:uid="{00000000-0005-0000-0000-00002A1B0000}"/>
    <cellStyle name="40% - Accent5 13" xfId="33790" hidden="1" xr:uid="{00000000-0005-0000-0000-00002B1B0000}"/>
    <cellStyle name="40% - Accent5 3 2 3 2" xfId="1721" hidden="1" xr:uid="{00000000-0005-0000-0000-00002C1B0000}"/>
    <cellStyle name="40% - Accent5 3 2 3 2" xfId="2987" hidden="1" xr:uid="{00000000-0005-0000-0000-00002D1B0000}"/>
    <cellStyle name="40% - Accent5 3 2 3 2" xfId="9613" hidden="1" xr:uid="{00000000-0005-0000-0000-00002E1B0000}"/>
    <cellStyle name="40% - Accent5 3 2 3 2" xfId="12126" hidden="1" xr:uid="{00000000-0005-0000-0000-00002F1B0000}"/>
    <cellStyle name="40% - Accent5 3 2 3 2" xfId="15864" hidden="1" xr:uid="{00000000-0005-0000-0000-0000301B0000}"/>
    <cellStyle name="40% - Accent5 3 2 3 2" xfId="18232" hidden="1" xr:uid="{00000000-0005-0000-0000-0000311B0000}"/>
    <cellStyle name="40% - Accent5 3 2 3 2" xfId="21501" hidden="1" xr:uid="{00000000-0005-0000-0000-0000321B0000}"/>
    <cellStyle name="40% - Accent5 3 2 3 2" xfId="24685" hidden="1" xr:uid="{00000000-0005-0000-0000-0000331B0000}"/>
    <cellStyle name="40% - Accent5 3 2 3 2" xfId="28856" hidden="1" xr:uid="{00000000-0005-0000-0000-0000341B0000}"/>
    <cellStyle name="40% - Accent5 3 2 3 2" xfId="28971" hidden="1" xr:uid="{00000000-0005-0000-0000-0000351B0000}"/>
    <cellStyle name="40% - Accent5 3 2 3 2" xfId="29694" hidden="1" xr:uid="{00000000-0005-0000-0000-0000361B0000}"/>
    <cellStyle name="40% - Accent5 3 2 3 2" xfId="29867" hidden="1" xr:uid="{00000000-0005-0000-0000-0000371B0000}"/>
    <cellStyle name="40% - Accent5 3 2 3 2" xfId="30260" hidden="1" xr:uid="{00000000-0005-0000-0000-0000381B0000}"/>
    <cellStyle name="40% - Accent5 3 2 3 2" xfId="30408" hidden="1" xr:uid="{00000000-0005-0000-0000-0000391B0000}"/>
    <cellStyle name="40% - Accent5 3 2 3 2" xfId="30746" hidden="1" xr:uid="{00000000-0005-0000-0000-00003A1B0000}"/>
    <cellStyle name="40% - Accent5 3 2 3 2" xfId="31083" hidden="1" xr:uid="{00000000-0005-0000-0000-00003B1B0000}"/>
    <cellStyle name="40% - Accent5 3 2 3 2" xfId="31648" hidden="1" xr:uid="{00000000-0005-0000-0000-00003C1B0000}"/>
    <cellStyle name="40% - Accent5 3 2 3 2" xfId="31763" hidden="1" xr:uid="{00000000-0005-0000-0000-00003D1B0000}"/>
    <cellStyle name="40% - Accent5 3 2 3 2" xfId="32486" hidden="1" xr:uid="{00000000-0005-0000-0000-00003E1B0000}"/>
    <cellStyle name="40% - Accent5 3 2 3 2" xfId="32659" hidden="1" xr:uid="{00000000-0005-0000-0000-00003F1B0000}"/>
    <cellStyle name="40% - Accent5 3 2 3 2" xfId="33052" hidden="1" xr:uid="{00000000-0005-0000-0000-0000401B0000}"/>
    <cellStyle name="40% - Accent5 3 2 3 2" xfId="33200" hidden="1" xr:uid="{00000000-0005-0000-0000-0000411B0000}"/>
    <cellStyle name="40% - Accent5 3 2 3 2" xfId="33538" hidden="1" xr:uid="{00000000-0005-0000-0000-0000421B0000}"/>
    <cellStyle name="40% - Accent5 3 2 3 2" xfId="33875" hidden="1" xr:uid="{00000000-0005-0000-0000-0000431B0000}"/>
    <cellStyle name="40% - Accent5 3 2 4 2" xfId="1692" hidden="1" xr:uid="{00000000-0005-0000-0000-0000441B0000}"/>
    <cellStyle name="40% - Accent5 3 2 4 2" xfId="2958" hidden="1" xr:uid="{00000000-0005-0000-0000-0000451B0000}"/>
    <cellStyle name="40% - Accent5 3 2 4 2" xfId="9584" hidden="1" xr:uid="{00000000-0005-0000-0000-0000461B0000}"/>
    <cellStyle name="40% - Accent5 3 2 4 2" xfId="12097" hidden="1" xr:uid="{00000000-0005-0000-0000-0000471B0000}"/>
    <cellStyle name="40% - Accent5 3 2 4 2" xfId="15835" hidden="1" xr:uid="{00000000-0005-0000-0000-0000481B0000}"/>
    <cellStyle name="40% - Accent5 3 2 4 2" xfId="18203" hidden="1" xr:uid="{00000000-0005-0000-0000-0000491B0000}"/>
    <cellStyle name="40% - Accent5 3 2 4 2" xfId="21472" hidden="1" xr:uid="{00000000-0005-0000-0000-00004A1B0000}"/>
    <cellStyle name="40% - Accent5 3 2 4 2" xfId="24656" hidden="1" xr:uid="{00000000-0005-0000-0000-00004B1B0000}"/>
    <cellStyle name="40% - Accent5 3 2 4 2" xfId="28827" hidden="1" xr:uid="{00000000-0005-0000-0000-00004C1B0000}"/>
    <cellStyle name="40% - Accent5 3 2 4 2" xfId="28942" hidden="1" xr:uid="{00000000-0005-0000-0000-00004D1B0000}"/>
    <cellStyle name="40% - Accent5 3 2 4 2" xfId="29665" hidden="1" xr:uid="{00000000-0005-0000-0000-00004E1B0000}"/>
    <cellStyle name="40% - Accent5 3 2 4 2" xfId="29838" hidden="1" xr:uid="{00000000-0005-0000-0000-00004F1B0000}"/>
    <cellStyle name="40% - Accent5 3 2 4 2" xfId="30231" hidden="1" xr:uid="{00000000-0005-0000-0000-0000501B0000}"/>
    <cellStyle name="40% - Accent5 3 2 4 2" xfId="30379" hidden="1" xr:uid="{00000000-0005-0000-0000-0000511B0000}"/>
    <cellStyle name="40% - Accent5 3 2 4 2" xfId="30717" hidden="1" xr:uid="{00000000-0005-0000-0000-0000521B0000}"/>
    <cellStyle name="40% - Accent5 3 2 4 2" xfId="31054" hidden="1" xr:uid="{00000000-0005-0000-0000-0000531B0000}"/>
    <cellStyle name="40% - Accent5 3 2 4 2" xfId="31619" hidden="1" xr:uid="{00000000-0005-0000-0000-0000541B0000}"/>
    <cellStyle name="40% - Accent5 3 2 4 2" xfId="31734" hidden="1" xr:uid="{00000000-0005-0000-0000-0000551B0000}"/>
    <cellStyle name="40% - Accent5 3 2 4 2" xfId="32457" hidden="1" xr:uid="{00000000-0005-0000-0000-0000561B0000}"/>
    <cellStyle name="40% - Accent5 3 2 4 2" xfId="32630" hidden="1" xr:uid="{00000000-0005-0000-0000-0000571B0000}"/>
    <cellStyle name="40% - Accent5 3 2 4 2" xfId="33023" hidden="1" xr:uid="{00000000-0005-0000-0000-0000581B0000}"/>
    <cellStyle name="40% - Accent5 3 2 4 2" xfId="33171" hidden="1" xr:uid="{00000000-0005-0000-0000-0000591B0000}"/>
    <cellStyle name="40% - Accent5 3 2 4 2" xfId="33509" hidden="1" xr:uid="{00000000-0005-0000-0000-00005A1B0000}"/>
    <cellStyle name="40% - Accent5 3 2 4 2" xfId="33846" hidden="1" xr:uid="{00000000-0005-0000-0000-00005B1B0000}"/>
    <cellStyle name="40% - Accent5 3 3 3 2" xfId="1691" hidden="1" xr:uid="{00000000-0005-0000-0000-00005C1B0000}"/>
    <cellStyle name="40% - Accent5 3 3 3 2" xfId="2957" hidden="1" xr:uid="{00000000-0005-0000-0000-00005D1B0000}"/>
    <cellStyle name="40% - Accent5 3 3 3 2" xfId="9583" hidden="1" xr:uid="{00000000-0005-0000-0000-00005E1B0000}"/>
    <cellStyle name="40% - Accent5 3 3 3 2" xfId="12096" hidden="1" xr:uid="{00000000-0005-0000-0000-00005F1B0000}"/>
    <cellStyle name="40% - Accent5 3 3 3 2" xfId="15834" hidden="1" xr:uid="{00000000-0005-0000-0000-0000601B0000}"/>
    <cellStyle name="40% - Accent5 3 3 3 2" xfId="18202" hidden="1" xr:uid="{00000000-0005-0000-0000-0000611B0000}"/>
    <cellStyle name="40% - Accent5 3 3 3 2" xfId="21471" hidden="1" xr:uid="{00000000-0005-0000-0000-0000621B0000}"/>
    <cellStyle name="40% - Accent5 3 3 3 2" xfId="24655" hidden="1" xr:uid="{00000000-0005-0000-0000-0000631B0000}"/>
    <cellStyle name="40% - Accent5 3 3 3 2" xfId="28826" hidden="1" xr:uid="{00000000-0005-0000-0000-0000641B0000}"/>
    <cellStyle name="40% - Accent5 3 3 3 2" xfId="28941" hidden="1" xr:uid="{00000000-0005-0000-0000-0000651B0000}"/>
    <cellStyle name="40% - Accent5 3 3 3 2" xfId="29664" hidden="1" xr:uid="{00000000-0005-0000-0000-0000661B0000}"/>
    <cellStyle name="40% - Accent5 3 3 3 2" xfId="29837" hidden="1" xr:uid="{00000000-0005-0000-0000-0000671B0000}"/>
    <cellStyle name="40% - Accent5 3 3 3 2" xfId="30230" hidden="1" xr:uid="{00000000-0005-0000-0000-0000681B0000}"/>
    <cellStyle name="40% - Accent5 3 3 3 2" xfId="30378" hidden="1" xr:uid="{00000000-0005-0000-0000-0000691B0000}"/>
    <cellStyle name="40% - Accent5 3 3 3 2" xfId="30716" hidden="1" xr:uid="{00000000-0005-0000-0000-00006A1B0000}"/>
    <cellStyle name="40% - Accent5 3 3 3 2" xfId="31053" hidden="1" xr:uid="{00000000-0005-0000-0000-00006B1B0000}"/>
    <cellStyle name="40% - Accent5 3 3 3 2" xfId="31618" hidden="1" xr:uid="{00000000-0005-0000-0000-00006C1B0000}"/>
    <cellStyle name="40% - Accent5 3 3 3 2" xfId="31733" hidden="1" xr:uid="{00000000-0005-0000-0000-00006D1B0000}"/>
    <cellStyle name="40% - Accent5 3 3 3 2" xfId="32456" hidden="1" xr:uid="{00000000-0005-0000-0000-00006E1B0000}"/>
    <cellStyle name="40% - Accent5 3 3 3 2" xfId="32629" hidden="1" xr:uid="{00000000-0005-0000-0000-00006F1B0000}"/>
    <cellStyle name="40% - Accent5 3 3 3 2" xfId="33022" hidden="1" xr:uid="{00000000-0005-0000-0000-0000701B0000}"/>
    <cellStyle name="40% - Accent5 3 3 3 2" xfId="33170" hidden="1" xr:uid="{00000000-0005-0000-0000-0000711B0000}"/>
    <cellStyle name="40% - Accent5 3 3 3 2" xfId="33508" hidden="1" xr:uid="{00000000-0005-0000-0000-0000721B0000}"/>
    <cellStyle name="40% - Accent5 3 3 3 2" xfId="33845" hidden="1" xr:uid="{00000000-0005-0000-0000-0000731B0000}"/>
    <cellStyle name="40% - Accent5 4 2 3 2" xfId="1722" hidden="1" xr:uid="{00000000-0005-0000-0000-0000741B0000}"/>
    <cellStyle name="40% - Accent5 4 2 3 2" xfId="2988" hidden="1" xr:uid="{00000000-0005-0000-0000-0000751B0000}"/>
    <cellStyle name="40% - Accent5 4 2 3 2" xfId="9614" hidden="1" xr:uid="{00000000-0005-0000-0000-0000761B0000}"/>
    <cellStyle name="40% - Accent5 4 2 3 2" xfId="12127" hidden="1" xr:uid="{00000000-0005-0000-0000-0000771B0000}"/>
    <cellStyle name="40% - Accent5 4 2 3 2" xfId="15865" hidden="1" xr:uid="{00000000-0005-0000-0000-0000781B0000}"/>
    <cellStyle name="40% - Accent5 4 2 3 2" xfId="18233" hidden="1" xr:uid="{00000000-0005-0000-0000-0000791B0000}"/>
    <cellStyle name="40% - Accent5 4 2 3 2" xfId="21502" hidden="1" xr:uid="{00000000-0005-0000-0000-00007A1B0000}"/>
    <cellStyle name="40% - Accent5 4 2 3 2" xfId="24686" hidden="1" xr:uid="{00000000-0005-0000-0000-00007B1B0000}"/>
    <cellStyle name="40% - Accent5 4 2 3 2" xfId="28857" hidden="1" xr:uid="{00000000-0005-0000-0000-00007C1B0000}"/>
    <cellStyle name="40% - Accent5 4 2 3 2" xfId="28972" hidden="1" xr:uid="{00000000-0005-0000-0000-00007D1B0000}"/>
    <cellStyle name="40% - Accent5 4 2 3 2" xfId="29695" hidden="1" xr:uid="{00000000-0005-0000-0000-00007E1B0000}"/>
    <cellStyle name="40% - Accent5 4 2 3 2" xfId="29868" hidden="1" xr:uid="{00000000-0005-0000-0000-00007F1B0000}"/>
    <cellStyle name="40% - Accent5 4 2 3 2" xfId="30261" hidden="1" xr:uid="{00000000-0005-0000-0000-0000801B0000}"/>
    <cellStyle name="40% - Accent5 4 2 3 2" xfId="30409" hidden="1" xr:uid="{00000000-0005-0000-0000-0000811B0000}"/>
    <cellStyle name="40% - Accent5 4 2 3 2" xfId="30747" hidden="1" xr:uid="{00000000-0005-0000-0000-0000821B0000}"/>
    <cellStyle name="40% - Accent5 4 2 3 2" xfId="31084" hidden="1" xr:uid="{00000000-0005-0000-0000-0000831B0000}"/>
    <cellStyle name="40% - Accent5 4 2 3 2" xfId="31649" hidden="1" xr:uid="{00000000-0005-0000-0000-0000841B0000}"/>
    <cellStyle name="40% - Accent5 4 2 3 2" xfId="31764" hidden="1" xr:uid="{00000000-0005-0000-0000-0000851B0000}"/>
    <cellStyle name="40% - Accent5 4 2 3 2" xfId="32487" hidden="1" xr:uid="{00000000-0005-0000-0000-0000861B0000}"/>
    <cellStyle name="40% - Accent5 4 2 3 2" xfId="32660" hidden="1" xr:uid="{00000000-0005-0000-0000-0000871B0000}"/>
    <cellStyle name="40% - Accent5 4 2 3 2" xfId="33053" hidden="1" xr:uid="{00000000-0005-0000-0000-0000881B0000}"/>
    <cellStyle name="40% - Accent5 4 2 3 2" xfId="33201" hidden="1" xr:uid="{00000000-0005-0000-0000-0000891B0000}"/>
    <cellStyle name="40% - Accent5 4 2 3 2" xfId="33539" hidden="1" xr:uid="{00000000-0005-0000-0000-00008A1B0000}"/>
    <cellStyle name="40% - Accent5 4 2 3 2" xfId="33876" hidden="1" xr:uid="{00000000-0005-0000-0000-00008B1B0000}"/>
    <cellStyle name="40% - Accent5 4 2 4 2" xfId="1694" hidden="1" xr:uid="{00000000-0005-0000-0000-00008C1B0000}"/>
    <cellStyle name="40% - Accent5 4 2 4 2" xfId="2960" hidden="1" xr:uid="{00000000-0005-0000-0000-00008D1B0000}"/>
    <cellStyle name="40% - Accent5 4 2 4 2" xfId="9586" hidden="1" xr:uid="{00000000-0005-0000-0000-00008E1B0000}"/>
    <cellStyle name="40% - Accent5 4 2 4 2" xfId="12099" hidden="1" xr:uid="{00000000-0005-0000-0000-00008F1B0000}"/>
    <cellStyle name="40% - Accent5 4 2 4 2" xfId="15837" hidden="1" xr:uid="{00000000-0005-0000-0000-0000901B0000}"/>
    <cellStyle name="40% - Accent5 4 2 4 2" xfId="18205" hidden="1" xr:uid="{00000000-0005-0000-0000-0000911B0000}"/>
    <cellStyle name="40% - Accent5 4 2 4 2" xfId="21474" hidden="1" xr:uid="{00000000-0005-0000-0000-0000921B0000}"/>
    <cellStyle name="40% - Accent5 4 2 4 2" xfId="24658" hidden="1" xr:uid="{00000000-0005-0000-0000-0000931B0000}"/>
    <cellStyle name="40% - Accent5 4 2 4 2" xfId="28829" hidden="1" xr:uid="{00000000-0005-0000-0000-0000941B0000}"/>
    <cellStyle name="40% - Accent5 4 2 4 2" xfId="28944" hidden="1" xr:uid="{00000000-0005-0000-0000-0000951B0000}"/>
    <cellStyle name="40% - Accent5 4 2 4 2" xfId="29667" hidden="1" xr:uid="{00000000-0005-0000-0000-0000961B0000}"/>
    <cellStyle name="40% - Accent5 4 2 4 2" xfId="29840" hidden="1" xr:uid="{00000000-0005-0000-0000-0000971B0000}"/>
    <cellStyle name="40% - Accent5 4 2 4 2" xfId="30233" hidden="1" xr:uid="{00000000-0005-0000-0000-0000981B0000}"/>
    <cellStyle name="40% - Accent5 4 2 4 2" xfId="30381" hidden="1" xr:uid="{00000000-0005-0000-0000-0000991B0000}"/>
    <cellStyle name="40% - Accent5 4 2 4 2" xfId="30719" hidden="1" xr:uid="{00000000-0005-0000-0000-00009A1B0000}"/>
    <cellStyle name="40% - Accent5 4 2 4 2" xfId="31056" hidden="1" xr:uid="{00000000-0005-0000-0000-00009B1B0000}"/>
    <cellStyle name="40% - Accent5 4 2 4 2" xfId="31621" hidden="1" xr:uid="{00000000-0005-0000-0000-00009C1B0000}"/>
    <cellStyle name="40% - Accent5 4 2 4 2" xfId="31736" hidden="1" xr:uid="{00000000-0005-0000-0000-00009D1B0000}"/>
    <cellStyle name="40% - Accent5 4 2 4 2" xfId="32459" hidden="1" xr:uid="{00000000-0005-0000-0000-00009E1B0000}"/>
    <cellStyle name="40% - Accent5 4 2 4 2" xfId="32632" hidden="1" xr:uid="{00000000-0005-0000-0000-00009F1B0000}"/>
    <cellStyle name="40% - Accent5 4 2 4 2" xfId="33025" hidden="1" xr:uid="{00000000-0005-0000-0000-0000A01B0000}"/>
    <cellStyle name="40% - Accent5 4 2 4 2" xfId="33173" hidden="1" xr:uid="{00000000-0005-0000-0000-0000A11B0000}"/>
    <cellStyle name="40% - Accent5 4 2 4 2" xfId="33511" hidden="1" xr:uid="{00000000-0005-0000-0000-0000A21B0000}"/>
    <cellStyle name="40% - Accent5 4 2 4 2" xfId="33848" hidden="1" xr:uid="{00000000-0005-0000-0000-0000A31B0000}"/>
    <cellStyle name="40% - Accent5 4 3 3 2" xfId="1693" hidden="1" xr:uid="{00000000-0005-0000-0000-0000A41B0000}"/>
    <cellStyle name="40% - Accent5 4 3 3 2" xfId="2959" hidden="1" xr:uid="{00000000-0005-0000-0000-0000A51B0000}"/>
    <cellStyle name="40% - Accent5 4 3 3 2" xfId="9585" hidden="1" xr:uid="{00000000-0005-0000-0000-0000A61B0000}"/>
    <cellStyle name="40% - Accent5 4 3 3 2" xfId="12098" hidden="1" xr:uid="{00000000-0005-0000-0000-0000A71B0000}"/>
    <cellStyle name="40% - Accent5 4 3 3 2" xfId="15836" hidden="1" xr:uid="{00000000-0005-0000-0000-0000A81B0000}"/>
    <cellStyle name="40% - Accent5 4 3 3 2" xfId="18204" hidden="1" xr:uid="{00000000-0005-0000-0000-0000A91B0000}"/>
    <cellStyle name="40% - Accent5 4 3 3 2" xfId="21473" hidden="1" xr:uid="{00000000-0005-0000-0000-0000AA1B0000}"/>
    <cellStyle name="40% - Accent5 4 3 3 2" xfId="24657" hidden="1" xr:uid="{00000000-0005-0000-0000-0000AB1B0000}"/>
    <cellStyle name="40% - Accent5 4 3 3 2" xfId="28828" hidden="1" xr:uid="{00000000-0005-0000-0000-0000AC1B0000}"/>
    <cellStyle name="40% - Accent5 4 3 3 2" xfId="28943" hidden="1" xr:uid="{00000000-0005-0000-0000-0000AD1B0000}"/>
    <cellStyle name="40% - Accent5 4 3 3 2" xfId="29666" hidden="1" xr:uid="{00000000-0005-0000-0000-0000AE1B0000}"/>
    <cellStyle name="40% - Accent5 4 3 3 2" xfId="29839" hidden="1" xr:uid="{00000000-0005-0000-0000-0000AF1B0000}"/>
    <cellStyle name="40% - Accent5 4 3 3 2" xfId="30232" hidden="1" xr:uid="{00000000-0005-0000-0000-0000B01B0000}"/>
    <cellStyle name="40% - Accent5 4 3 3 2" xfId="30380" hidden="1" xr:uid="{00000000-0005-0000-0000-0000B11B0000}"/>
    <cellStyle name="40% - Accent5 4 3 3 2" xfId="30718" hidden="1" xr:uid="{00000000-0005-0000-0000-0000B21B0000}"/>
    <cellStyle name="40% - Accent5 4 3 3 2" xfId="31055" hidden="1" xr:uid="{00000000-0005-0000-0000-0000B31B0000}"/>
    <cellStyle name="40% - Accent5 4 3 3 2" xfId="31620" hidden="1" xr:uid="{00000000-0005-0000-0000-0000B41B0000}"/>
    <cellStyle name="40% - Accent5 4 3 3 2" xfId="31735" hidden="1" xr:uid="{00000000-0005-0000-0000-0000B51B0000}"/>
    <cellStyle name="40% - Accent5 4 3 3 2" xfId="32458" hidden="1" xr:uid="{00000000-0005-0000-0000-0000B61B0000}"/>
    <cellStyle name="40% - Accent5 4 3 3 2" xfId="32631" hidden="1" xr:uid="{00000000-0005-0000-0000-0000B71B0000}"/>
    <cellStyle name="40% - Accent5 4 3 3 2" xfId="33024" hidden="1" xr:uid="{00000000-0005-0000-0000-0000B81B0000}"/>
    <cellStyle name="40% - Accent5 4 3 3 2" xfId="33172" hidden="1" xr:uid="{00000000-0005-0000-0000-0000B91B0000}"/>
    <cellStyle name="40% - Accent5 4 3 3 2" xfId="33510" hidden="1" xr:uid="{00000000-0005-0000-0000-0000BA1B0000}"/>
    <cellStyle name="40% - Accent5 4 3 3 2" xfId="33847" hidden="1" xr:uid="{00000000-0005-0000-0000-0000BB1B0000}"/>
    <cellStyle name="40% - Accent5 5 2" xfId="1650" hidden="1" xr:uid="{00000000-0005-0000-0000-0000BC1B0000}"/>
    <cellStyle name="40% - Accent5 5 2" xfId="2916" hidden="1" xr:uid="{00000000-0005-0000-0000-0000BD1B0000}"/>
    <cellStyle name="40% - Accent5 5 2" xfId="9542" hidden="1" xr:uid="{00000000-0005-0000-0000-0000BE1B0000}"/>
    <cellStyle name="40% - Accent5 5 2" xfId="12055" hidden="1" xr:uid="{00000000-0005-0000-0000-0000BF1B0000}"/>
    <cellStyle name="40% - Accent5 5 2" xfId="15793" hidden="1" xr:uid="{00000000-0005-0000-0000-0000C01B0000}"/>
    <cellStyle name="40% - Accent5 5 2" xfId="18161" hidden="1" xr:uid="{00000000-0005-0000-0000-0000C11B0000}"/>
    <cellStyle name="40% - Accent5 5 2" xfId="21430" hidden="1" xr:uid="{00000000-0005-0000-0000-0000C21B0000}"/>
    <cellStyle name="40% - Accent5 5 2" xfId="24614" hidden="1" xr:uid="{00000000-0005-0000-0000-0000C31B0000}"/>
    <cellStyle name="40% - Accent5 5 2" xfId="28785" hidden="1" xr:uid="{00000000-0005-0000-0000-0000C41B0000}"/>
    <cellStyle name="40% - Accent5 5 2" xfId="28900" hidden="1" xr:uid="{00000000-0005-0000-0000-0000C51B0000}"/>
    <cellStyle name="40% - Accent5 5 2" xfId="29623" hidden="1" xr:uid="{00000000-0005-0000-0000-0000C61B0000}"/>
    <cellStyle name="40% - Accent5 5 2" xfId="29796" hidden="1" xr:uid="{00000000-0005-0000-0000-0000C71B0000}"/>
    <cellStyle name="40% - Accent5 5 2" xfId="30189" hidden="1" xr:uid="{00000000-0005-0000-0000-0000C81B0000}"/>
    <cellStyle name="40% - Accent5 5 2" xfId="30337" hidden="1" xr:uid="{00000000-0005-0000-0000-0000C91B0000}"/>
    <cellStyle name="40% - Accent5 5 2" xfId="30675" hidden="1" xr:uid="{00000000-0005-0000-0000-0000CA1B0000}"/>
    <cellStyle name="40% - Accent5 5 2" xfId="31012" hidden="1" xr:uid="{00000000-0005-0000-0000-0000CB1B0000}"/>
    <cellStyle name="40% - Accent5 5 2" xfId="31577" hidden="1" xr:uid="{00000000-0005-0000-0000-0000CC1B0000}"/>
    <cellStyle name="40% - Accent5 5 2" xfId="31692" hidden="1" xr:uid="{00000000-0005-0000-0000-0000CD1B0000}"/>
    <cellStyle name="40% - Accent5 5 2" xfId="32415" hidden="1" xr:uid="{00000000-0005-0000-0000-0000CE1B0000}"/>
    <cellStyle name="40% - Accent5 5 2" xfId="32588" hidden="1" xr:uid="{00000000-0005-0000-0000-0000CF1B0000}"/>
    <cellStyle name="40% - Accent5 5 2" xfId="32981" hidden="1" xr:uid="{00000000-0005-0000-0000-0000D01B0000}"/>
    <cellStyle name="40% - Accent5 5 2" xfId="33129" hidden="1" xr:uid="{00000000-0005-0000-0000-0000D11B0000}"/>
    <cellStyle name="40% - Accent5 5 2" xfId="33467" hidden="1" xr:uid="{00000000-0005-0000-0000-0000D21B0000}"/>
    <cellStyle name="40% - Accent5 5 2" xfId="33804" hidden="1" xr:uid="{00000000-0005-0000-0000-0000D31B0000}"/>
    <cellStyle name="40% - Accent5 7" xfId="424" hidden="1" xr:uid="{00000000-0005-0000-0000-0000D41B0000}"/>
    <cellStyle name="40% - Accent5 7" xfId="617" hidden="1" xr:uid="{00000000-0005-0000-0000-0000D51B0000}"/>
    <cellStyle name="40% - Accent5 7" xfId="956" hidden="1" xr:uid="{00000000-0005-0000-0000-0000D61B0000}"/>
    <cellStyle name="40% - Accent5 7" xfId="1298" hidden="1" xr:uid="{00000000-0005-0000-0000-0000D71B0000}"/>
    <cellStyle name="40% - Accent5 7" xfId="6505" hidden="1" xr:uid="{00000000-0005-0000-0000-0000D81B0000}"/>
    <cellStyle name="40% - Accent5 7" xfId="6846" hidden="1" xr:uid="{00000000-0005-0000-0000-0000D91B0000}"/>
    <cellStyle name="40% - Accent5 7" xfId="7189" hidden="1" xr:uid="{00000000-0005-0000-0000-0000DA1B0000}"/>
    <cellStyle name="40% - Accent5 7" xfId="4552" hidden="1" xr:uid="{00000000-0005-0000-0000-0000DB1B0000}"/>
    <cellStyle name="40% - Accent5 7" xfId="10655" hidden="1" xr:uid="{00000000-0005-0000-0000-0000DC1B0000}"/>
    <cellStyle name="40% - Accent5 7" xfId="4165" hidden="1" xr:uid="{00000000-0005-0000-0000-0000DD1B0000}"/>
    <cellStyle name="40% - Accent5 7" xfId="4668" hidden="1" xr:uid="{00000000-0005-0000-0000-0000DE1B0000}"/>
    <cellStyle name="40% - Accent5 7" xfId="13285" hidden="1" xr:uid="{00000000-0005-0000-0000-0000DF1B0000}"/>
    <cellStyle name="40% - Accent5 7" xfId="13627" hidden="1" xr:uid="{00000000-0005-0000-0000-0000E01B0000}"/>
    <cellStyle name="40% - Accent5 7" xfId="4450" hidden="1" xr:uid="{00000000-0005-0000-0000-0000E11B0000}"/>
    <cellStyle name="40% - Accent5 7" xfId="16871" hidden="1" xr:uid="{00000000-0005-0000-0000-0000E21B0000}"/>
    <cellStyle name="40% - Accent5 7" xfId="5966" hidden="1" xr:uid="{00000000-0005-0000-0000-0000E31B0000}"/>
    <cellStyle name="40% - Accent5 7" xfId="10657" hidden="1" xr:uid="{00000000-0005-0000-0000-0000E41B0000}"/>
    <cellStyle name="40% - Accent5 7" xfId="19368" hidden="1" xr:uid="{00000000-0005-0000-0000-0000E51B0000}"/>
    <cellStyle name="40% - Accent5 7" xfId="19710" hidden="1" xr:uid="{00000000-0005-0000-0000-0000E61B0000}"/>
    <cellStyle name="40% - Accent5 7" xfId="12485" hidden="1" xr:uid="{00000000-0005-0000-0000-0000E71B0000}"/>
    <cellStyle name="40% - Accent5 7" xfId="22621" hidden="1" xr:uid="{00000000-0005-0000-0000-0000E81B0000}"/>
    <cellStyle name="40% - Accent5 7" xfId="22963" hidden="1" xr:uid="{00000000-0005-0000-0000-0000E91B0000}"/>
    <cellStyle name="40% - Accent5 7" xfId="17396" hidden="1" xr:uid="{00000000-0005-0000-0000-0000EA1B0000}"/>
    <cellStyle name="40% - Accent5 7" xfId="25787" hidden="1" xr:uid="{00000000-0005-0000-0000-0000EB1B0000}"/>
    <cellStyle name="40% - Accent5 7" xfId="28462" hidden="1" xr:uid="{00000000-0005-0000-0000-0000EC1B0000}"/>
    <cellStyle name="40% - Accent5 7" xfId="28533" hidden="1" xr:uid="{00000000-0005-0000-0000-0000ED1B0000}"/>
    <cellStyle name="40% - Accent5 7" xfId="28611" hidden="1" xr:uid="{00000000-0005-0000-0000-0000EE1B0000}"/>
    <cellStyle name="40% - Accent5 7" xfId="28689" hidden="1" xr:uid="{00000000-0005-0000-0000-0000EF1B0000}"/>
    <cellStyle name="40% - Accent5 7" xfId="29271" hidden="1" xr:uid="{00000000-0005-0000-0000-0000F01B0000}"/>
    <cellStyle name="40% - Accent5 7" xfId="29350" hidden="1" xr:uid="{00000000-0005-0000-0000-0000F11B0000}"/>
    <cellStyle name="40% - Accent5 7" xfId="29428" hidden="1" xr:uid="{00000000-0005-0000-0000-0000F21B0000}"/>
    <cellStyle name="40% - Accent5 7" xfId="29024" hidden="1" xr:uid="{00000000-0005-0000-0000-0000F31B0000}"/>
    <cellStyle name="40% - Accent5 7" xfId="29705" hidden="1" xr:uid="{00000000-0005-0000-0000-0000F41B0000}"/>
    <cellStyle name="40% - Accent5 7" xfId="28990" hidden="1" xr:uid="{00000000-0005-0000-0000-0000F51B0000}"/>
    <cellStyle name="40% - Accent5 7" xfId="29039" hidden="1" xr:uid="{00000000-0005-0000-0000-0000F61B0000}"/>
    <cellStyle name="40% - Accent5 7" xfId="29945" hidden="1" xr:uid="{00000000-0005-0000-0000-0000F71B0000}"/>
    <cellStyle name="40% - Accent5 7" xfId="30023" hidden="1" xr:uid="{00000000-0005-0000-0000-0000F81B0000}"/>
    <cellStyle name="40% - Accent5 7" xfId="29014" hidden="1" xr:uid="{00000000-0005-0000-0000-0000F91B0000}"/>
    <cellStyle name="40% - Accent5 7" xfId="30269" hidden="1" xr:uid="{00000000-0005-0000-0000-0000FA1B0000}"/>
    <cellStyle name="40% - Accent5 7" xfId="29205" hidden="1" xr:uid="{00000000-0005-0000-0000-0000FB1B0000}"/>
    <cellStyle name="40% - Accent5 7" xfId="29707" hidden="1" xr:uid="{00000000-0005-0000-0000-0000FC1B0000}"/>
    <cellStyle name="40% - Accent5 7" xfId="30477" hidden="1" xr:uid="{00000000-0005-0000-0000-0000FD1B0000}"/>
    <cellStyle name="40% - Accent5 7" xfId="30555" hidden="1" xr:uid="{00000000-0005-0000-0000-0000FE1B0000}"/>
    <cellStyle name="40% - Accent5 7" xfId="29875" hidden="1" xr:uid="{00000000-0005-0000-0000-0000FF1B0000}"/>
    <cellStyle name="40% - Accent5 7" xfId="30814" hidden="1" xr:uid="{00000000-0005-0000-0000-0000001C0000}"/>
    <cellStyle name="40% - Accent5 7" xfId="30892" hidden="1" xr:uid="{00000000-0005-0000-0000-0000011C0000}"/>
    <cellStyle name="40% - Accent5 7" xfId="30298" hidden="1" xr:uid="{00000000-0005-0000-0000-0000021C0000}"/>
    <cellStyle name="40% - Accent5 7" xfId="31151" hidden="1" xr:uid="{00000000-0005-0000-0000-0000031C0000}"/>
    <cellStyle name="40% - Accent5 7" xfId="31254" hidden="1" xr:uid="{00000000-0005-0000-0000-0000041C0000}"/>
    <cellStyle name="40% - Accent5 7" xfId="31325" hidden="1" xr:uid="{00000000-0005-0000-0000-0000051C0000}"/>
    <cellStyle name="40% - Accent5 7" xfId="31403" hidden="1" xr:uid="{00000000-0005-0000-0000-0000061C0000}"/>
    <cellStyle name="40% - Accent5 7" xfId="31481" hidden="1" xr:uid="{00000000-0005-0000-0000-0000071C0000}"/>
    <cellStyle name="40% - Accent5 7" xfId="32063" hidden="1" xr:uid="{00000000-0005-0000-0000-0000081C0000}"/>
    <cellStyle name="40% - Accent5 7" xfId="32142" hidden="1" xr:uid="{00000000-0005-0000-0000-0000091C0000}"/>
    <cellStyle name="40% - Accent5 7" xfId="32220" hidden="1" xr:uid="{00000000-0005-0000-0000-00000A1C0000}"/>
    <cellStyle name="40% - Accent5 7" xfId="31816" hidden="1" xr:uid="{00000000-0005-0000-0000-00000B1C0000}"/>
    <cellStyle name="40% - Accent5 7" xfId="32497" hidden="1" xr:uid="{00000000-0005-0000-0000-00000C1C0000}"/>
    <cellStyle name="40% - Accent5 7" xfId="31782" hidden="1" xr:uid="{00000000-0005-0000-0000-00000D1C0000}"/>
    <cellStyle name="40% - Accent5 7" xfId="31831" hidden="1" xr:uid="{00000000-0005-0000-0000-00000E1C0000}"/>
    <cellStyle name="40% - Accent5 7" xfId="32737" hidden="1" xr:uid="{00000000-0005-0000-0000-00000F1C0000}"/>
    <cellStyle name="40% - Accent5 7" xfId="32815" hidden="1" xr:uid="{00000000-0005-0000-0000-0000101C0000}"/>
    <cellStyle name="40% - Accent5 7" xfId="31806" hidden="1" xr:uid="{00000000-0005-0000-0000-0000111C0000}"/>
    <cellStyle name="40% - Accent5 7" xfId="33061" hidden="1" xr:uid="{00000000-0005-0000-0000-0000121C0000}"/>
    <cellStyle name="40% - Accent5 7" xfId="31997" hidden="1" xr:uid="{00000000-0005-0000-0000-0000131C0000}"/>
    <cellStyle name="40% - Accent5 7" xfId="32499" hidden="1" xr:uid="{00000000-0005-0000-0000-0000141C0000}"/>
    <cellStyle name="40% - Accent5 7" xfId="33269" hidden="1" xr:uid="{00000000-0005-0000-0000-0000151C0000}"/>
    <cellStyle name="40% - Accent5 7" xfId="33347" hidden="1" xr:uid="{00000000-0005-0000-0000-0000161C0000}"/>
    <cellStyle name="40% - Accent5 7" xfId="32667" hidden="1" xr:uid="{00000000-0005-0000-0000-0000171C0000}"/>
    <cellStyle name="40% - Accent5 7" xfId="33606" hidden="1" xr:uid="{00000000-0005-0000-0000-0000181C0000}"/>
    <cellStyle name="40% - Accent5 7" xfId="33684" hidden="1" xr:uid="{00000000-0005-0000-0000-0000191C0000}"/>
    <cellStyle name="40% - Accent5 7" xfId="33090" hidden="1" xr:uid="{00000000-0005-0000-0000-00001A1C0000}"/>
    <cellStyle name="40% - Accent5 7" xfId="33943" hidden="1" xr:uid="{00000000-0005-0000-0000-00001B1C0000}"/>
    <cellStyle name="40% - Accent5 8" xfId="471" hidden="1" xr:uid="{00000000-0005-0000-0000-00001C1C0000}"/>
    <cellStyle name="40% - Accent5 8" xfId="759" hidden="1" xr:uid="{00000000-0005-0000-0000-00001D1C0000}"/>
    <cellStyle name="40% - Accent5 8" xfId="1089" hidden="1" xr:uid="{00000000-0005-0000-0000-00001E1C0000}"/>
    <cellStyle name="40% - Accent5 8" xfId="1431" hidden="1" xr:uid="{00000000-0005-0000-0000-00001F1C0000}"/>
    <cellStyle name="40% - Accent5 8" xfId="6649" hidden="1" xr:uid="{00000000-0005-0000-0000-0000201C0000}"/>
    <cellStyle name="40% - Accent5 8" xfId="6980" hidden="1" xr:uid="{00000000-0005-0000-0000-0000211C0000}"/>
    <cellStyle name="40% - Accent5 8" xfId="7325" hidden="1" xr:uid="{00000000-0005-0000-0000-0000221C0000}"/>
    <cellStyle name="40% - Accent5 8" xfId="7693" hidden="1" xr:uid="{00000000-0005-0000-0000-0000231C0000}"/>
    <cellStyle name="40% - Accent5 8" xfId="10767" hidden="1" xr:uid="{00000000-0005-0000-0000-0000241C0000}"/>
    <cellStyle name="40% - Accent5 8" xfId="5787" hidden="1" xr:uid="{00000000-0005-0000-0000-0000251C0000}"/>
    <cellStyle name="40% - Accent5 8" xfId="10258" hidden="1" xr:uid="{00000000-0005-0000-0000-0000261C0000}"/>
    <cellStyle name="40% - Accent5 8" xfId="13418" hidden="1" xr:uid="{00000000-0005-0000-0000-0000271C0000}"/>
    <cellStyle name="40% - Accent5 8" xfId="13760" hidden="1" xr:uid="{00000000-0005-0000-0000-0000281C0000}"/>
    <cellStyle name="40% - Accent5 8" xfId="14083" hidden="1" xr:uid="{00000000-0005-0000-0000-0000291C0000}"/>
    <cellStyle name="40% - Accent5 8" xfId="16971" hidden="1" xr:uid="{00000000-0005-0000-0000-00002A1C0000}"/>
    <cellStyle name="40% - Accent5 8" xfId="4215" hidden="1" xr:uid="{00000000-0005-0000-0000-00002B1C0000}"/>
    <cellStyle name="40% - Accent5 8" xfId="16497" hidden="1" xr:uid="{00000000-0005-0000-0000-00002C1C0000}"/>
    <cellStyle name="40% - Accent5 8" xfId="19501" hidden="1" xr:uid="{00000000-0005-0000-0000-00002D1C0000}"/>
    <cellStyle name="40% - Accent5 8" xfId="19843" hidden="1" xr:uid="{00000000-0005-0000-0000-00002E1C0000}"/>
    <cellStyle name="40% - Accent5 8" xfId="20246" hidden="1" xr:uid="{00000000-0005-0000-0000-00002F1C0000}"/>
    <cellStyle name="40% - Accent5 8" xfId="22754" hidden="1" xr:uid="{00000000-0005-0000-0000-0000301C0000}"/>
    <cellStyle name="40% - Accent5 8" xfId="23096" hidden="1" xr:uid="{00000000-0005-0000-0000-0000311C0000}"/>
    <cellStyle name="40% - Accent5 8" xfId="23451" hidden="1" xr:uid="{00000000-0005-0000-0000-0000321C0000}"/>
    <cellStyle name="40% - Accent5 8" xfId="25920" hidden="1" xr:uid="{00000000-0005-0000-0000-0000331C0000}"/>
    <cellStyle name="40% - Accent5 8" xfId="28478" hidden="1" xr:uid="{00000000-0005-0000-0000-0000341C0000}"/>
    <cellStyle name="40% - Accent5 8" xfId="28549" hidden="1" xr:uid="{00000000-0005-0000-0000-0000351C0000}"/>
    <cellStyle name="40% - Accent5 8" xfId="28626" hidden="1" xr:uid="{00000000-0005-0000-0000-0000361C0000}"/>
    <cellStyle name="40% - Accent5 8" xfId="28704" hidden="1" xr:uid="{00000000-0005-0000-0000-0000371C0000}"/>
    <cellStyle name="40% - Accent5 8" xfId="29288" hidden="1" xr:uid="{00000000-0005-0000-0000-0000381C0000}"/>
    <cellStyle name="40% - Accent5 8" xfId="29365" hidden="1" xr:uid="{00000000-0005-0000-0000-0000391C0000}"/>
    <cellStyle name="40% - Accent5 8" xfId="29444" hidden="1" xr:uid="{00000000-0005-0000-0000-00003A1C0000}"/>
    <cellStyle name="40% - Accent5 8" xfId="29515" hidden="1" xr:uid="{00000000-0005-0000-0000-00003B1C0000}"/>
    <cellStyle name="40% - Accent5 8" xfId="29727" hidden="1" xr:uid="{00000000-0005-0000-0000-00003C1C0000}"/>
    <cellStyle name="40% - Accent5 8" xfId="29190" hidden="1" xr:uid="{00000000-0005-0000-0000-00003D1C0000}"/>
    <cellStyle name="40% - Accent5 8" xfId="29699" hidden="1" xr:uid="{00000000-0005-0000-0000-00003E1C0000}"/>
    <cellStyle name="40% - Accent5 8" xfId="29960" hidden="1" xr:uid="{00000000-0005-0000-0000-00003F1C0000}"/>
    <cellStyle name="40% - Accent5 8" xfId="30038" hidden="1" xr:uid="{00000000-0005-0000-0000-0000401C0000}"/>
    <cellStyle name="40% - Accent5 8" xfId="30104" hidden="1" xr:uid="{00000000-0005-0000-0000-0000411C0000}"/>
    <cellStyle name="40% - Accent5 8" xfId="30285" hidden="1" xr:uid="{00000000-0005-0000-0000-0000421C0000}"/>
    <cellStyle name="40% - Accent5 8" xfId="28997" hidden="1" xr:uid="{00000000-0005-0000-0000-0000431C0000}"/>
    <cellStyle name="40% - Accent5 8" xfId="30264" hidden="1" xr:uid="{00000000-0005-0000-0000-0000441C0000}"/>
    <cellStyle name="40% - Accent5 8" xfId="30492" hidden="1" xr:uid="{00000000-0005-0000-0000-0000451C0000}"/>
    <cellStyle name="40% - Accent5 8" xfId="30570" hidden="1" xr:uid="{00000000-0005-0000-0000-0000461C0000}"/>
    <cellStyle name="40% - Accent5 8" xfId="30632" hidden="1" xr:uid="{00000000-0005-0000-0000-0000471C0000}"/>
    <cellStyle name="40% - Accent5 8" xfId="30829" hidden="1" xr:uid="{00000000-0005-0000-0000-0000481C0000}"/>
    <cellStyle name="40% - Accent5 8" xfId="30907" hidden="1" xr:uid="{00000000-0005-0000-0000-0000491C0000}"/>
    <cellStyle name="40% - Accent5 8" xfId="30969" hidden="1" xr:uid="{00000000-0005-0000-0000-00004A1C0000}"/>
    <cellStyle name="40% - Accent5 8" xfId="31166" hidden="1" xr:uid="{00000000-0005-0000-0000-00004B1C0000}"/>
    <cellStyle name="40% - Accent5 8" xfId="31270" hidden="1" xr:uid="{00000000-0005-0000-0000-00004C1C0000}"/>
    <cellStyle name="40% - Accent5 8" xfId="31341" hidden="1" xr:uid="{00000000-0005-0000-0000-00004D1C0000}"/>
    <cellStyle name="40% - Accent5 8" xfId="31418" hidden="1" xr:uid="{00000000-0005-0000-0000-00004E1C0000}"/>
    <cellStyle name="40% - Accent5 8" xfId="31496" hidden="1" xr:uid="{00000000-0005-0000-0000-00004F1C0000}"/>
    <cellStyle name="40% - Accent5 8" xfId="32080" hidden="1" xr:uid="{00000000-0005-0000-0000-0000501C0000}"/>
    <cellStyle name="40% - Accent5 8" xfId="32157" hidden="1" xr:uid="{00000000-0005-0000-0000-0000511C0000}"/>
    <cellStyle name="40% - Accent5 8" xfId="32236" hidden="1" xr:uid="{00000000-0005-0000-0000-0000521C0000}"/>
    <cellStyle name="40% - Accent5 8" xfId="32307" hidden="1" xr:uid="{00000000-0005-0000-0000-0000531C0000}"/>
    <cellStyle name="40% - Accent5 8" xfId="32519" hidden="1" xr:uid="{00000000-0005-0000-0000-0000541C0000}"/>
    <cellStyle name="40% - Accent5 8" xfId="31982" hidden="1" xr:uid="{00000000-0005-0000-0000-0000551C0000}"/>
    <cellStyle name="40% - Accent5 8" xfId="32491" hidden="1" xr:uid="{00000000-0005-0000-0000-0000561C0000}"/>
    <cellStyle name="40% - Accent5 8" xfId="32752" hidden="1" xr:uid="{00000000-0005-0000-0000-0000571C0000}"/>
    <cellStyle name="40% - Accent5 8" xfId="32830" hidden="1" xr:uid="{00000000-0005-0000-0000-0000581C0000}"/>
    <cellStyle name="40% - Accent5 8" xfId="32896" hidden="1" xr:uid="{00000000-0005-0000-0000-0000591C0000}"/>
    <cellStyle name="40% - Accent5 8" xfId="33077" hidden="1" xr:uid="{00000000-0005-0000-0000-00005A1C0000}"/>
    <cellStyle name="40% - Accent5 8" xfId="31789" hidden="1" xr:uid="{00000000-0005-0000-0000-00005B1C0000}"/>
    <cellStyle name="40% - Accent5 8" xfId="33056" hidden="1" xr:uid="{00000000-0005-0000-0000-00005C1C0000}"/>
    <cellStyle name="40% - Accent5 8" xfId="33284" hidden="1" xr:uid="{00000000-0005-0000-0000-00005D1C0000}"/>
    <cellStyle name="40% - Accent5 8" xfId="33362" hidden="1" xr:uid="{00000000-0005-0000-0000-00005E1C0000}"/>
    <cellStyle name="40% - Accent5 8" xfId="33424" hidden="1" xr:uid="{00000000-0005-0000-0000-00005F1C0000}"/>
    <cellStyle name="40% - Accent5 8" xfId="33621" hidden="1" xr:uid="{00000000-0005-0000-0000-0000601C0000}"/>
    <cellStyle name="40% - Accent5 8" xfId="33699" hidden="1" xr:uid="{00000000-0005-0000-0000-0000611C0000}"/>
    <cellStyle name="40% - Accent5 8" xfId="33761" hidden="1" xr:uid="{00000000-0005-0000-0000-0000621C0000}"/>
    <cellStyle name="40% - Accent5 8" xfId="33958" hidden="1" xr:uid="{00000000-0005-0000-0000-0000631C0000}"/>
    <cellStyle name="40% - Accent5 9" xfId="505" hidden="1" xr:uid="{00000000-0005-0000-0000-0000641C0000}"/>
    <cellStyle name="40% - Accent5 9" xfId="827" hidden="1" xr:uid="{00000000-0005-0000-0000-0000651C0000}"/>
    <cellStyle name="40% - Accent5 9" xfId="1151" hidden="1" xr:uid="{00000000-0005-0000-0000-0000661C0000}"/>
    <cellStyle name="40% - Accent5 9" xfId="1493" hidden="1" xr:uid="{00000000-0005-0000-0000-0000671C0000}"/>
    <cellStyle name="40% - Accent5 9" xfId="6717" hidden="1" xr:uid="{00000000-0005-0000-0000-0000681C0000}"/>
    <cellStyle name="40% - Accent5 9" xfId="7042" hidden="1" xr:uid="{00000000-0005-0000-0000-0000691C0000}"/>
    <cellStyle name="40% - Accent5 9" xfId="7387" hidden="1" xr:uid="{00000000-0005-0000-0000-00006A1C0000}"/>
    <cellStyle name="40% - Accent5 9" xfId="10656" hidden="1" xr:uid="{00000000-0005-0000-0000-00006B1C0000}"/>
    <cellStyle name="40% - Accent5 9" xfId="6151" hidden="1" xr:uid="{00000000-0005-0000-0000-00006C1C0000}"/>
    <cellStyle name="40% - Accent5 9" xfId="5919" hidden="1" xr:uid="{00000000-0005-0000-0000-00006D1C0000}"/>
    <cellStyle name="40% - Accent5 9" xfId="13156" hidden="1" xr:uid="{00000000-0005-0000-0000-00006E1C0000}"/>
    <cellStyle name="40% - Accent5 9" xfId="13480" hidden="1" xr:uid="{00000000-0005-0000-0000-00006F1C0000}"/>
    <cellStyle name="40% - Accent5 9" xfId="13822" hidden="1" xr:uid="{00000000-0005-0000-0000-0000701C0000}"/>
    <cellStyle name="40% - Accent5 9" xfId="16873" hidden="1" xr:uid="{00000000-0005-0000-0000-0000711C0000}"/>
    <cellStyle name="40% - Accent5 9" xfId="4310" hidden="1" xr:uid="{00000000-0005-0000-0000-0000721C0000}"/>
    <cellStyle name="40% - Accent5 9" xfId="4560" hidden="1" xr:uid="{00000000-0005-0000-0000-0000731C0000}"/>
    <cellStyle name="40% - Accent5 9" xfId="19237" hidden="1" xr:uid="{00000000-0005-0000-0000-0000741C0000}"/>
    <cellStyle name="40% - Accent5 9" xfId="19563" hidden="1" xr:uid="{00000000-0005-0000-0000-0000751C0000}"/>
    <cellStyle name="40% - Accent5 9" xfId="19905" hidden="1" xr:uid="{00000000-0005-0000-0000-0000761C0000}"/>
    <cellStyle name="40% - Accent5 9" xfId="22490" hidden="1" xr:uid="{00000000-0005-0000-0000-0000771C0000}"/>
    <cellStyle name="40% - Accent5 9" xfId="22816" hidden="1" xr:uid="{00000000-0005-0000-0000-0000781C0000}"/>
    <cellStyle name="40% - Accent5 9" xfId="23158" hidden="1" xr:uid="{00000000-0005-0000-0000-0000791C0000}"/>
    <cellStyle name="40% - Accent5 9" xfId="25658" hidden="1" xr:uid="{00000000-0005-0000-0000-00007A1C0000}"/>
    <cellStyle name="40% - Accent5 9" xfId="25982" hidden="1" xr:uid="{00000000-0005-0000-0000-00007B1C0000}"/>
    <cellStyle name="40% - Accent5 9" xfId="28491" hidden="1" xr:uid="{00000000-0005-0000-0000-00007C1C0000}"/>
    <cellStyle name="40% - Accent5 9" xfId="28565" hidden="1" xr:uid="{00000000-0005-0000-0000-00007D1C0000}"/>
    <cellStyle name="40% - Accent5 9" xfId="28641" hidden="1" xr:uid="{00000000-0005-0000-0000-00007E1C0000}"/>
    <cellStyle name="40% - Accent5 9" xfId="28719" hidden="1" xr:uid="{00000000-0005-0000-0000-00007F1C0000}"/>
    <cellStyle name="40% - Accent5 9" xfId="29304" hidden="1" xr:uid="{00000000-0005-0000-0000-0000801C0000}"/>
    <cellStyle name="40% - Accent5 9" xfId="29380" hidden="1" xr:uid="{00000000-0005-0000-0000-0000811C0000}"/>
    <cellStyle name="40% - Accent5 9" xfId="29459" hidden="1" xr:uid="{00000000-0005-0000-0000-0000821C0000}"/>
    <cellStyle name="40% - Accent5 9" xfId="29706" hidden="1" xr:uid="{00000000-0005-0000-0000-0000831C0000}"/>
    <cellStyle name="40% - Accent5 9" xfId="29232" hidden="1" xr:uid="{00000000-0005-0000-0000-0000841C0000}"/>
    <cellStyle name="40% - Accent5 9" xfId="29197" hidden="1" xr:uid="{00000000-0005-0000-0000-0000851C0000}"/>
    <cellStyle name="40% - Accent5 9" xfId="29899" hidden="1" xr:uid="{00000000-0005-0000-0000-0000861C0000}"/>
    <cellStyle name="40% - Accent5 9" xfId="29975" hidden="1" xr:uid="{00000000-0005-0000-0000-0000871C0000}"/>
    <cellStyle name="40% - Accent5 9" xfId="30053" hidden="1" xr:uid="{00000000-0005-0000-0000-0000881C0000}"/>
    <cellStyle name="40% - Accent5 9" xfId="30270" hidden="1" xr:uid="{00000000-0005-0000-0000-0000891C0000}"/>
    <cellStyle name="40% - Accent5 9" xfId="29001" hidden="1" xr:uid="{00000000-0005-0000-0000-00008A1C0000}"/>
    <cellStyle name="40% - Accent5 9" xfId="29026" hidden="1" xr:uid="{00000000-0005-0000-0000-00008B1C0000}"/>
    <cellStyle name="40% - Accent5 9" xfId="30431" hidden="1" xr:uid="{00000000-0005-0000-0000-00008C1C0000}"/>
    <cellStyle name="40% - Accent5 9" xfId="30507" hidden="1" xr:uid="{00000000-0005-0000-0000-00008D1C0000}"/>
    <cellStyle name="40% - Accent5 9" xfId="30585" hidden="1" xr:uid="{00000000-0005-0000-0000-00008E1C0000}"/>
    <cellStyle name="40% - Accent5 9" xfId="30768" hidden="1" xr:uid="{00000000-0005-0000-0000-00008F1C0000}"/>
    <cellStyle name="40% - Accent5 9" xfId="30844" hidden="1" xr:uid="{00000000-0005-0000-0000-0000901C0000}"/>
    <cellStyle name="40% - Accent5 9" xfId="30922" hidden="1" xr:uid="{00000000-0005-0000-0000-0000911C0000}"/>
    <cellStyle name="40% - Accent5 9" xfId="31105" hidden="1" xr:uid="{00000000-0005-0000-0000-0000921C0000}"/>
    <cellStyle name="40% - Accent5 9" xfId="31181" hidden="1" xr:uid="{00000000-0005-0000-0000-0000931C0000}"/>
    <cellStyle name="40% - Accent5 9" xfId="31283" hidden="1" xr:uid="{00000000-0005-0000-0000-0000941C0000}"/>
    <cellStyle name="40% - Accent5 9" xfId="31357" hidden="1" xr:uid="{00000000-0005-0000-0000-0000951C0000}"/>
    <cellStyle name="40% - Accent5 9" xfId="31433" hidden="1" xr:uid="{00000000-0005-0000-0000-0000961C0000}"/>
    <cellStyle name="40% - Accent5 9" xfId="31511" hidden="1" xr:uid="{00000000-0005-0000-0000-0000971C0000}"/>
    <cellStyle name="40% - Accent5 9" xfId="32096" hidden="1" xr:uid="{00000000-0005-0000-0000-0000981C0000}"/>
    <cellStyle name="40% - Accent5 9" xfId="32172" hidden="1" xr:uid="{00000000-0005-0000-0000-0000991C0000}"/>
    <cellStyle name="40% - Accent5 9" xfId="32251" hidden="1" xr:uid="{00000000-0005-0000-0000-00009A1C0000}"/>
    <cellStyle name="40% - Accent5 9" xfId="32498" hidden="1" xr:uid="{00000000-0005-0000-0000-00009B1C0000}"/>
    <cellStyle name="40% - Accent5 9" xfId="32024" hidden="1" xr:uid="{00000000-0005-0000-0000-00009C1C0000}"/>
    <cellStyle name="40% - Accent5 9" xfId="31989" hidden="1" xr:uid="{00000000-0005-0000-0000-00009D1C0000}"/>
    <cellStyle name="40% - Accent5 9" xfId="32691" hidden="1" xr:uid="{00000000-0005-0000-0000-00009E1C0000}"/>
    <cellStyle name="40% - Accent5 9" xfId="32767" hidden="1" xr:uid="{00000000-0005-0000-0000-00009F1C0000}"/>
    <cellStyle name="40% - Accent5 9" xfId="32845" hidden="1" xr:uid="{00000000-0005-0000-0000-0000A01C0000}"/>
    <cellStyle name="40% - Accent5 9" xfId="33062" hidden="1" xr:uid="{00000000-0005-0000-0000-0000A11C0000}"/>
    <cellStyle name="40% - Accent5 9" xfId="31793" hidden="1" xr:uid="{00000000-0005-0000-0000-0000A21C0000}"/>
    <cellStyle name="40% - Accent5 9" xfId="31818" hidden="1" xr:uid="{00000000-0005-0000-0000-0000A31C0000}"/>
    <cellStyle name="40% - Accent5 9" xfId="33223" hidden="1" xr:uid="{00000000-0005-0000-0000-0000A41C0000}"/>
    <cellStyle name="40% - Accent5 9" xfId="33299" hidden="1" xr:uid="{00000000-0005-0000-0000-0000A51C0000}"/>
    <cellStyle name="40% - Accent5 9" xfId="33377" hidden="1" xr:uid="{00000000-0005-0000-0000-0000A61C0000}"/>
    <cellStyle name="40% - Accent5 9" xfId="33560" hidden="1" xr:uid="{00000000-0005-0000-0000-0000A71C0000}"/>
    <cellStyle name="40% - Accent5 9" xfId="33636" hidden="1" xr:uid="{00000000-0005-0000-0000-0000A81C0000}"/>
    <cellStyle name="40% - Accent5 9" xfId="33714" hidden="1" xr:uid="{00000000-0005-0000-0000-0000A91C0000}"/>
    <cellStyle name="40% - Accent5 9" xfId="33897" hidden="1" xr:uid="{00000000-0005-0000-0000-0000AA1C0000}"/>
    <cellStyle name="40% - Accent5 9" xfId="33973" hidden="1" xr:uid="{00000000-0005-0000-0000-0000AB1C0000}"/>
    <cellStyle name="40% - Accent6" xfId="42" builtinId="51" hidden="1" customBuiltin="1"/>
    <cellStyle name="40% - Accent6" xfId="90" builtinId="51" hidden="1" customBuiltin="1"/>
    <cellStyle name="40% - Accent6" xfId="125" builtinId="51" hidden="1" customBuiltin="1"/>
    <cellStyle name="40% - Accent6" xfId="168" builtinId="51" hidden="1" customBuiltin="1"/>
    <cellStyle name="40% - Accent6" xfId="210" builtinId="51" hidden="1" customBuiltin="1"/>
    <cellStyle name="40% - Accent6" xfId="244" builtinId="51" hidden="1" customBuiltin="1"/>
    <cellStyle name="40% - Accent6" xfId="281" builtinId="51" hidden="1" customBuiltin="1"/>
    <cellStyle name="40% - Accent6" xfId="318" builtinId="51" hidden="1" customBuiltin="1"/>
    <cellStyle name="40% - Accent6" xfId="352" builtinId="51" hidden="1" customBuiltin="1"/>
    <cellStyle name="40% - Accent6" xfId="387" builtinId="51" hidden="1" customBuiltin="1"/>
    <cellStyle name="40% - Accent6" xfId="3938" builtinId="51" hidden="1" customBuiltin="1"/>
    <cellStyle name="40% - Accent6" xfId="3972" builtinId="51" hidden="1" customBuiltin="1"/>
    <cellStyle name="40% - Accent6" xfId="4009" builtinId="51" hidden="1" customBuiltin="1"/>
    <cellStyle name="40% - Accent6" xfId="4046" builtinId="51" hidden="1" customBuiltin="1"/>
    <cellStyle name="40% - Accent6" xfId="4080" builtinId="51" hidden="1" customBuiltin="1"/>
    <cellStyle name="40% - Accent6" xfId="4278" builtinId="51" hidden="1" customBuiltin="1"/>
    <cellStyle name="40% - Accent6" xfId="7677" builtinId="51" hidden="1" customBuiltin="1"/>
    <cellStyle name="40% - Accent6" xfId="7795" builtinId="51" hidden="1" customBuiltin="1"/>
    <cellStyle name="40% - Accent6" xfId="5048" builtinId="51" hidden="1" customBuiltin="1"/>
    <cellStyle name="40% - Accent6" xfId="10848" builtinId="51" hidden="1" customBuiltin="1"/>
    <cellStyle name="40% - Accent6" xfId="4808" builtinId="51" hidden="1" customBuiltin="1"/>
    <cellStyle name="40% - Accent6" xfId="8230" builtinId="51" hidden="1" customBuiltin="1"/>
    <cellStyle name="40% - Accent6" xfId="5710" builtinId="51" hidden="1" customBuiltin="1"/>
    <cellStyle name="40% - Accent6" xfId="10726" builtinId="51" hidden="1" customBuiltin="1"/>
    <cellStyle name="40% - Accent6" xfId="4101" builtinId="51" hidden="1" customBuiltin="1"/>
    <cellStyle name="40% - Accent6" xfId="5864" builtinId="51" hidden="1" customBuiltin="1"/>
    <cellStyle name="40% - Accent6" xfId="5702" builtinId="51" hidden="1" customBuiltin="1"/>
    <cellStyle name="40% - Accent6" xfId="5287" builtinId="51" hidden="1" customBuiltin="1"/>
    <cellStyle name="40% - Accent6" xfId="14072" builtinId="51" hidden="1" customBuiltin="1"/>
    <cellStyle name="40% - Accent6" xfId="14172" builtinId="51" hidden="1" customBuiltin="1"/>
    <cellStyle name="40% - Accent6" xfId="10840" builtinId="51" hidden="1" customBuiltin="1"/>
    <cellStyle name="40% - Accent6" xfId="17028" builtinId="51" hidden="1" customBuiltin="1"/>
    <cellStyle name="40% - Accent6" xfId="4520" builtinId="51" hidden="1" customBuiltin="1"/>
    <cellStyle name="40% - Accent6" xfId="14542" builtinId="51" hidden="1" customBuiltin="1"/>
    <cellStyle name="40% - Accent6" xfId="5041" builtinId="51" hidden="1" customBuiltin="1"/>
    <cellStyle name="40% - Accent6" xfId="16934" builtinId="51" hidden="1" customBuiltin="1"/>
    <cellStyle name="40% - Accent6" xfId="11118" builtinId="51" hidden="1" customBuiltin="1"/>
    <cellStyle name="40% - Accent6" xfId="5317" builtinId="51" hidden="1" customBuiltin="1"/>
    <cellStyle name="40% - Accent6" xfId="4906" builtinId="51" hidden="1" customBuiltin="1"/>
    <cellStyle name="40% - Accent6" xfId="8432" builtinId="51" hidden="1" customBuiltin="1"/>
    <cellStyle name="40% - Accent6" xfId="4544" builtinId="51" hidden="1" customBuiltin="1"/>
    <cellStyle name="40% - Accent6" xfId="14969" builtinId="51" hidden="1" customBuiltin="1"/>
    <cellStyle name="40% - Accent6" xfId="14767" builtinId="51" hidden="1" customBuiltin="1"/>
    <cellStyle name="40% - Accent6" xfId="8130" builtinId="51" hidden="1" customBuiltin="1"/>
    <cellStyle name="40% - Accent6" xfId="16951" builtinId="51" hidden="1" customBuiltin="1"/>
    <cellStyle name="40% - Accent6" xfId="16035" builtinId="51" hidden="1" customBuiltin="1"/>
    <cellStyle name="40% - Accent6" xfId="5234" builtinId="51" hidden="1" customBuiltin="1"/>
    <cellStyle name="40% - Accent6" xfId="14787" builtinId="51" hidden="1" customBuiltin="1"/>
    <cellStyle name="40% - Accent6" xfId="15202" builtinId="51" hidden="1" customBuiltin="1"/>
    <cellStyle name="40% - Accent6" xfId="14534" builtinId="51" hidden="1" customBuiltin="1"/>
    <cellStyle name="40% - Accent6" xfId="5682" builtinId="51" hidden="1" customBuiltin="1"/>
    <cellStyle name="40% - Accent6" xfId="4355" builtinId="51" hidden="1" customBuiltin="1"/>
    <cellStyle name="40% - Accent6 10" xfId="545" hidden="1" xr:uid="{00000000-0005-0000-0000-0000E01C0000}"/>
    <cellStyle name="40% - Accent6 10" xfId="869" hidden="1" xr:uid="{00000000-0005-0000-0000-0000E11C0000}"/>
    <cellStyle name="40% - Accent6 10" xfId="1190" hidden="1" xr:uid="{00000000-0005-0000-0000-0000E21C0000}"/>
    <cellStyle name="40% - Accent6 10" xfId="1532" hidden="1" xr:uid="{00000000-0005-0000-0000-0000E31C0000}"/>
    <cellStyle name="40% - Accent6 10" xfId="6759" hidden="1" xr:uid="{00000000-0005-0000-0000-0000E41C0000}"/>
    <cellStyle name="40% - Accent6 10" xfId="7081" hidden="1" xr:uid="{00000000-0005-0000-0000-0000E51C0000}"/>
    <cellStyle name="40% - Accent6 10" xfId="7427" hidden="1" xr:uid="{00000000-0005-0000-0000-0000E61C0000}"/>
    <cellStyle name="40% - Accent6 10" xfId="10776" hidden="1" xr:uid="{00000000-0005-0000-0000-0000E71C0000}"/>
    <cellStyle name="40% - Accent6 10" xfId="4386" hidden="1" xr:uid="{00000000-0005-0000-0000-0000E81C0000}"/>
    <cellStyle name="40% - Accent6 10" xfId="5989" hidden="1" xr:uid="{00000000-0005-0000-0000-0000E91C0000}"/>
    <cellStyle name="40% - Accent6 10" xfId="13198" hidden="1" xr:uid="{00000000-0005-0000-0000-0000EA1C0000}"/>
    <cellStyle name="40% - Accent6 10" xfId="13519" hidden="1" xr:uid="{00000000-0005-0000-0000-0000EB1C0000}"/>
    <cellStyle name="40% - Accent6 10" xfId="13861" hidden="1" xr:uid="{00000000-0005-0000-0000-0000EC1C0000}"/>
    <cellStyle name="40% - Accent6 10" xfId="16978" hidden="1" xr:uid="{00000000-0005-0000-0000-0000ED1C0000}"/>
    <cellStyle name="40% - Accent6 10" xfId="8316" hidden="1" xr:uid="{00000000-0005-0000-0000-0000EE1C0000}"/>
    <cellStyle name="40% - Accent6 10" xfId="11740" hidden="1" xr:uid="{00000000-0005-0000-0000-0000EF1C0000}"/>
    <cellStyle name="40% - Accent6 10" xfId="19280" hidden="1" xr:uid="{00000000-0005-0000-0000-0000F01C0000}"/>
    <cellStyle name="40% - Accent6 10" xfId="19602" hidden="1" xr:uid="{00000000-0005-0000-0000-0000F11C0000}"/>
    <cellStyle name="40% - Accent6 10" xfId="19944" hidden="1" xr:uid="{00000000-0005-0000-0000-0000F21C0000}"/>
    <cellStyle name="40% - Accent6 10" xfId="22533" hidden="1" xr:uid="{00000000-0005-0000-0000-0000F31C0000}"/>
    <cellStyle name="40% - Accent6 10" xfId="22855" hidden="1" xr:uid="{00000000-0005-0000-0000-0000F41C0000}"/>
    <cellStyle name="40% - Accent6 10" xfId="23197" hidden="1" xr:uid="{00000000-0005-0000-0000-0000F51C0000}"/>
    <cellStyle name="40% - Accent6 10" xfId="25700" hidden="1" xr:uid="{00000000-0005-0000-0000-0000F61C0000}"/>
    <cellStyle name="40% - Accent6 10" xfId="26021" hidden="1" xr:uid="{00000000-0005-0000-0000-0000F71C0000}"/>
    <cellStyle name="40% - Accent6 10" xfId="28506" hidden="1" xr:uid="{00000000-0005-0000-0000-0000F81C0000}"/>
    <cellStyle name="40% - Accent6 10" xfId="28580" hidden="1" xr:uid="{00000000-0005-0000-0000-0000F91C0000}"/>
    <cellStyle name="40% - Accent6 10" xfId="28656" hidden="1" xr:uid="{00000000-0005-0000-0000-0000FA1C0000}"/>
    <cellStyle name="40% - Accent6 10" xfId="28734" hidden="1" xr:uid="{00000000-0005-0000-0000-0000FB1C0000}"/>
    <cellStyle name="40% - Accent6 10" xfId="29319" hidden="1" xr:uid="{00000000-0005-0000-0000-0000FC1C0000}"/>
    <cellStyle name="40% - Accent6 10" xfId="29395" hidden="1" xr:uid="{00000000-0005-0000-0000-0000FD1C0000}"/>
    <cellStyle name="40% - Accent6 10" xfId="29474" hidden="1" xr:uid="{00000000-0005-0000-0000-0000FE1C0000}"/>
    <cellStyle name="40% - Accent6 10" xfId="29729" hidden="1" xr:uid="{00000000-0005-0000-0000-0000FF1C0000}"/>
    <cellStyle name="40% - Accent6 10" xfId="29008" hidden="1" xr:uid="{00000000-0005-0000-0000-0000001D0000}"/>
    <cellStyle name="40% - Accent6 10" xfId="29207" hidden="1" xr:uid="{00000000-0005-0000-0000-0000011D0000}"/>
    <cellStyle name="40% - Accent6 10" xfId="29914" hidden="1" xr:uid="{00000000-0005-0000-0000-0000021D0000}"/>
    <cellStyle name="40% - Accent6 10" xfId="29990" hidden="1" xr:uid="{00000000-0005-0000-0000-0000031D0000}"/>
    <cellStyle name="40% - Accent6 10" xfId="30068" hidden="1" xr:uid="{00000000-0005-0000-0000-0000041D0000}"/>
    <cellStyle name="40% - Accent6 10" xfId="30287" hidden="1" xr:uid="{00000000-0005-0000-0000-0000051D0000}"/>
    <cellStyle name="40% - Accent6 10" xfId="29566" hidden="1" xr:uid="{00000000-0005-0000-0000-0000061D0000}"/>
    <cellStyle name="40% - Accent6 10" xfId="29766" hidden="1" xr:uid="{00000000-0005-0000-0000-0000071D0000}"/>
    <cellStyle name="40% - Accent6 10" xfId="30446" hidden="1" xr:uid="{00000000-0005-0000-0000-0000081D0000}"/>
    <cellStyle name="40% - Accent6 10" xfId="30522" hidden="1" xr:uid="{00000000-0005-0000-0000-0000091D0000}"/>
    <cellStyle name="40% - Accent6 10" xfId="30600" hidden="1" xr:uid="{00000000-0005-0000-0000-00000A1D0000}"/>
    <cellStyle name="40% - Accent6 10" xfId="30783" hidden="1" xr:uid="{00000000-0005-0000-0000-00000B1D0000}"/>
    <cellStyle name="40% - Accent6 10" xfId="30859" hidden="1" xr:uid="{00000000-0005-0000-0000-00000C1D0000}"/>
    <cellStyle name="40% - Accent6 10" xfId="30937" hidden="1" xr:uid="{00000000-0005-0000-0000-00000D1D0000}"/>
    <cellStyle name="40% - Accent6 10" xfId="31120" hidden="1" xr:uid="{00000000-0005-0000-0000-00000E1D0000}"/>
    <cellStyle name="40% - Accent6 10" xfId="31196" hidden="1" xr:uid="{00000000-0005-0000-0000-00000F1D0000}"/>
    <cellStyle name="40% - Accent6 10" xfId="31298" hidden="1" xr:uid="{00000000-0005-0000-0000-0000101D0000}"/>
    <cellStyle name="40% - Accent6 10" xfId="31372" hidden="1" xr:uid="{00000000-0005-0000-0000-0000111D0000}"/>
    <cellStyle name="40% - Accent6 10" xfId="31448" hidden="1" xr:uid="{00000000-0005-0000-0000-0000121D0000}"/>
    <cellStyle name="40% - Accent6 10" xfId="31526" hidden="1" xr:uid="{00000000-0005-0000-0000-0000131D0000}"/>
    <cellStyle name="40% - Accent6 10" xfId="32111" hidden="1" xr:uid="{00000000-0005-0000-0000-0000141D0000}"/>
    <cellStyle name="40% - Accent6 10" xfId="32187" hidden="1" xr:uid="{00000000-0005-0000-0000-0000151D0000}"/>
    <cellStyle name="40% - Accent6 10" xfId="32266" hidden="1" xr:uid="{00000000-0005-0000-0000-0000161D0000}"/>
    <cellStyle name="40% - Accent6 10" xfId="32521" hidden="1" xr:uid="{00000000-0005-0000-0000-0000171D0000}"/>
    <cellStyle name="40% - Accent6 10" xfId="31800" hidden="1" xr:uid="{00000000-0005-0000-0000-0000181D0000}"/>
    <cellStyle name="40% - Accent6 10" xfId="31999" hidden="1" xr:uid="{00000000-0005-0000-0000-0000191D0000}"/>
    <cellStyle name="40% - Accent6 10" xfId="32706" hidden="1" xr:uid="{00000000-0005-0000-0000-00001A1D0000}"/>
    <cellStyle name="40% - Accent6 10" xfId="32782" hidden="1" xr:uid="{00000000-0005-0000-0000-00001B1D0000}"/>
    <cellStyle name="40% - Accent6 10" xfId="32860" hidden="1" xr:uid="{00000000-0005-0000-0000-00001C1D0000}"/>
    <cellStyle name="40% - Accent6 10" xfId="33079" hidden="1" xr:uid="{00000000-0005-0000-0000-00001D1D0000}"/>
    <cellStyle name="40% - Accent6 10" xfId="32358" hidden="1" xr:uid="{00000000-0005-0000-0000-00001E1D0000}"/>
    <cellStyle name="40% - Accent6 10" xfId="32558" hidden="1" xr:uid="{00000000-0005-0000-0000-00001F1D0000}"/>
    <cellStyle name="40% - Accent6 10" xfId="33238" hidden="1" xr:uid="{00000000-0005-0000-0000-0000201D0000}"/>
    <cellStyle name="40% - Accent6 10" xfId="33314" hidden="1" xr:uid="{00000000-0005-0000-0000-0000211D0000}"/>
    <cellStyle name="40% - Accent6 10" xfId="33392" hidden="1" xr:uid="{00000000-0005-0000-0000-0000221D0000}"/>
    <cellStyle name="40% - Accent6 10" xfId="33575" hidden="1" xr:uid="{00000000-0005-0000-0000-0000231D0000}"/>
    <cellStyle name="40% - Accent6 10" xfId="33651" hidden="1" xr:uid="{00000000-0005-0000-0000-0000241D0000}"/>
    <cellStyle name="40% - Accent6 10" xfId="33729" hidden="1" xr:uid="{00000000-0005-0000-0000-0000251D0000}"/>
    <cellStyle name="40% - Accent6 10" xfId="33912" hidden="1" xr:uid="{00000000-0005-0000-0000-0000261D0000}"/>
    <cellStyle name="40% - Accent6 10" xfId="33988" hidden="1" xr:uid="{00000000-0005-0000-0000-0000271D0000}"/>
    <cellStyle name="40% - Accent6 11" xfId="581" hidden="1" xr:uid="{00000000-0005-0000-0000-0000281D0000}"/>
    <cellStyle name="40% - Accent6 11" xfId="905" hidden="1" xr:uid="{00000000-0005-0000-0000-0000291D0000}"/>
    <cellStyle name="40% - Accent6 11" xfId="1226" hidden="1" xr:uid="{00000000-0005-0000-0000-00002A1D0000}"/>
    <cellStyle name="40% - Accent6 11" xfId="1568" hidden="1" xr:uid="{00000000-0005-0000-0000-00002B1D0000}"/>
    <cellStyle name="40% - Accent6 11" xfId="6795" hidden="1" xr:uid="{00000000-0005-0000-0000-00002C1D0000}"/>
    <cellStyle name="40% - Accent6 11" xfId="7117" hidden="1" xr:uid="{00000000-0005-0000-0000-00002D1D0000}"/>
    <cellStyle name="40% - Accent6 11" xfId="7463" hidden="1" xr:uid="{00000000-0005-0000-0000-00002E1D0000}"/>
    <cellStyle name="40% - Accent6 11" xfId="5632" hidden="1" xr:uid="{00000000-0005-0000-0000-00002F1D0000}"/>
    <cellStyle name="40% - Accent6 11" xfId="4940" hidden="1" xr:uid="{00000000-0005-0000-0000-0000301D0000}"/>
    <cellStyle name="40% - Accent6 11" xfId="6031" hidden="1" xr:uid="{00000000-0005-0000-0000-0000311D0000}"/>
    <cellStyle name="40% - Accent6 11" xfId="13234" hidden="1" xr:uid="{00000000-0005-0000-0000-0000321D0000}"/>
    <cellStyle name="40% - Accent6 11" xfId="13555" hidden="1" xr:uid="{00000000-0005-0000-0000-0000331D0000}"/>
    <cellStyle name="40% - Accent6 11" xfId="13897" hidden="1" xr:uid="{00000000-0005-0000-0000-0000341D0000}"/>
    <cellStyle name="40% - Accent6 11" xfId="5115" hidden="1" xr:uid="{00000000-0005-0000-0000-0000351D0000}"/>
    <cellStyle name="40% - Accent6 11" xfId="4728" hidden="1" xr:uid="{00000000-0005-0000-0000-0000361D0000}"/>
    <cellStyle name="40% - Accent6 11" xfId="10493" hidden="1" xr:uid="{00000000-0005-0000-0000-0000371D0000}"/>
    <cellStyle name="40% - Accent6 11" xfId="19317" hidden="1" xr:uid="{00000000-0005-0000-0000-0000381D0000}"/>
    <cellStyle name="40% - Accent6 11" xfId="19638" hidden="1" xr:uid="{00000000-0005-0000-0000-0000391D0000}"/>
    <cellStyle name="40% - Accent6 11" xfId="19980" hidden="1" xr:uid="{00000000-0005-0000-0000-00003A1D0000}"/>
    <cellStyle name="40% - Accent6 11" xfId="22570" hidden="1" xr:uid="{00000000-0005-0000-0000-00003B1D0000}"/>
    <cellStyle name="40% - Accent6 11" xfId="22891" hidden="1" xr:uid="{00000000-0005-0000-0000-00003C1D0000}"/>
    <cellStyle name="40% - Accent6 11" xfId="23233" hidden="1" xr:uid="{00000000-0005-0000-0000-00003D1D0000}"/>
    <cellStyle name="40% - Accent6 11" xfId="25736" hidden="1" xr:uid="{00000000-0005-0000-0000-00003E1D0000}"/>
    <cellStyle name="40% - Accent6 11" xfId="26057" hidden="1" xr:uid="{00000000-0005-0000-0000-00003F1D0000}"/>
    <cellStyle name="40% - Accent6 11" xfId="28519" hidden="1" xr:uid="{00000000-0005-0000-0000-0000401D0000}"/>
    <cellStyle name="40% - Accent6 11" xfId="28593" hidden="1" xr:uid="{00000000-0005-0000-0000-0000411D0000}"/>
    <cellStyle name="40% - Accent6 11" xfId="28669" hidden="1" xr:uid="{00000000-0005-0000-0000-0000421D0000}"/>
    <cellStyle name="40% - Accent6 11" xfId="28747" hidden="1" xr:uid="{00000000-0005-0000-0000-0000431D0000}"/>
    <cellStyle name="40% - Accent6 11" xfId="29332" hidden="1" xr:uid="{00000000-0005-0000-0000-0000441D0000}"/>
    <cellStyle name="40% - Accent6 11" xfId="29408" hidden="1" xr:uid="{00000000-0005-0000-0000-0000451D0000}"/>
    <cellStyle name="40% - Accent6 11" xfId="29487" hidden="1" xr:uid="{00000000-0005-0000-0000-0000461D0000}"/>
    <cellStyle name="40% - Accent6 11" xfId="29170" hidden="1" xr:uid="{00000000-0005-0000-0000-0000471D0000}"/>
    <cellStyle name="40% - Accent6 11" xfId="29072" hidden="1" xr:uid="{00000000-0005-0000-0000-0000481D0000}"/>
    <cellStyle name="40% - Accent6 11" xfId="29217" hidden="1" xr:uid="{00000000-0005-0000-0000-0000491D0000}"/>
    <cellStyle name="40% - Accent6 11" xfId="29927" hidden="1" xr:uid="{00000000-0005-0000-0000-00004A1D0000}"/>
    <cellStyle name="40% - Accent6 11" xfId="30003" hidden="1" xr:uid="{00000000-0005-0000-0000-00004B1D0000}"/>
    <cellStyle name="40% - Accent6 11" xfId="30081" hidden="1" xr:uid="{00000000-0005-0000-0000-00004C1D0000}"/>
    <cellStyle name="40% - Accent6 11" xfId="29097" hidden="1" xr:uid="{00000000-0005-0000-0000-00004D1D0000}"/>
    <cellStyle name="40% - Accent6 11" xfId="29043" hidden="1" xr:uid="{00000000-0005-0000-0000-00004E1D0000}"/>
    <cellStyle name="40% - Accent6 11" xfId="29701" hidden="1" xr:uid="{00000000-0005-0000-0000-00004F1D0000}"/>
    <cellStyle name="40% - Accent6 11" xfId="30459" hidden="1" xr:uid="{00000000-0005-0000-0000-0000501D0000}"/>
    <cellStyle name="40% - Accent6 11" xfId="30535" hidden="1" xr:uid="{00000000-0005-0000-0000-0000511D0000}"/>
    <cellStyle name="40% - Accent6 11" xfId="30613" hidden="1" xr:uid="{00000000-0005-0000-0000-0000521D0000}"/>
    <cellStyle name="40% - Accent6 11" xfId="30796" hidden="1" xr:uid="{00000000-0005-0000-0000-0000531D0000}"/>
    <cellStyle name="40% - Accent6 11" xfId="30872" hidden="1" xr:uid="{00000000-0005-0000-0000-0000541D0000}"/>
    <cellStyle name="40% - Accent6 11" xfId="30950" hidden="1" xr:uid="{00000000-0005-0000-0000-0000551D0000}"/>
    <cellStyle name="40% - Accent6 11" xfId="31133" hidden="1" xr:uid="{00000000-0005-0000-0000-0000561D0000}"/>
    <cellStyle name="40% - Accent6 11" xfId="31209" hidden="1" xr:uid="{00000000-0005-0000-0000-0000571D0000}"/>
    <cellStyle name="40% - Accent6 11" xfId="31311" hidden="1" xr:uid="{00000000-0005-0000-0000-0000581D0000}"/>
    <cellStyle name="40% - Accent6 11" xfId="31385" hidden="1" xr:uid="{00000000-0005-0000-0000-0000591D0000}"/>
    <cellStyle name="40% - Accent6 11" xfId="31461" hidden="1" xr:uid="{00000000-0005-0000-0000-00005A1D0000}"/>
    <cellStyle name="40% - Accent6 11" xfId="31539" hidden="1" xr:uid="{00000000-0005-0000-0000-00005B1D0000}"/>
    <cellStyle name="40% - Accent6 11" xfId="32124" hidden="1" xr:uid="{00000000-0005-0000-0000-00005C1D0000}"/>
    <cellStyle name="40% - Accent6 11" xfId="32200" hidden="1" xr:uid="{00000000-0005-0000-0000-00005D1D0000}"/>
    <cellStyle name="40% - Accent6 11" xfId="32279" hidden="1" xr:uid="{00000000-0005-0000-0000-00005E1D0000}"/>
    <cellStyle name="40% - Accent6 11" xfId="31962" hidden="1" xr:uid="{00000000-0005-0000-0000-00005F1D0000}"/>
    <cellStyle name="40% - Accent6 11" xfId="31864" hidden="1" xr:uid="{00000000-0005-0000-0000-0000601D0000}"/>
    <cellStyle name="40% - Accent6 11" xfId="32009" hidden="1" xr:uid="{00000000-0005-0000-0000-0000611D0000}"/>
    <cellStyle name="40% - Accent6 11" xfId="32719" hidden="1" xr:uid="{00000000-0005-0000-0000-0000621D0000}"/>
    <cellStyle name="40% - Accent6 11" xfId="32795" hidden="1" xr:uid="{00000000-0005-0000-0000-0000631D0000}"/>
    <cellStyle name="40% - Accent6 11" xfId="32873" hidden="1" xr:uid="{00000000-0005-0000-0000-0000641D0000}"/>
    <cellStyle name="40% - Accent6 11" xfId="31889" hidden="1" xr:uid="{00000000-0005-0000-0000-0000651D0000}"/>
    <cellStyle name="40% - Accent6 11" xfId="31835" hidden="1" xr:uid="{00000000-0005-0000-0000-0000661D0000}"/>
    <cellStyle name="40% - Accent6 11" xfId="32493" hidden="1" xr:uid="{00000000-0005-0000-0000-0000671D0000}"/>
    <cellStyle name="40% - Accent6 11" xfId="33251" hidden="1" xr:uid="{00000000-0005-0000-0000-0000681D0000}"/>
    <cellStyle name="40% - Accent6 11" xfId="33327" hidden="1" xr:uid="{00000000-0005-0000-0000-0000691D0000}"/>
    <cellStyle name="40% - Accent6 11" xfId="33405" hidden="1" xr:uid="{00000000-0005-0000-0000-00006A1D0000}"/>
    <cellStyle name="40% - Accent6 11" xfId="33588" hidden="1" xr:uid="{00000000-0005-0000-0000-00006B1D0000}"/>
    <cellStyle name="40% - Accent6 11" xfId="33664" hidden="1" xr:uid="{00000000-0005-0000-0000-00006C1D0000}"/>
    <cellStyle name="40% - Accent6 11" xfId="33742" hidden="1" xr:uid="{00000000-0005-0000-0000-00006D1D0000}"/>
    <cellStyle name="40% - Accent6 11" xfId="33925" hidden="1" xr:uid="{00000000-0005-0000-0000-00006E1D0000}"/>
    <cellStyle name="40% - Accent6 11" xfId="34001" hidden="1" xr:uid="{00000000-0005-0000-0000-00006F1D0000}"/>
    <cellStyle name="40% - Accent6 12" xfId="615" hidden="1" xr:uid="{00000000-0005-0000-0000-0000701D0000}"/>
    <cellStyle name="40% - Accent6 12" xfId="940" hidden="1" xr:uid="{00000000-0005-0000-0000-0000711D0000}"/>
    <cellStyle name="40% - Accent6 12" xfId="1260" hidden="1" xr:uid="{00000000-0005-0000-0000-0000721D0000}"/>
    <cellStyle name="40% - Accent6 12" xfId="1602" hidden="1" xr:uid="{00000000-0005-0000-0000-0000731D0000}"/>
    <cellStyle name="40% - Accent6 12" xfId="6830" hidden="1" xr:uid="{00000000-0005-0000-0000-0000741D0000}"/>
    <cellStyle name="40% - Accent6 12" xfId="7151" hidden="1" xr:uid="{00000000-0005-0000-0000-0000751D0000}"/>
    <cellStyle name="40% - Accent6 12" xfId="7497" hidden="1" xr:uid="{00000000-0005-0000-0000-0000761D0000}"/>
    <cellStyle name="40% - Accent6 12" xfId="10774" hidden="1" xr:uid="{00000000-0005-0000-0000-0000771D0000}"/>
    <cellStyle name="40% - Accent6 12" xfId="3894" hidden="1" xr:uid="{00000000-0005-0000-0000-0000781D0000}"/>
    <cellStyle name="40% - Accent6 12" xfId="4731" hidden="1" xr:uid="{00000000-0005-0000-0000-0000791D0000}"/>
    <cellStyle name="40% - Accent6 12" xfId="13269" hidden="1" xr:uid="{00000000-0005-0000-0000-00007A1D0000}"/>
    <cellStyle name="40% - Accent6 12" xfId="13589" hidden="1" xr:uid="{00000000-0005-0000-0000-00007B1D0000}"/>
    <cellStyle name="40% - Accent6 12" xfId="13931" hidden="1" xr:uid="{00000000-0005-0000-0000-00007C1D0000}"/>
    <cellStyle name="40% - Accent6 12" xfId="16976" hidden="1" xr:uid="{00000000-0005-0000-0000-00007D1D0000}"/>
    <cellStyle name="40% - Accent6 12" xfId="10800" hidden="1" xr:uid="{00000000-0005-0000-0000-00007E1D0000}"/>
    <cellStyle name="40% - Accent6 12" xfId="171" hidden="1" xr:uid="{00000000-0005-0000-0000-00007F1D0000}"/>
    <cellStyle name="40% - Accent6 12" xfId="19352" hidden="1" xr:uid="{00000000-0005-0000-0000-0000801D0000}"/>
    <cellStyle name="40% - Accent6 12" xfId="19672" hidden="1" xr:uid="{00000000-0005-0000-0000-0000811D0000}"/>
    <cellStyle name="40% - Accent6 12" xfId="20014" hidden="1" xr:uid="{00000000-0005-0000-0000-0000821D0000}"/>
    <cellStyle name="40% - Accent6 12" xfId="22605" hidden="1" xr:uid="{00000000-0005-0000-0000-0000831D0000}"/>
    <cellStyle name="40% - Accent6 12" xfId="22925" hidden="1" xr:uid="{00000000-0005-0000-0000-0000841D0000}"/>
    <cellStyle name="40% - Accent6 12" xfId="23267" hidden="1" xr:uid="{00000000-0005-0000-0000-0000851D0000}"/>
    <cellStyle name="40% - Accent6 12" xfId="25771" hidden="1" xr:uid="{00000000-0005-0000-0000-0000861D0000}"/>
    <cellStyle name="40% - Accent6 12" xfId="26091" hidden="1" xr:uid="{00000000-0005-0000-0000-0000871D0000}"/>
    <cellStyle name="40% - Accent6 12" xfId="28532" hidden="1" xr:uid="{00000000-0005-0000-0000-0000881D0000}"/>
    <cellStyle name="40% - Accent6 12" xfId="28607" hidden="1" xr:uid="{00000000-0005-0000-0000-0000891D0000}"/>
    <cellStyle name="40% - Accent6 12" xfId="28682" hidden="1" xr:uid="{00000000-0005-0000-0000-00008A1D0000}"/>
    <cellStyle name="40% - Accent6 12" xfId="28760" hidden="1" xr:uid="{00000000-0005-0000-0000-00008B1D0000}"/>
    <cellStyle name="40% - Accent6 12" xfId="29346" hidden="1" xr:uid="{00000000-0005-0000-0000-00008C1D0000}"/>
    <cellStyle name="40% - Accent6 12" xfId="29421" hidden="1" xr:uid="{00000000-0005-0000-0000-00008D1D0000}"/>
    <cellStyle name="40% - Accent6 12" xfId="29500" hidden="1" xr:uid="{00000000-0005-0000-0000-00008E1D0000}"/>
    <cellStyle name="40% - Accent6 12" xfId="29728" hidden="1" xr:uid="{00000000-0005-0000-0000-00008F1D0000}"/>
    <cellStyle name="40% - Accent6 12" xfId="28975" hidden="1" xr:uid="{00000000-0005-0000-0000-0000901D0000}"/>
    <cellStyle name="40% - Accent6 12" xfId="29045" hidden="1" xr:uid="{00000000-0005-0000-0000-0000911D0000}"/>
    <cellStyle name="40% - Accent6 12" xfId="29941" hidden="1" xr:uid="{00000000-0005-0000-0000-0000921D0000}"/>
    <cellStyle name="40% - Accent6 12" xfId="30016" hidden="1" xr:uid="{00000000-0005-0000-0000-0000931D0000}"/>
    <cellStyle name="40% - Accent6 12" xfId="30094" hidden="1" xr:uid="{00000000-0005-0000-0000-0000941D0000}"/>
    <cellStyle name="40% - Accent6 12" xfId="30286" hidden="1" xr:uid="{00000000-0005-0000-0000-0000951D0000}"/>
    <cellStyle name="40% - Accent6 12" xfId="29735" hidden="1" xr:uid="{00000000-0005-0000-0000-0000961D0000}"/>
    <cellStyle name="40% - Accent6 12" xfId="28447" hidden="1" xr:uid="{00000000-0005-0000-0000-0000971D0000}"/>
    <cellStyle name="40% - Accent6 12" xfId="30473" hidden="1" xr:uid="{00000000-0005-0000-0000-0000981D0000}"/>
    <cellStyle name="40% - Accent6 12" xfId="30548" hidden="1" xr:uid="{00000000-0005-0000-0000-0000991D0000}"/>
    <cellStyle name="40% - Accent6 12" xfId="30626" hidden="1" xr:uid="{00000000-0005-0000-0000-00009A1D0000}"/>
    <cellStyle name="40% - Accent6 12" xfId="30810" hidden="1" xr:uid="{00000000-0005-0000-0000-00009B1D0000}"/>
    <cellStyle name="40% - Accent6 12" xfId="30885" hidden="1" xr:uid="{00000000-0005-0000-0000-00009C1D0000}"/>
    <cellStyle name="40% - Accent6 12" xfId="30963" hidden="1" xr:uid="{00000000-0005-0000-0000-00009D1D0000}"/>
    <cellStyle name="40% - Accent6 12" xfId="31147" hidden="1" xr:uid="{00000000-0005-0000-0000-00009E1D0000}"/>
    <cellStyle name="40% - Accent6 12" xfId="31222" hidden="1" xr:uid="{00000000-0005-0000-0000-00009F1D0000}"/>
    <cellStyle name="40% - Accent6 12" xfId="31324" hidden="1" xr:uid="{00000000-0005-0000-0000-0000A01D0000}"/>
    <cellStyle name="40% - Accent6 12" xfId="31399" hidden="1" xr:uid="{00000000-0005-0000-0000-0000A11D0000}"/>
    <cellStyle name="40% - Accent6 12" xfId="31474" hidden="1" xr:uid="{00000000-0005-0000-0000-0000A21D0000}"/>
    <cellStyle name="40% - Accent6 12" xfId="31552" hidden="1" xr:uid="{00000000-0005-0000-0000-0000A31D0000}"/>
    <cellStyle name="40% - Accent6 12" xfId="32138" hidden="1" xr:uid="{00000000-0005-0000-0000-0000A41D0000}"/>
    <cellStyle name="40% - Accent6 12" xfId="32213" hidden="1" xr:uid="{00000000-0005-0000-0000-0000A51D0000}"/>
    <cellStyle name="40% - Accent6 12" xfId="32292" hidden="1" xr:uid="{00000000-0005-0000-0000-0000A61D0000}"/>
    <cellStyle name="40% - Accent6 12" xfId="32520" hidden="1" xr:uid="{00000000-0005-0000-0000-0000A71D0000}"/>
    <cellStyle name="40% - Accent6 12" xfId="31767" hidden="1" xr:uid="{00000000-0005-0000-0000-0000A81D0000}"/>
    <cellStyle name="40% - Accent6 12" xfId="31837" hidden="1" xr:uid="{00000000-0005-0000-0000-0000A91D0000}"/>
    <cellStyle name="40% - Accent6 12" xfId="32733" hidden="1" xr:uid="{00000000-0005-0000-0000-0000AA1D0000}"/>
    <cellStyle name="40% - Accent6 12" xfId="32808" hidden="1" xr:uid="{00000000-0005-0000-0000-0000AB1D0000}"/>
    <cellStyle name="40% - Accent6 12" xfId="32886" hidden="1" xr:uid="{00000000-0005-0000-0000-0000AC1D0000}"/>
    <cellStyle name="40% - Accent6 12" xfId="33078" hidden="1" xr:uid="{00000000-0005-0000-0000-0000AD1D0000}"/>
    <cellStyle name="40% - Accent6 12" xfId="32527" hidden="1" xr:uid="{00000000-0005-0000-0000-0000AE1D0000}"/>
    <cellStyle name="40% - Accent6 12" xfId="31239" hidden="1" xr:uid="{00000000-0005-0000-0000-0000AF1D0000}"/>
    <cellStyle name="40% - Accent6 12" xfId="33265" hidden="1" xr:uid="{00000000-0005-0000-0000-0000B01D0000}"/>
    <cellStyle name="40% - Accent6 12" xfId="33340" hidden="1" xr:uid="{00000000-0005-0000-0000-0000B11D0000}"/>
    <cellStyle name="40% - Accent6 12" xfId="33418" hidden="1" xr:uid="{00000000-0005-0000-0000-0000B21D0000}"/>
    <cellStyle name="40% - Accent6 12" xfId="33602" hidden="1" xr:uid="{00000000-0005-0000-0000-0000B31D0000}"/>
    <cellStyle name="40% - Accent6 12" xfId="33677" hidden="1" xr:uid="{00000000-0005-0000-0000-0000B41D0000}"/>
    <cellStyle name="40% - Accent6 12" xfId="33755" hidden="1" xr:uid="{00000000-0005-0000-0000-0000B51D0000}"/>
    <cellStyle name="40% - Accent6 12" xfId="33939" hidden="1" xr:uid="{00000000-0005-0000-0000-0000B61D0000}"/>
    <cellStyle name="40% - Accent6 12" xfId="34014" hidden="1" xr:uid="{00000000-0005-0000-0000-0000B71D0000}"/>
    <cellStyle name="40% - Accent6 13" xfId="1637" hidden="1" xr:uid="{00000000-0005-0000-0000-0000B81D0000}"/>
    <cellStyle name="40% - Accent6 13" xfId="2903" hidden="1" xr:uid="{00000000-0005-0000-0000-0000B91D0000}"/>
    <cellStyle name="40% - Accent6 13" xfId="9529" hidden="1" xr:uid="{00000000-0005-0000-0000-0000BA1D0000}"/>
    <cellStyle name="40% - Accent6 13" xfId="12042" hidden="1" xr:uid="{00000000-0005-0000-0000-0000BB1D0000}"/>
    <cellStyle name="40% - Accent6 13" xfId="15780" hidden="1" xr:uid="{00000000-0005-0000-0000-0000BC1D0000}"/>
    <cellStyle name="40% - Accent6 13" xfId="18148" hidden="1" xr:uid="{00000000-0005-0000-0000-0000BD1D0000}"/>
    <cellStyle name="40% - Accent6 13" xfId="21417" hidden="1" xr:uid="{00000000-0005-0000-0000-0000BE1D0000}"/>
    <cellStyle name="40% - Accent6 13" xfId="24601" hidden="1" xr:uid="{00000000-0005-0000-0000-0000BF1D0000}"/>
    <cellStyle name="40% - Accent6 13" xfId="28773" hidden="1" xr:uid="{00000000-0005-0000-0000-0000C01D0000}"/>
    <cellStyle name="40% - Accent6 13" xfId="28888" hidden="1" xr:uid="{00000000-0005-0000-0000-0000C11D0000}"/>
    <cellStyle name="40% - Accent6 13" xfId="29611" hidden="1" xr:uid="{00000000-0005-0000-0000-0000C21D0000}"/>
    <cellStyle name="40% - Accent6 13" xfId="29784" hidden="1" xr:uid="{00000000-0005-0000-0000-0000C31D0000}"/>
    <cellStyle name="40% - Accent6 13" xfId="30177" hidden="1" xr:uid="{00000000-0005-0000-0000-0000C41D0000}"/>
    <cellStyle name="40% - Accent6 13" xfId="30325" hidden="1" xr:uid="{00000000-0005-0000-0000-0000C51D0000}"/>
    <cellStyle name="40% - Accent6 13" xfId="30663" hidden="1" xr:uid="{00000000-0005-0000-0000-0000C61D0000}"/>
    <cellStyle name="40% - Accent6 13" xfId="31000" hidden="1" xr:uid="{00000000-0005-0000-0000-0000C71D0000}"/>
    <cellStyle name="40% - Accent6 13" xfId="31565" hidden="1" xr:uid="{00000000-0005-0000-0000-0000C81D0000}"/>
    <cellStyle name="40% - Accent6 13" xfId="31680" hidden="1" xr:uid="{00000000-0005-0000-0000-0000C91D0000}"/>
    <cellStyle name="40% - Accent6 13" xfId="32403" hidden="1" xr:uid="{00000000-0005-0000-0000-0000CA1D0000}"/>
    <cellStyle name="40% - Accent6 13" xfId="32576" hidden="1" xr:uid="{00000000-0005-0000-0000-0000CB1D0000}"/>
    <cellStyle name="40% - Accent6 13" xfId="32969" hidden="1" xr:uid="{00000000-0005-0000-0000-0000CC1D0000}"/>
    <cellStyle name="40% - Accent6 13" xfId="33117" hidden="1" xr:uid="{00000000-0005-0000-0000-0000CD1D0000}"/>
    <cellStyle name="40% - Accent6 13" xfId="33455" hidden="1" xr:uid="{00000000-0005-0000-0000-0000CE1D0000}"/>
    <cellStyle name="40% - Accent6 13" xfId="33792" hidden="1" xr:uid="{00000000-0005-0000-0000-0000CF1D0000}"/>
    <cellStyle name="40% - Accent6 3 2 3 2" xfId="1723" hidden="1" xr:uid="{00000000-0005-0000-0000-0000D01D0000}"/>
    <cellStyle name="40% - Accent6 3 2 3 2" xfId="2989" hidden="1" xr:uid="{00000000-0005-0000-0000-0000D11D0000}"/>
    <cellStyle name="40% - Accent6 3 2 3 2" xfId="9615" hidden="1" xr:uid="{00000000-0005-0000-0000-0000D21D0000}"/>
    <cellStyle name="40% - Accent6 3 2 3 2" xfId="12128" hidden="1" xr:uid="{00000000-0005-0000-0000-0000D31D0000}"/>
    <cellStyle name="40% - Accent6 3 2 3 2" xfId="15866" hidden="1" xr:uid="{00000000-0005-0000-0000-0000D41D0000}"/>
    <cellStyle name="40% - Accent6 3 2 3 2" xfId="18234" hidden="1" xr:uid="{00000000-0005-0000-0000-0000D51D0000}"/>
    <cellStyle name="40% - Accent6 3 2 3 2" xfId="21503" hidden="1" xr:uid="{00000000-0005-0000-0000-0000D61D0000}"/>
    <cellStyle name="40% - Accent6 3 2 3 2" xfId="24687" hidden="1" xr:uid="{00000000-0005-0000-0000-0000D71D0000}"/>
    <cellStyle name="40% - Accent6 3 2 3 2" xfId="28858" hidden="1" xr:uid="{00000000-0005-0000-0000-0000D81D0000}"/>
    <cellStyle name="40% - Accent6 3 2 3 2" xfId="28973" hidden="1" xr:uid="{00000000-0005-0000-0000-0000D91D0000}"/>
    <cellStyle name="40% - Accent6 3 2 3 2" xfId="29696" hidden="1" xr:uid="{00000000-0005-0000-0000-0000DA1D0000}"/>
    <cellStyle name="40% - Accent6 3 2 3 2" xfId="29869" hidden="1" xr:uid="{00000000-0005-0000-0000-0000DB1D0000}"/>
    <cellStyle name="40% - Accent6 3 2 3 2" xfId="30262" hidden="1" xr:uid="{00000000-0005-0000-0000-0000DC1D0000}"/>
    <cellStyle name="40% - Accent6 3 2 3 2" xfId="30410" hidden="1" xr:uid="{00000000-0005-0000-0000-0000DD1D0000}"/>
    <cellStyle name="40% - Accent6 3 2 3 2" xfId="30748" hidden="1" xr:uid="{00000000-0005-0000-0000-0000DE1D0000}"/>
    <cellStyle name="40% - Accent6 3 2 3 2" xfId="31085" hidden="1" xr:uid="{00000000-0005-0000-0000-0000DF1D0000}"/>
    <cellStyle name="40% - Accent6 3 2 3 2" xfId="31650" hidden="1" xr:uid="{00000000-0005-0000-0000-0000E01D0000}"/>
    <cellStyle name="40% - Accent6 3 2 3 2" xfId="31765" hidden="1" xr:uid="{00000000-0005-0000-0000-0000E11D0000}"/>
    <cellStyle name="40% - Accent6 3 2 3 2" xfId="32488" hidden="1" xr:uid="{00000000-0005-0000-0000-0000E21D0000}"/>
    <cellStyle name="40% - Accent6 3 2 3 2" xfId="32661" hidden="1" xr:uid="{00000000-0005-0000-0000-0000E31D0000}"/>
    <cellStyle name="40% - Accent6 3 2 3 2" xfId="33054" hidden="1" xr:uid="{00000000-0005-0000-0000-0000E41D0000}"/>
    <cellStyle name="40% - Accent6 3 2 3 2" xfId="33202" hidden="1" xr:uid="{00000000-0005-0000-0000-0000E51D0000}"/>
    <cellStyle name="40% - Accent6 3 2 3 2" xfId="33540" hidden="1" xr:uid="{00000000-0005-0000-0000-0000E61D0000}"/>
    <cellStyle name="40% - Accent6 3 2 3 2" xfId="33877" hidden="1" xr:uid="{00000000-0005-0000-0000-0000E71D0000}"/>
    <cellStyle name="40% - Accent6 3 2 4 2" xfId="1696" hidden="1" xr:uid="{00000000-0005-0000-0000-0000E81D0000}"/>
    <cellStyle name="40% - Accent6 3 2 4 2" xfId="2962" hidden="1" xr:uid="{00000000-0005-0000-0000-0000E91D0000}"/>
    <cellStyle name="40% - Accent6 3 2 4 2" xfId="9588" hidden="1" xr:uid="{00000000-0005-0000-0000-0000EA1D0000}"/>
    <cellStyle name="40% - Accent6 3 2 4 2" xfId="12101" hidden="1" xr:uid="{00000000-0005-0000-0000-0000EB1D0000}"/>
    <cellStyle name="40% - Accent6 3 2 4 2" xfId="15839" hidden="1" xr:uid="{00000000-0005-0000-0000-0000EC1D0000}"/>
    <cellStyle name="40% - Accent6 3 2 4 2" xfId="18207" hidden="1" xr:uid="{00000000-0005-0000-0000-0000ED1D0000}"/>
    <cellStyle name="40% - Accent6 3 2 4 2" xfId="21476" hidden="1" xr:uid="{00000000-0005-0000-0000-0000EE1D0000}"/>
    <cellStyle name="40% - Accent6 3 2 4 2" xfId="24660" hidden="1" xr:uid="{00000000-0005-0000-0000-0000EF1D0000}"/>
    <cellStyle name="40% - Accent6 3 2 4 2" xfId="28831" hidden="1" xr:uid="{00000000-0005-0000-0000-0000F01D0000}"/>
    <cellStyle name="40% - Accent6 3 2 4 2" xfId="28946" hidden="1" xr:uid="{00000000-0005-0000-0000-0000F11D0000}"/>
    <cellStyle name="40% - Accent6 3 2 4 2" xfId="29669" hidden="1" xr:uid="{00000000-0005-0000-0000-0000F21D0000}"/>
    <cellStyle name="40% - Accent6 3 2 4 2" xfId="29842" hidden="1" xr:uid="{00000000-0005-0000-0000-0000F31D0000}"/>
    <cellStyle name="40% - Accent6 3 2 4 2" xfId="30235" hidden="1" xr:uid="{00000000-0005-0000-0000-0000F41D0000}"/>
    <cellStyle name="40% - Accent6 3 2 4 2" xfId="30383" hidden="1" xr:uid="{00000000-0005-0000-0000-0000F51D0000}"/>
    <cellStyle name="40% - Accent6 3 2 4 2" xfId="30721" hidden="1" xr:uid="{00000000-0005-0000-0000-0000F61D0000}"/>
    <cellStyle name="40% - Accent6 3 2 4 2" xfId="31058" hidden="1" xr:uid="{00000000-0005-0000-0000-0000F71D0000}"/>
    <cellStyle name="40% - Accent6 3 2 4 2" xfId="31623" hidden="1" xr:uid="{00000000-0005-0000-0000-0000F81D0000}"/>
    <cellStyle name="40% - Accent6 3 2 4 2" xfId="31738" hidden="1" xr:uid="{00000000-0005-0000-0000-0000F91D0000}"/>
    <cellStyle name="40% - Accent6 3 2 4 2" xfId="32461" hidden="1" xr:uid="{00000000-0005-0000-0000-0000FA1D0000}"/>
    <cellStyle name="40% - Accent6 3 2 4 2" xfId="32634" hidden="1" xr:uid="{00000000-0005-0000-0000-0000FB1D0000}"/>
    <cellStyle name="40% - Accent6 3 2 4 2" xfId="33027" hidden="1" xr:uid="{00000000-0005-0000-0000-0000FC1D0000}"/>
    <cellStyle name="40% - Accent6 3 2 4 2" xfId="33175" hidden="1" xr:uid="{00000000-0005-0000-0000-0000FD1D0000}"/>
    <cellStyle name="40% - Accent6 3 2 4 2" xfId="33513" hidden="1" xr:uid="{00000000-0005-0000-0000-0000FE1D0000}"/>
    <cellStyle name="40% - Accent6 3 2 4 2" xfId="33850" hidden="1" xr:uid="{00000000-0005-0000-0000-0000FF1D0000}"/>
    <cellStyle name="40% - Accent6 3 3 3 2" xfId="1695" hidden="1" xr:uid="{00000000-0005-0000-0000-0000001E0000}"/>
    <cellStyle name="40% - Accent6 3 3 3 2" xfId="2961" hidden="1" xr:uid="{00000000-0005-0000-0000-0000011E0000}"/>
    <cellStyle name="40% - Accent6 3 3 3 2" xfId="9587" hidden="1" xr:uid="{00000000-0005-0000-0000-0000021E0000}"/>
    <cellStyle name="40% - Accent6 3 3 3 2" xfId="12100" hidden="1" xr:uid="{00000000-0005-0000-0000-0000031E0000}"/>
    <cellStyle name="40% - Accent6 3 3 3 2" xfId="15838" hidden="1" xr:uid="{00000000-0005-0000-0000-0000041E0000}"/>
    <cellStyle name="40% - Accent6 3 3 3 2" xfId="18206" hidden="1" xr:uid="{00000000-0005-0000-0000-0000051E0000}"/>
    <cellStyle name="40% - Accent6 3 3 3 2" xfId="21475" hidden="1" xr:uid="{00000000-0005-0000-0000-0000061E0000}"/>
    <cellStyle name="40% - Accent6 3 3 3 2" xfId="24659" hidden="1" xr:uid="{00000000-0005-0000-0000-0000071E0000}"/>
    <cellStyle name="40% - Accent6 3 3 3 2" xfId="28830" hidden="1" xr:uid="{00000000-0005-0000-0000-0000081E0000}"/>
    <cellStyle name="40% - Accent6 3 3 3 2" xfId="28945" hidden="1" xr:uid="{00000000-0005-0000-0000-0000091E0000}"/>
    <cellStyle name="40% - Accent6 3 3 3 2" xfId="29668" hidden="1" xr:uid="{00000000-0005-0000-0000-00000A1E0000}"/>
    <cellStyle name="40% - Accent6 3 3 3 2" xfId="29841" hidden="1" xr:uid="{00000000-0005-0000-0000-00000B1E0000}"/>
    <cellStyle name="40% - Accent6 3 3 3 2" xfId="30234" hidden="1" xr:uid="{00000000-0005-0000-0000-00000C1E0000}"/>
    <cellStyle name="40% - Accent6 3 3 3 2" xfId="30382" hidden="1" xr:uid="{00000000-0005-0000-0000-00000D1E0000}"/>
    <cellStyle name="40% - Accent6 3 3 3 2" xfId="30720" hidden="1" xr:uid="{00000000-0005-0000-0000-00000E1E0000}"/>
    <cellStyle name="40% - Accent6 3 3 3 2" xfId="31057" hidden="1" xr:uid="{00000000-0005-0000-0000-00000F1E0000}"/>
    <cellStyle name="40% - Accent6 3 3 3 2" xfId="31622" hidden="1" xr:uid="{00000000-0005-0000-0000-0000101E0000}"/>
    <cellStyle name="40% - Accent6 3 3 3 2" xfId="31737" hidden="1" xr:uid="{00000000-0005-0000-0000-0000111E0000}"/>
    <cellStyle name="40% - Accent6 3 3 3 2" xfId="32460" hidden="1" xr:uid="{00000000-0005-0000-0000-0000121E0000}"/>
    <cellStyle name="40% - Accent6 3 3 3 2" xfId="32633" hidden="1" xr:uid="{00000000-0005-0000-0000-0000131E0000}"/>
    <cellStyle name="40% - Accent6 3 3 3 2" xfId="33026" hidden="1" xr:uid="{00000000-0005-0000-0000-0000141E0000}"/>
    <cellStyle name="40% - Accent6 3 3 3 2" xfId="33174" hidden="1" xr:uid="{00000000-0005-0000-0000-0000151E0000}"/>
    <cellStyle name="40% - Accent6 3 3 3 2" xfId="33512" hidden="1" xr:uid="{00000000-0005-0000-0000-0000161E0000}"/>
    <cellStyle name="40% - Accent6 3 3 3 2" xfId="33849" hidden="1" xr:uid="{00000000-0005-0000-0000-0000171E0000}"/>
    <cellStyle name="40% - Accent6 4 2 3 2" xfId="1724" hidden="1" xr:uid="{00000000-0005-0000-0000-0000181E0000}"/>
    <cellStyle name="40% - Accent6 4 2 3 2" xfId="2990" hidden="1" xr:uid="{00000000-0005-0000-0000-0000191E0000}"/>
    <cellStyle name="40% - Accent6 4 2 3 2" xfId="9616" hidden="1" xr:uid="{00000000-0005-0000-0000-00001A1E0000}"/>
    <cellStyle name="40% - Accent6 4 2 3 2" xfId="12129" hidden="1" xr:uid="{00000000-0005-0000-0000-00001B1E0000}"/>
    <cellStyle name="40% - Accent6 4 2 3 2" xfId="15867" hidden="1" xr:uid="{00000000-0005-0000-0000-00001C1E0000}"/>
    <cellStyle name="40% - Accent6 4 2 3 2" xfId="18235" hidden="1" xr:uid="{00000000-0005-0000-0000-00001D1E0000}"/>
    <cellStyle name="40% - Accent6 4 2 3 2" xfId="21504" hidden="1" xr:uid="{00000000-0005-0000-0000-00001E1E0000}"/>
    <cellStyle name="40% - Accent6 4 2 3 2" xfId="24688" hidden="1" xr:uid="{00000000-0005-0000-0000-00001F1E0000}"/>
    <cellStyle name="40% - Accent6 4 2 3 2" xfId="28859" hidden="1" xr:uid="{00000000-0005-0000-0000-0000201E0000}"/>
    <cellStyle name="40% - Accent6 4 2 3 2" xfId="28974" hidden="1" xr:uid="{00000000-0005-0000-0000-0000211E0000}"/>
    <cellStyle name="40% - Accent6 4 2 3 2" xfId="29697" hidden="1" xr:uid="{00000000-0005-0000-0000-0000221E0000}"/>
    <cellStyle name="40% - Accent6 4 2 3 2" xfId="29870" hidden="1" xr:uid="{00000000-0005-0000-0000-0000231E0000}"/>
    <cellStyle name="40% - Accent6 4 2 3 2" xfId="30263" hidden="1" xr:uid="{00000000-0005-0000-0000-0000241E0000}"/>
    <cellStyle name="40% - Accent6 4 2 3 2" xfId="30411" hidden="1" xr:uid="{00000000-0005-0000-0000-0000251E0000}"/>
    <cellStyle name="40% - Accent6 4 2 3 2" xfId="30749" hidden="1" xr:uid="{00000000-0005-0000-0000-0000261E0000}"/>
    <cellStyle name="40% - Accent6 4 2 3 2" xfId="31086" hidden="1" xr:uid="{00000000-0005-0000-0000-0000271E0000}"/>
    <cellStyle name="40% - Accent6 4 2 3 2" xfId="31651" hidden="1" xr:uid="{00000000-0005-0000-0000-0000281E0000}"/>
    <cellStyle name="40% - Accent6 4 2 3 2" xfId="31766" hidden="1" xr:uid="{00000000-0005-0000-0000-0000291E0000}"/>
    <cellStyle name="40% - Accent6 4 2 3 2" xfId="32489" hidden="1" xr:uid="{00000000-0005-0000-0000-00002A1E0000}"/>
    <cellStyle name="40% - Accent6 4 2 3 2" xfId="32662" hidden="1" xr:uid="{00000000-0005-0000-0000-00002B1E0000}"/>
    <cellStyle name="40% - Accent6 4 2 3 2" xfId="33055" hidden="1" xr:uid="{00000000-0005-0000-0000-00002C1E0000}"/>
    <cellStyle name="40% - Accent6 4 2 3 2" xfId="33203" hidden="1" xr:uid="{00000000-0005-0000-0000-00002D1E0000}"/>
    <cellStyle name="40% - Accent6 4 2 3 2" xfId="33541" hidden="1" xr:uid="{00000000-0005-0000-0000-00002E1E0000}"/>
    <cellStyle name="40% - Accent6 4 2 3 2" xfId="33878" hidden="1" xr:uid="{00000000-0005-0000-0000-00002F1E0000}"/>
    <cellStyle name="40% - Accent6 4 2 4 2" xfId="1698" hidden="1" xr:uid="{00000000-0005-0000-0000-0000301E0000}"/>
    <cellStyle name="40% - Accent6 4 2 4 2" xfId="2964" hidden="1" xr:uid="{00000000-0005-0000-0000-0000311E0000}"/>
    <cellStyle name="40% - Accent6 4 2 4 2" xfId="9590" hidden="1" xr:uid="{00000000-0005-0000-0000-0000321E0000}"/>
    <cellStyle name="40% - Accent6 4 2 4 2" xfId="12103" hidden="1" xr:uid="{00000000-0005-0000-0000-0000331E0000}"/>
    <cellStyle name="40% - Accent6 4 2 4 2" xfId="15841" hidden="1" xr:uid="{00000000-0005-0000-0000-0000341E0000}"/>
    <cellStyle name="40% - Accent6 4 2 4 2" xfId="18209" hidden="1" xr:uid="{00000000-0005-0000-0000-0000351E0000}"/>
    <cellStyle name="40% - Accent6 4 2 4 2" xfId="21478" hidden="1" xr:uid="{00000000-0005-0000-0000-0000361E0000}"/>
    <cellStyle name="40% - Accent6 4 2 4 2" xfId="24662" hidden="1" xr:uid="{00000000-0005-0000-0000-0000371E0000}"/>
    <cellStyle name="40% - Accent6 4 2 4 2" xfId="28833" hidden="1" xr:uid="{00000000-0005-0000-0000-0000381E0000}"/>
    <cellStyle name="40% - Accent6 4 2 4 2" xfId="28948" hidden="1" xr:uid="{00000000-0005-0000-0000-0000391E0000}"/>
    <cellStyle name="40% - Accent6 4 2 4 2" xfId="29671" hidden="1" xr:uid="{00000000-0005-0000-0000-00003A1E0000}"/>
    <cellStyle name="40% - Accent6 4 2 4 2" xfId="29844" hidden="1" xr:uid="{00000000-0005-0000-0000-00003B1E0000}"/>
    <cellStyle name="40% - Accent6 4 2 4 2" xfId="30237" hidden="1" xr:uid="{00000000-0005-0000-0000-00003C1E0000}"/>
    <cellStyle name="40% - Accent6 4 2 4 2" xfId="30385" hidden="1" xr:uid="{00000000-0005-0000-0000-00003D1E0000}"/>
    <cellStyle name="40% - Accent6 4 2 4 2" xfId="30723" hidden="1" xr:uid="{00000000-0005-0000-0000-00003E1E0000}"/>
    <cellStyle name="40% - Accent6 4 2 4 2" xfId="31060" hidden="1" xr:uid="{00000000-0005-0000-0000-00003F1E0000}"/>
    <cellStyle name="40% - Accent6 4 2 4 2" xfId="31625" hidden="1" xr:uid="{00000000-0005-0000-0000-0000401E0000}"/>
    <cellStyle name="40% - Accent6 4 2 4 2" xfId="31740" hidden="1" xr:uid="{00000000-0005-0000-0000-0000411E0000}"/>
    <cellStyle name="40% - Accent6 4 2 4 2" xfId="32463" hidden="1" xr:uid="{00000000-0005-0000-0000-0000421E0000}"/>
    <cellStyle name="40% - Accent6 4 2 4 2" xfId="32636" hidden="1" xr:uid="{00000000-0005-0000-0000-0000431E0000}"/>
    <cellStyle name="40% - Accent6 4 2 4 2" xfId="33029" hidden="1" xr:uid="{00000000-0005-0000-0000-0000441E0000}"/>
    <cellStyle name="40% - Accent6 4 2 4 2" xfId="33177" hidden="1" xr:uid="{00000000-0005-0000-0000-0000451E0000}"/>
    <cellStyle name="40% - Accent6 4 2 4 2" xfId="33515" hidden="1" xr:uid="{00000000-0005-0000-0000-0000461E0000}"/>
    <cellStyle name="40% - Accent6 4 2 4 2" xfId="33852" hidden="1" xr:uid="{00000000-0005-0000-0000-0000471E0000}"/>
    <cellStyle name="40% - Accent6 4 3 3 2" xfId="1697" hidden="1" xr:uid="{00000000-0005-0000-0000-0000481E0000}"/>
    <cellStyle name="40% - Accent6 4 3 3 2" xfId="2963" hidden="1" xr:uid="{00000000-0005-0000-0000-0000491E0000}"/>
    <cellStyle name="40% - Accent6 4 3 3 2" xfId="9589" hidden="1" xr:uid="{00000000-0005-0000-0000-00004A1E0000}"/>
    <cellStyle name="40% - Accent6 4 3 3 2" xfId="12102" hidden="1" xr:uid="{00000000-0005-0000-0000-00004B1E0000}"/>
    <cellStyle name="40% - Accent6 4 3 3 2" xfId="15840" hidden="1" xr:uid="{00000000-0005-0000-0000-00004C1E0000}"/>
    <cellStyle name="40% - Accent6 4 3 3 2" xfId="18208" hidden="1" xr:uid="{00000000-0005-0000-0000-00004D1E0000}"/>
    <cellStyle name="40% - Accent6 4 3 3 2" xfId="21477" hidden="1" xr:uid="{00000000-0005-0000-0000-00004E1E0000}"/>
    <cellStyle name="40% - Accent6 4 3 3 2" xfId="24661" hidden="1" xr:uid="{00000000-0005-0000-0000-00004F1E0000}"/>
    <cellStyle name="40% - Accent6 4 3 3 2" xfId="28832" hidden="1" xr:uid="{00000000-0005-0000-0000-0000501E0000}"/>
    <cellStyle name="40% - Accent6 4 3 3 2" xfId="28947" hidden="1" xr:uid="{00000000-0005-0000-0000-0000511E0000}"/>
    <cellStyle name="40% - Accent6 4 3 3 2" xfId="29670" hidden="1" xr:uid="{00000000-0005-0000-0000-0000521E0000}"/>
    <cellStyle name="40% - Accent6 4 3 3 2" xfId="29843" hidden="1" xr:uid="{00000000-0005-0000-0000-0000531E0000}"/>
    <cellStyle name="40% - Accent6 4 3 3 2" xfId="30236" hidden="1" xr:uid="{00000000-0005-0000-0000-0000541E0000}"/>
    <cellStyle name="40% - Accent6 4 3 3 2" xfId="30384" hidden="1" xr:uid="{00000000-0005-0000-0000-0000551E0000}"/>
    <cellStyle name="40% - Accent6 4 3 3 2" xfId="30722" hidden="1" xr:uid="{00000000-0005-0000-0000-0000561E0000}"/>
    <cellStyle name="40% - Accent6 4 3 3 2" xfId="31059" hidden="1" xr:uid="{00000000-0005-0000-0000-0000571E0000}"/>
    <cellStyle name="40% - Accent6 4 3 3 2" xfId="31624" hidden="1" xr:uid="{00000000-0005-0000-0000-0000581E0000}"/>
    <cellStyle name="40% - Accent6 4 3 3 2" xfId="31739" hidden="1" xr:uid="{00000000-0005-0000-0000-0000591E0000}"/>
    <cellStyle name="40% - Accent6 4 3 3 2" xfId="32462" hidden="1" xr:uid="{00000000-0005-0000-0000-00005A1E0000}"/>
    <cellStyle name="40% - Accent6 4 3 3 2" xfId="32635" hidden="1" xr:uid="{00000000-0005-0000-0000-00005B1E0000}"/>
    <cellStyle name="40% - Accent6 4 3 3 2" xfId="33028" hidden="1" xr:uid="{00000000-0005-0000-0000-00005C1E0000}"/>
    <cellStyle name="40% - Accent6 4 3 3 2" xfId="33176" hidden="1" xr:uid="{00000000-0005-0000-0000-00005D1E0000}"/>
    <cellStyle name="40% - Accent6 4 3 3 2" xfId="33514" hidden="1" xr:uid="{00000000-0005-0000-0000-00005E1E0000}"/>
    <cellStyle name="40% - Accent6 4 3 3 2" xfId="33851" hidden="1" xr:uid="{00000000-0005-0000-0000-00005F1E0000}"/>
    <cellStyle name="40% - Accent6 5 2" xfId="1652" hidden="1" xr:uid="{00000000-0005-0000-0000-0000601E0000}"/>
    <cellStyle name="40% - Accent6 5 2" xfId="2918" hidden="1" xr:uid="{00000000-0005-0000-0000-0000611E0000}"/>
    <cellStyle name="40% - Accent6 5 2" xfId="9544" hidden="1" xr:uid="{00000000-0005-0000-0000-0000621E0000}"/>
    <cellStyle name="40% - Accent6 5 2" xfId="12057" hidden="1" xr:uid="{00000000-0005-0000-0000-0000631E0000}"/>
    <cellStyle name="40% - Accent6 5 2" xfId="15795" hidden="1" xr:uid="{00000000-0005-0000-0000-0000641E0000}"/>
    <cellStyle name="40% - Accent6 5 2" xfId="18163" hidden="1" xr:uid="{00000000-0005-0000-0000-0000651E0000}"/>
    <cellStyle name="40% - Accent6 5 2" xfId="21432" hidden="1" xr:uid="{00000000-0005-0000-0000-0000661E0000}"/>
    <cellStyle name="40% - Accent6 5 2" xfId="24616" hidden="1" xr:uid="{00000000-0005-0000-0000-0000671E0000}"/>
    <cellStyle name="40% - Accent6 5 2" xfId="28787" hidden="1" xr:uid="{00000000-0005-0000-0000-0000681E0000}"/>
    <cellStyle name="40% - Accent6 5 2" xfId="28902" hidden="1" xr:uid="{00000000-0005-0000-0000-0000691E0000}"/>
    <cellStyle name="40% - Accent6 5 2" xfId="29625" hidden="1" xr:uid="{00000000-0005-0000-0000-00006A1E0000}"/>
    <cellStyle name="40% - Accent6 5 2" xfId="29798" hidden="1" xr:uid="{00000000-0005-0000-0000-00006B1E0000}"/>
    <cellStyle name="40% - Accent6 5 2" xfId="30191" hidden="1" xr:uid="{00000000-0005-0000-0000-00006C1E0000}"/>
    <cellStyle name="40% - Accent6 5 2" xfId="30339" hidden="1" xr:uid="{00000000-0005-0000-0000-00006D1E0000}"/>
    <cellStyle name="40% - Accent6 5 2" xfId="30677" hidden="1" xr:uid="{00000000-0005-0000-0000-00006E1E0000}"/>
    <cellStyle name="40% - Accent6 5 2" xfId="31014" hidden="1" xr:uid="{00000000-0005-0000-0000-00006F1E0000}"/>
    <cellStyle name="40% - Accent6 5 2" xfId="31579" hidden="1" xr:uid="{00000000-0005-0000-0000-0000701E0000}"/>
    <cellStyle name="40% - Accent6 5 2" xfId="31694" hidden="1" xr:uid="{00000000-0005-0000-0000-0000711E0000}"/>
    <cellStyle name="40% - Accent6 5 2" xfId="32417" hidden="1" xr:uid="{00000000-0005-0000-0000-0000721E0000}"/>
    <cellStyle name="40% - Accent6 5 2" xfId="32590" hidden="1" xr:uid="{00000000-0005-0000-0000-0000731E0000}"/>
    <cellStyle name="40% - Accent6 5 2" xfId="32983" hidden="1" xr:uid="{00000000-0005-0000-0000-0000741E0000}"/>
    <cellStyle name="40% - Accent6 5 2" xfId="33131" hidden="1" xr:uid="{00000000-0005-0000-0000-0000751E0000}"/>
    <cellStyle name="40% - Accent6 5 2" xfId="33469" hidden="1" xr:uid="{00000000-0005-0000-0000-0000761E0000}"/>
    <cellStyle name="40% - Accent6 5 2" xfId="33806" hidden="1" xr:uid="{00000000-0005-0000-0000-0000771E0000}"/>
    <cellStyle name="40% - Accent6 7" xfId="428" hidden="1" xr:uid="{00000000-0005-0000-0000-0000781E0000}"/>
    <cellStyle name="40% - Accent6 7" xfId="696" hidden="1" xr:uid="{00000000-0005-0000-0000-0000791E0000}"/>
    <cellStyle name="40% - Accent6 7" xfId="1030" hidden="1" xr:uid="{00000000-0005-0000-0000-00007A1E0000}"/>
    <cellStyle name="40% - Accent6 7" xfId="1372" hidden="1" xr:uid="{00000000-0005-0000-0000-00007B1E0000}"/>
    <cellStyle name="40% - Accent6 7" xfId="6584" hidden="1" xr:uid="{00000000-0005-0000-0000-00007C1E0000}"/>
    <cellStyle name="40% - Accent6 7" xfId="6920" hidden="1" xr:uid="{00000000-0005-0000-0000-00007D1E0000}"/>
    <cellStyle name="40% - Accent6 7" xfId="7265" hidden="1" xr:uid="{00000000-0005-0000-0000-00007E1E0000}"/>
    <cellStyle name="40% - Accent6 7" xfId="4396" hidden="1" xr:uid="{00000000-0005-0000-0000-00007F1E0000}"/>
    <cellStyle name="40% - Accent6 7" xfId="7777" hidden="1" xr:uid="{00000000-0005-0000-0000-0000801E0000}"/>
    <cellStyle name="40% - Accent6 7" xfId="5993" hidden="1" xr:uid="{00000000-0005-0000-0000-0000811E0000}"/>
    <cellStyle name="40% - Accent6 7" xfId="4198" hidden="1" xr:uid="{00000000-0005-0000-0000-0000821E0000}"/>
    <cellStyle name="40% - Accent6 7" xfId="13359" hidden="1" xr:uid="{00000000-0005-0000-0000-0000831E0000}"/>
    <cellStyle name="40% - Accent6 7" xfId="13701" hidden="1" xr:uid="{00000000-0005-0000-0000-0000841E0000}"/>
    <cellStyle name="40% - Accent6 7" xfId="6016" hidden="1" xr:uid="{00000000-0005-0000-0000-0000851E0000}"/>
    <cellStyle name="40% - Accent6 7" xfId="14156" hidden="1" xr:uid="{00000000-0005-0000-0000-0000861E0000}"/>
    <cellStyle name="40% - Accent6 7" xfId="5663" hidden="1" xr:uid="{00000000-0005-0000-0000-0000871E0000}"/>
    <cellStyle name="40% - Accent6 7" xfId="6341" hidden="1" xr:uid="{00000000-0005-0000-0000-0000881E0000}"/>
    <cellStyle name="40% - Accent6 7" xfId="19442" hidden="1" xr:uid="{00000000-0005-0000-0000-0000891E0000}"/>
    <cellStyle name="40% - Accent6 7" xfId="19784" hidden="1" xr:uid="{00000000-0005-0000-0000-00008A1E0000}"/>
    <cellStyle name="40% - Accent6 7" xfId="10808" hidden="1" xr:uid="{00000000-0005-0000-0000-00008B1E0000}"/>
    <cellStyle name="40% - Accent6 7" xfId="22695" hidden="1" xr:uid="{00000000-0005-0000-0000-00008C1E0000}"/>
    <cellStyle name="40% - Accent6 7" xfId="23037" hidden="1" xr:uid="{00000000-0005-0000-0000-00008D1E0000}"/>
    <cellStyle name="40% - Accent6 7" xfId="17785" hidden="1" xr:uid="{00000000-0005-0000-0000-00008E1E0000}"/>
    <cellStyle name="40% - Accent6 7" xfId="25861" hidden="1" xr:uid="{00000000-0005-0000-0000-00008F1E0000}"/>
    <cellStyle name="40% - Accent6 7" xfId="28465" hidden="1" xr:uid="{00000000-0005-0000-0000-0000901E0000}"/>
    <cellStyle name="40% - Accent6 7" xfId="28543" hidden="1" xr:uid="{00000000-0005-0000-0000-0000911E0000}"/>
    <cellStyle name="40% - Accent6 7" xfId="28621" hidden="1" xr:uid="{00000000-0005-0000-0000-0000921E0000}"/>
    <cellStyle name="40% - Accent6 7" xfId="28699" hidden="1" xr:uid="{00000000-0005-0000-0000-0000931E0000}"/>
    <cellStyle name="40% - Accent6 7" xfId="29281" hidden="1" xr:uid="{00000000-0005-0000-0000-0000941E0000}"/>
    <cellStyle name="40% - Accent6 7" xfId="29360" hidden="1" xr:uid="{00000000-0005-0000-0000-0000951E0000}"/>
    <cellStyle name="40% - Accent6 7" xfId="29439" hidden="1" xr:uid="{00000000-0005-0000-0000-0000961E0000}"/>
    <cellStyle name="40% - Accent6 7" xfId="29011" hidden="1" xr:uid="{00000000-0005-0000-0000-0000971E0000}"/>
    <cellStyle name="40% - Accent6 7" xfId="29528" hidden="1" xr:uid="{00000000-0005-0000-0000-0000981E0000}"/>
    <cellStyle name="40% - Accent6 7" xfId="29209" hidden="1" xr:uid="{00000000-0005-0000-0000-0000991E0000}"/>
    <cellStyle name="40% - Accent6 7" xfId="28995" hidden="1" xr:uid="{00000000-0005-0000-0000-00009A1E0000}"/>
    <cellStyle name="40% - Accent6 7" xfId="29955" hidden="1" xr:uid="{00000000-0005-0000-0000-00009B1E0000}"/>
    <cellStyle name="40% - Accent6 7" xfId="30033" hidden="1" xr:uid="{00000000-0005-0000-0000-00009C1E0000}"/>
    <cellStyle name="40% - Accent6 7" xfId="29215" hidden="1" xr:uid="{00000000-0005-0000-0000-00009D1E0000}"/>
    <cellStyle name="40% - Accent6 7" xfId="30116" hidden="1" xr:uid="{00000000-0005-0000-0000-00009E1E0000}"/>
    <cellStyle name="40% - Accent6 7" xfId="29174" hidden="1" xr:uid="{00000000-0005-0000-0000-00009F1E0000}"/>
    <cellStyle name="40% - Accent6 7" xfId="29264" hidden="1" xr:uid="{00000000-0005-0000-0000-0000A01E0000}"/>
    <cellStyle name="40% - Accent6 7" xfId="30487" hidden="1" xr:uid="{00000000-0005-0000-0000-0000A11E0000}"/>
    <cellStyle name="40% - Accent6 7" xfId="30565" hidden="1" xr:uid="{00000000-0005-0000-0000-0000A21E0000}"/>
    <cellStyle name="40% - Accent6 7" xfId="29736" hidden="1" xr:uid="{00000000-0005-0000-0000-0000A31E0000}"/>
    <cellStyle name="40% - Accent6 7" xfId="30824" hidden="1" xr:uid="{00000000-0005-0000-0000-0000A41E0000}"/>
    <cellStyle name="40% - Accent6 7" xfId="30902" hidden="1" xr:uid="{00000000-0005-0000-0000-0000A51E0000}"/>
    <cellStyle name="40% - Accent6 7" xfId="30305" hidden="1" xr:uid="{00000000-0005-0000-0000-0000A61E0000}"/>
    <cellStyle name="40% - Accent6 7" xfId="31161" hidden="1" xr:uid="{00000000-0005-0000-0000-0000A71E0000}"/>
    <cellStyle name="40% - Accent6 7" xfId="31257" hidden="1" xr:uid="{00000000-0005-0000-0000-0000A81E0000}"/>
    <cellStyle name="40% - Accent6 7" xfId="31335" hidden="1" xr:uid="{00000000-0005-0000-0000-0000A91E0000}"/>
    <cellStyle name="40% - Accent6 7" xfId="31413" hidden="1" xr:uid="{00000000-0005-0000-0000-0000AA1E0000}"/>
    <cellStyle name="40% - Accent6 7" xfId="31491" hidden="1" xr:uid="{00000000-0005-0000-0000-0000AB1E0000}"/>
    <cellStyle name="40% - Accent6 7" xfId="32073" hidden="1" xr:uid="{00000000-0005-0000-0000-0000AC1E0000}"/>
    <cellStyle name="40% - Accent6 7" xfId="32152" hidden="1" xr:uid="{00000000-0005-0000-0000-0000AD1E0000}"/>
    <cellStyle name="40% - Accent6 7" xfId="32231" hidden="1" xr:uid="{00000000-0005-0000-0000-0000AE1E0000}"/>
    <cellStyle name="40% - Accent6 7" xfId="31803" hidden="1" xr:uid="{00000000-0005-0000-0000-0000AF1E0000}"/>
    <cellStyle name="40% - Accent6 7" xfId="32320" hidden="1" xr:uid="{00000000-0005-0000-0000-0000B01E0000}"/>
    <cellStyle name="40% - Accent6 7" xfId="32001" hidden="1" xr:uid="{00000000-0005-0000-0000-0000B11E0000}"/>
    <cellStyle name="40% - Accent6 7" xfId="31787" hidden="1" xr:uid="{00000000-0005-0000-0000-0000B21E0000}"/>
    <cellStyle name="40% - Accent6 7" xfId="32747" hidden="1" xr:uid="{00000000-0005-0000-0000-0000B31E0000}"/>
    <cellStyle name="40% - Accent6 7" xfId="32825" hidden="1" xr:uid="{00000000-0005-0000-0000-0000B41E0000}"/>
    <cellStyle name="40% - Accent6 7" xfId="32007" hidden="1" xr:uid="{00000000-0005-0000-0000-0000B51E0000}"/>
    <cellStyle name="40% - Accent6 7" xfId="32908" hidden="1" xr:uid="{00000000-0005-0000-0000-0000B61E0000}"/>
    <cellStyle name="40% - Accent6 7" xfId="31966" hidden="1" xr:uid="{00000000-0005-0000-0000-0000B71E0000}"/>
    <cellStyle name="40% - Accent6 7" xfId="32056" hidden="1" xr:uid="{00000000-0005-0000-0000-0000B81E0000}"/>
    <cellStyle name="40% - Accent6 7" xfId="33279" hidden="1" xr:uid="{00000000-0005-0000-0000-0000B91E0000}"/>
    <cellStyle name="40% - Accent6 7" xfId="33357" hidden="1" xr:uid="{00000000-0005-0000-0000-0000BA1E0000}"/>
    <cellStyle name="40% - Accent6 7" xfId="32528" hidden="1" xr:uid="{00000000-0005-0000-0000-0000BB1E0000}"/>
    <cellStyle name="40% - Accent6 7" xfId="33616" hidden="1" xr:uid="{00000000-0005-0000-0000-0000BC1E0000}"/>
    <cellStyle name="40% - Accent6 7" xfId="33694" hidden="1" xr:uid="{00000000-0005-0000-0000-0000BD1E0000}"/>
    <cellStyle name="40% - Accent6 7" xfId="33097" hidden="1" xr:uid="{00000000-0005-0000-0000-0000BE1E0000}"/>
    <cellStyle name="40% - Accent6 7" xfId="33953" hidden="1" xr:uid="{00000000-0005-0000-0000-0000BF1E0000}"/>
    <cellStyle name="40% - Accent6 8" xfId="475" hidden="1" xr:uid="{00000000-0005-0000-0000-0000C01E0000}"/>
    <cellStyle name="40% - Accent6 8" xfId="398" hidden="1" xr:uid="{00000000-0005-0000-0000-0000C11E0000}"/>
    <cellStyle name="40% - Accent6 8" xfId="945" hidden="1" xr:uid="{00000000-0005-0000-0000-0000C21E0000}"/>
    <cellStyle name="40% - Accent6 8" xfId="1287" hidden="1" xr:uid="{00000000-0005-0000-0000-0000C31E0000}"/>
    <cellStyle name="40% - Accent6 8" xfId="6345" hidden="1" xr:uid="{00000000-0005-0000-0000-0000C41E0000}"/>
    <cellStyle name="40% - Accent6 8" xfId="6835" hidden="1" xr:uid="{00000000-0005-0000-0000-0000C51E0000}"/>
    <cellStyle name="40% - Accent6 8" xfId="7178" hidden="1" xr:uid="{00000000-0005-0000-0000-0000C61E0000}"/>
    <cellStyle name="40% - Accent6 8" xfId="5942" hidden="1" xr:uid="{00000000-0005-0000-0000-0000C71E0000}"/>
    <cellStyle name="40% - Accent6 8" xfId="10612" hidden="1" xr:uid="{00000000-0005-0000-0000-0000C81E0000}"/>
    <cellStyle name="40% - Accent6 8" xfId="6208" hidden="1" xr:uid="{00000000-0005-0000-0000-0000C91E0000}"/>
    <cellStyle name="40% - Accent6 8" xfId="12275" hidden="1" xr:uid="{00000000-0005-0000-0000-0000CA1E0000}"/>
    <cellStyle name="40% - Accent6 8" xfId="13274" hidden="1" xr:uid="{00000000-0005-0000-0000-0000CB1E0000}"/>
    <cellStyle name="40% - Accent6 8" xfId="13616" hidden="1" xr:uid="{00000000-0005-0000-0000-0000CC1E0000}"/>
    <cellStyle name="40% - Accent6 8" xfId="11338" hidden="1" xr:uid="{00000000-0005-0000-0000-0000CD1E0000}"/>
    <cellStyle name="40% - Accent6 8" xfId="16839" hidden="1" xr:uid="{00000000-0005-0000-0000-0000CE1E0000}"/>
    <cellStyle name="40% - Accent6 8" xfId="4758" hidden="1" xr:uid="{00000000-0005-0000-0000-0000CF1E0000}"/>
    <cellStyle name="40% - Accent6 8" xfId="18381" hidden="1" xr:uid="{00000000-0005-0000-0000-0000D01E0000}"/>
    <cellStyle name="40% - Accent6 8" xfId="19357" hidden="1" xr:uid="{00000000-0005-0000-0000-0000D11E0000}"/>
    <cellStyle name="40% - Accent6 8" xfId="19699" hidden="1" xr:uid="{00000000-0005-0000-0000-0000D21E0000}"/>
    <cellStyle name="40% - Accent6 8" xfId="21650" hidden="1" xr:uid="{00000000-0005-0000-0000-0000D31E0000}"/>
    <cellStyle name="40% - Accent6 8" xfId="22610" hidden="1" xr:uid="{00000000-0005-0000-0000-0000D41E0000}"/>
    <cellStyle name="40% - Accent6 8" xfId="22952" hidden="1" xr:uid="{00000000-0005-0000-0000-0000D51E0000}"/>
    <cellStyle name="40% - Accent6 8" xfId="24832" hidden="1" xr:uid="{00000000-0005-0000-0000-0000D61E0000}"/>
    <cellStyle name="40% - Accent6 8" xfId="25776" hidden="1" xr:uid="{00000000-0005-0000-0000-0000D71E0000}"/>
    <cellStyle name="40% - Accent6 8" xfId="28480" hidden="1" xr:uid="{00000000-0005-0000-0000-0000D81E0000}"/>
    <cellStyle name="40% - Accent6 8" xfId="28450" hidden="1" xr:uid="{00000000-0005-0000-0000-0000D91E0000}"/>
    <cellStyle name="40% - Accent6 8" xfId="28609" hidden="1" xr:uid="{00000000-0005-0000-0000-0000DA1E0000}"/>
    <cellStyle name="40% - Accent6 8" xfId="28687" hidden="1" xr:uid="{00000000-0005-0000-0000-0000DB1E0000}"/>
    <cellStyle name="40% - Accent6 8" xfId="29265" hidden="1" xr:uid="{00000000-0005-0000-0000-0000DC1E0000}"/>
    <cellStyle name="40% - Accent6 8" xfId="29348" hidden="1" xr:uid="{00000000-0005-0000-0000-0000DD1E0000}"/>
    <cellStyle name="40% - Accent6 8" xfId="29426" hidden="1" xr:uid="{00000000-0005-0000-0000-0000DE1E0000}"/>
    <cellStyle name="40% - Accent6 8" xfId="29201" hidden="1" xr:uid="{00000000-0005-0000-0000-0000DF1E0000}"/>
    <cellStyle name="40% - Accent6 8" xfId="29702" hidden="1" xr:uid="{00000000-0005-0000-0000-0000E01E0000}"/>
    <cellStyle name="40% - Accent6 8" xfId="29240" hidden="1" xr:uid="{00000000-0005-0000-0000-0000E11E0000}"/>
    <cellStyle name="40% - Accent6 8" xfId="29871" hidden="1" xr:uid="{00000000-0005-0000-0000-0000E21E0000}"/>
    <cellStyle name="40% - Accent6 8" xfId="29943" hidden="1" xr:uid="{00000000-0005-0000-0000-0000E31E0000}"/>
    <cellStyle name="40% - Accent6 8" xfId="30021" hidden="1" xr:uid="{00000000-0005-0000-0000-0000E41E0000}"/>
    <cellStyle name="40% - Accent6 8" xfId="29756" hidden="1" xr:uid="{00000000-0005-0000-0000-0000E51E0000}"/>
    <cellStyle name="40% - Accent6 8" xfId="30266" hidden="1" xr:uid="{00000000-0005-0000-0000-0000E61E0000}"/>
    <cellStyle name="40% - Accent6 8" xfId="29050" hidden="1" xr:uid="{00000000-0005-0000-0000-0000E71E0000}"/>
    <cellStyle name="40% - Accent6 8" xfId="30412" hidden="1" xr:uid="{00000000-0005-0000-0000-0000E81E0000}"/>
    <cellStyle name="40% - Accent6 8" xfId="30475" hidden="1" xr:uid="{00000000-0005-0000-0000-0000E91E0000}"/>
    <cellStyle name="40% - Accent6 8" xfId="30553" hidden="1" xr:uid="{00000000-0005-0000-0000-0000EA1E0000}"/>
    <cellStyle name="40% - Accent6 8" xfId="30750" hidden="1" xr:uid="{00000000-0005-0000-0000-0000EB1E0000}"/>
    <cellStyle name="40% - Accent6 8" xfId="30812" hidden="1" xr:uid="{00000000-0005-0000-0000-0000EC1E0000}"/>
    <cellStyle name="40% - Accent6 8" xfId="30890" hidden="1" xr:uid="{00000000-0005-0000-0000-0000ED1E0000}"/>
    <cellStyle name="40% - Accent6 8" xfId="31087" hidden="1" xr:uid="{00000000-0005-0000-0000-0000EE1E0000}"/>
    <cellStyle name="40% - Accent6 8" xfId="31149" hidden="1" xr:uid="{00000000-0005-0000-0000-0000EF1E0000}"/>
    <cellStyle name="40% - Accent6 8" xfId="31272" hidden="1" xr:uid="{00000000-0005-0000-0000-0000F01E0000}"/>
    <cellStyle name="40% - Accent6 8" xfId="31242" hidden="1" xr:uid="{00000000-0005-0000-0000-0000F11E0000}"/>
    <cellStyle name="40% - Accent6 8" xfId="31401" hidden="1" xr:uid="{00000000-0005-0000-0000-0000F21E0000}"/>
    <cellStyle name="40% - Accent6 8" xfId="31479" hidden="1" xr:uid="{00000000-0005-0000-0000-0000F31E0000}"/>
    <cellStyle name="40% - Accent6 8" xfId="32057" hidden="1" xr:uid="{00000000-0005-0000-0000-0000F41E0000}"/>
    <cellStyle name="40% - Accent6 8" xfId="32140" hidden="1" xr:uid="{00000000-0005-0000-0000-0000F51E0000}"/>
    <cellStyle name="40% - Accent6 8" xfId="32218" hidden="1" xr:uid="{00000000-0005-0000-0000-0000F61E0000}"/>
    <cellStyle name="40% - Accent6 8" xfId="31993" hidden="1" xr:uid="{00000000-0005-0000-0000-0000F71E0000}"/>
    <cellStyle name="40% - Accent6 8" xfId="32494" hidden="1" xr:uid="{00000000-0005-0000-0000-0000F81E0000}"/>
    <cellStyle name="40% - Accent6 8" xfId="32032" hidden="1" xr:uid="{00000000-0005-0000-0000-0000F91E0000}"/>
    <cellStyle name="40% - Accent6 8" xfId="32663" hidden="1" xr:uid="{00000000-0005-0000-0000-0000FA1E0000}"/>
    <cellStyle name="40% - Accent6 8" xfId="32735" hidden="1" xr:uid="{00000000-0005-0000-0000-0000FB1E0000}"/>
    <cellStyle name="40% - Accent6 8" xfId="32813" hidden="1" xr:uid="{00000000-0005-0000-0000-0000FC1E0000}"/>
    <cellStyle name="40% - Accent6 8" xfId="32548" hidden="1" xr:uid="{00000000-0005-0000-0000-0000FD1E0000}"/>
    <cellStyle name="40% - Accent6 8" xfId="33058" hidden="1" xr:uid="{00000000-0005-0000-0000-0000FE1E0000}"/>
    <cellStyle name="40% - Accent6 8" xfId="31842" hidden="1" xr:uid="{00000000-0005-0000-0000-0000FF1E0000}"/>
    <cellStyle name="40% - Accent6 8" xfId="33204" hidden="1" xr:uid="{00000000-0005-0000-0000-0000001F0000}"/>
    <cellStyle name="40% - Accent6 8" xfId="33267" hidden="1" xr:uid="{00000000-0005-0000-0000-0000011F0000}"/>
    <cellStyle name="40% - Accent6 8" xfId="33345" hidden="1" xr:uid="{00000000-0005-0000-0000-0000021F0000}"/>
    <cellStyle name="40% - Accent6 8" xfId="33542" hidden="1" xr:uid="{00000000-0005-0000-0000-0000031F0000}"/>
    <cellStyle name="40% - Accent6 8" xfId="33604" hidden="1" xr:uid="{00000000-0005-0000-0000-0000041F0000}"/>
    <cellStyle name="40% - Accent6 8" xfId="33682" hidden="1" xr:uid="{00000000-0005-0000-0000-0000051F0000}"/>
    <cellStyle name="40% - Accent6 8" xfId="33879" hidden="1" xr:uid="{00000000-0005-0000-0000-0000061F0000}"/>
    <cellStyle name="40% - Accent6 8" xfId="33941" hidden="1" xr:uid="{00000000-0005-0000-0000-0000071F0000}"/>
    <cellStyle name="40% - Accent6 9" xfId="509" hidden="1" xr:uid="{00000000-0005-0000-0000-0000081F0000}"/>
    <cellStyle name="40% - Accent6 9" xfId="831" hidden="1" xr:uid="{00000000-0005-0000-0000-0000091F0000}"/>
    <cellStyle name="40% - Accent6 9" xfId="1155" hidden="1" xr:uid="{00000000-0005-0000-0000-00000A1F0000}"/>
    <cellStyle name="40% - Accent6 9" xfId="1497" hidden="1" xr:uid="{00000000-0005-0000-0000-00000B1F0000}"/>
    <cellStyle name="40% - Accent6 9" xfId="6721" hidden="1" xr:uid="{00000000-0005-0000-0000-00000C1F0000}"/>
    <cellStyle name="40% - Accent6 9" xfId="7046" hidden="1" xr:uid="{00000000-0005-0000-0000-00000D1F0000}"/>
    <cellStyle name="40% - Accent6 9" xfId="7391" hidden="1" xr:uid="{00000000-0005-0000-0000-00000E1F0000}"/>
    <cellStyle name="40% - Accent6 9" xfId="7707" hidden="1" xr:uid="{00000000-0005-0000-0000-00000F1F0000}"/>
    <cellStyle name="40% - Accent6 9" xfId="5072" hidden="1" xr:uid="{00000000-0005-0000-0000-0000101F0000}"/>
    <cellStyle name="40% - Accent6 9" xfId="4486" hidden="1" xr:uid="{00000000-0005-0000-0000-0000111F0000}"/>
    <cellStyle name="40% - Accent6 9" xfId="13160" hidden="1" xr:uid="{00000000-0005-0000-0000-0000121F0000}"/>
    <cellStyle name="40% - Accent6 9" xfId="13484" hidden="1" xr:uid="{00000000-0005-0000-0000-0000131F0000}"/>
    <cellStyle name="40% - Accent6 9" xfId="13826" hidden="1" xr:uid="{00000000-0005-0000-0000-0000141F0000}"/>
    <cellStyle name="40% - Accent6 9" xfId="14093" hidden="1" xr:uid="{00000000-0005-0000-0000-0000151F0000}"/>
    <cellStyle name="40% - Accent6 9" xfId="5964" hidden="1" xr:uid="{00000000-0005-0000-0000-0000161F0000}"/>
    <cellStyle name="40% - Accent6 9" xfId="4451" hidden="1" xr:uid="{00000000-0005-0000-0000-0000171F0000}"/>
    <cellStyle name="40% - Accent6 9" xfId="19241" hidden="1" xr:uid="{00000000-0005-0000-0000-0000181F0000}"/>
    <cellStyle name="40% - Accent6 9" xfId="19567" hidden="1" xr:uid="{00000000-0005-0000-0000-0000191F0000}"/>
    <cellStyle name="40% - Accent6 9" xfId="19909" hidden="1" xr:uid="{00000000-0005-0000-0000-00001A1F0000}"/>
    <cellStyle name="40% - Accent6 9" xfId="22494" hidden="1" xr:uid="{00000000-0005-0000-0000-00001B1F0000}"/>
    <cellStyle name="40% - Accent6 9" xfId="22820" hidden="1" xr:uid="{00000000-0005-0000-0000-00001C1F0000}"/>
    <cellStyle name="40% - Accent6 9" xfId="23162" hidden="1" xr:uid="{00000000-0005-0000-0000-00001D1F0000}"/>
    <cellStyle name="40% - Accent6 9" xfId="25662" hidden="1" xr:uid="{00000000-0005-0000-0000-00001E1F0000}"/>
    <cellStyle name="40% - Accent6 9" xfId="25986" hidden="1" xr:uid="{00000000-0005-0000-0000-00001F1F0000}"/>
    <cellStyle name="40% - Accent6 9" xfId="28493" hidden="1" xr:uid="{00000000-0005-0000-0000-0000201F0000}"/>
    <cellStyle name="40% - Accent6 9" xfId="28567" hidden="1" xr:uid="{00000000-0005-0000-0000-0000211F0000}"/>
    <cellStyle name="40% - Accent6 9" xfId="28643" hidden="1" xr:uid="{00000000-0005-0000-0000-0000221F0000}"/>
    <cellStyle name="40% - Accent6 9" xfId="28721" hidden="1" xr:uid="{00000000-0005-0000-0000-0000231F0000}"/>
    <cellStyle name="40% - Accent6 9" xfId="29306" hidden="1" xr:uid="{00000000-0005-0000-0000-0000241F0000}"/>
    <cellStyle name="40% - Accent6 9" xfId="29382" hidden="1" xr:uid="{00000000-0005-0000-0000-0000251F0000}"/>
    <cellStyle name="40% - Accent6 9" xfId="29461" hidden="1" xr:uid="{00000000-0005-0000-0000-0000261F0000}"/>
    <cellStyle name="40% - Accent6 9" xfId="29517" hidden="1" xr:uid="{00000000-0005-0000-0000-0000271F0000}"/>
    <cellStyle name="40% - Accent6 9" xfId="29093" hidden="1" xr:uid="{00000000-0005-0000-0000-0000281F0000}"/>
    <cellStyle name="40% - Accent6 9" xfId="29017" hidden="1" xr:uid="{00000000-0005-0000-0000-0000291F0000}"/>
    <cellStyle name="40% - Accent6 9" xfId="29901" hidden="1" xr:uid="{00000000-0005-0000-0000-00002A1F0000}"/>
    <cellStyle name="40% - Accent6 9" xfId="29977" hidden="1" xr:uid="{00000000-0005-0000-0000-00002B1F0000}"/>
    <cellStyle name="40% - Accent6 9" xfId="30055" hidden="1" xr:uid="{00000000-0005-0000-0000-00002C1F0000}"/>
    <cellStyle name="40% - Accent6 9" xfId="30106" hidden="1" xr:uid="{00000000-0005-0000-0000-00002D1F0000}"/>
    <cellStyle name="40% - Accent6 9" xfId="29204" hidden="1" xr:uid="{00000000-0005-0000-0000-00002E1F0000}"/>
    <cellStyle name="40% - Accent6 9" xfId="29015" hidden="1" xr:uid="{00000000-0005-0000-0000-00002F1F0000}"/>
    <cellStyle name="40% - Accent6 9" xfId="30433" hidden="1" xr:uid="{00000000-0005-0000-0000-0000301F0000}"/>
    <cellStyle name="40% - Accent6 9" xfId="30509" hidden="1" xr:uid="{00000000-0005-0000-0000-0000311F0000}"/>
    <cellStyle name="40% - Accent6 9" xfId="30587" hidden="1" xr:uid="{00000000-0005-0000-0000-0000321F0000}"/>
    <cellStyle name="40% - Accent6 9" xfId="30770" hidden="1" xr:uid="{00000000-0005-0000-0000-0000331F0000}"/>
    <cellStyle name="40% - Accent6 9" xfId="30846" hidden="1" xr:uid="{00000000-0005-0000-0000-0000341F0000}"/>
    <cellStyle name="40% - Accent6 9" xfId="30924" hidden="1" xr:uid="{00000000-0005-0000-0000-0000351F0000}"/>
    <cellStyle name="40% - Accent6 9" xfId="31107" hidden="1" xr:uid="{00000000-0005-0000-0000-0000361F0000}"/>
    <cellStyle name="40% - Accent6 9" xfId="31183" hidden="1" xr:uid="{00000000-0005-0000-0000-0000371F0000}"/>
    <cellStyle name="40% - Accent6 9" xfId="31285" hidden="1" xr:uid="{00000000-0005-0000-0000-0000381F0000}"/>
    <cellStyle name="40% - Accent6 9" xfId="31359" hidden="1" xr:uid="{00000000-0005-0000-0000-0000391F0000}"/>
    <cellStyle name="40% - Accent6 9" xfId="31435" hidden="1" xr:uid="{00000000-0005-0000-0000-00003A1F0000}"/>
    <cellStyle name="40% - Accent6 9" xfId="31513" hidden="1" xr:uid="{00000000-0005-0000-0000-00003B1F0000}"/>
    <cellStyle name="40% - Accent6 9" xfId="32098" hidden="1" xr:uid="{00000000-0005-0000-0000-00003C1F0000}"/>
    <cellStyle name="40% - Accent6 9" xfId="32174" hidden="1" xr:uid="{00000000-0005-0000-0000-00003D1F0000}"/>
    <cellStyle name="40% - Accent6 9" xfId="32253" hidden="1" xr:uid="{00000000-0005-0000-0000-00003E1F0000}"/>
    <cellStyle name="40% - Accent6 9" xfId="32309" hidden="1" xr:uid="{00000000-0005-0000-0000-00003F1F0000}"/>
    <cellStyle name="40% - Accent6 9" xfId="31885" hidden="1" xr:uid="{00000000-0005-0000-0000-0000401F0000}"/>
    <cellStyle name="40% - Accent6 9" xfId="31809" hidden="1" xr:uid="{00000000-0005-0000-0000-0000411F0000}"/>
    <cellStyle name="40% - Accent6 9" xfId="32693" hidden="1" xr:uid="{00000000-0005-0000-0000-0000421F0000}"/>
    <cellStyle name="40% - Accent6 9" xfId="32769" hidden="1" xr:uid="{00000000-0005-0000-0000-0000431F0000}"/>
    <cellStyle name="40% - Accent6 9" xfId="32847" hidden="1" xr:uid="{00000000-0005-0000-0000-0000441F0000}"/>
    <cellStyle name="40% - Accent6 9" xfId="32898" hidden="1" xr:uid="{00000000-0005-0000-0000-0000451F0000}"/>
    <cellStyle name="40% - Accent6 9" xfId="31996" hidden="1" xr:uid="{00000000-0005-0000-0000-0000461F0000}"/>
    <cellStyle name="40% - Accent6 9" xfId="31807" hidden="1" xr:uid="{00000000-0005-0000-0000-0000471F0000}"/>
    <cellStyle name="40% - Accent6 9" xfId="33225" hidden="1" xr:uid="{00000000-0005-0000-0000-0000481F0000}"/>
    <cellStyle name="40% - Accent6 9" xfId="33301" hidden="1" xr:uid="{00000000-0005-0000-0000-0000491F0000}"/>
    <cellStyle name="40% - Accent6 9" xfId="33379" hidden="1" xr:uid="{00000000-0005-0000-0000-00004A1F0000}"/>
    <cellStyle name="40% - Accent6 9" xfId="33562" hidden="1" xr:uid="{00000000-0005-0000-0000-00004B1F0000}"/>
    <cellStyle name="40% - Accent6 9" xfId="33638" hidden="1" xr:uid="{00000000-0005-0000-0000-00004C1F0000}"/>
    <cellStyle name="40% - Accent6 9" xfId="33716" hidden="1" xr:uid="{00000000-0005-0000-0000-00004D1F0000}"/>
    <cellStyle name="40% - Accent6 9" xfId="33899" hidden="1" xr:uid="{00000000-0005-0000-0000-00004E1F0000}"/>
    <cellStyle name="40% - Accent6 9" xfId="33975" hidden="1" xr:uid="{00000000-0005-0000-0000-00004F1F0000}"/>
    <cellStyle name="60% - Accent1" xfId="23" builtinId="32" hidden="1" customBuiltin="1"/>
    <cellStyle name="60% - Accent1" xfId="71" builtinId="32" hidden="1" customBuiltin="1"/>
    <cellStyle name="60% - Accent1" xfId="106" builtinId="32" hidden="1" customBuiltin="1"/>
    <cellStyle name="60% - Accent1" xfId="149" builtinId="32" hidden="1" customBuiltin="1"/>
    <cellStyle name="60% - Accent1" xfId="191" builtinId="32" hidden="1" customBuiltin="1"/>
    <cellStyle name="60% - Accent1" xfId="225" builtinId="32" hidden="1" customBuiltin="1"/>
    <cellStyle name="60% - Accent1" xfId="262" builtinId="32" hidden="1" customBuiltin="1"/>
    <cellStyle name="60% - Accent1" xfId="299" builtinId="32" hidden="1" customBuiltin="1"/>
    <cellStyle name="60% - Accent1" xfId="333" builtinId="32" hidden="1" customBuiltin="1"/>
    <cellStyle name="60% - Accent1" xfId="368" builtinId="32" hidden="1" customBuiltin="1"/>
    <cellStyle name="60% - Accent1" xfId="456" builtinId="32" hidden="1" customBuiltin="1"/>
    <cellStyle name="60% - Accent1" xfId="490" builtinId="32" hidden="1" customBuiltin="1"/>
    <cellStyle name="60% - Accent1" xfId="526" builtinId="32" hidden="1" customBuiltin="1"/>
    <cellStyle name="60% - Accent1" xfId="562" builtinId="32" hidden="1" customBuiltin="1"/>
    <cellStyle name="60% - Accent1" xfId="596" builtinId="32" hidden="1" customBuiltin="1"/>
    <cellStyle name="60% - Accent1" xfId="432" builtinId="32" hidden="1" customBuiltin="1"/>
    <cellStyle name="60% - Accent1" xfId="647" builtinId="32" hidden="1" customBuiltin="1"/>
    <cellStyle name="60% - Accent1" xfId="681" builtinId="32" hidden="1" customBuiltin="1"/>
    <cellStyle name="60% - Accent1" xfId="719" builtinId="32" hidden="1" customBuiltin="1"/>
    <cellStyle name="60% - Accent1" xfId="754" builtinId="32" hidden="1" customBuiltin="1"/>
    <cellStyle name="60% - Accent1" xfId="788" builtinId="32" hidden="1" customBuiltin="1"/>
    <cellStyle name="60% - Accent1" xfId="632" builtinId="32" hidden="1" customBuiltin="1"/>
    <cellStyle name="60% - Accent1" xfId="665" builtinId="32" hidden="1" customBuiltin="1"/>
    <cellStyle name="60% - Accent1" xfId="812" builtinId="32" hidden="1" customBuiltin="1"/>
    <cellStyle name="60% - Accent1" xfId="850" builtinId="32" hidden="1" customBuiltin="1"/>
    <cellStyle name="60% - Accent1" xfId="886" builtinId="32" hidden="1" customBuiltin="1"/>
    <cellStyle name="60% - Accent1" xfId="921" builtinId="32" hidden="1" customBuiltin="1"/>
    <cellStyle name="60% - Accent1" xfId="729" builtinId="32" hidden="1" customBuiltin="1"/>
    <cellStyle name="60% - Accent1" xfId="984" builtinId="32" hidden="1" customBuiltin="1"/>
    <cellStyle name="60% - Accent1" xfId="1017" builtinId="32" hidden="1" customBuiltin="1"/>
    <cellStyle name="60% - Accent1" xfId="1052" builtinId="32" hidden="1" customBuiltin="1"/>
    <cellStyle name="60% - Accent1" xfId="1085" builtinId="32" hidden="1" customBuiltin="1"/>
    <cellStyle name="60% - Accent1" xfId="1115" builtinId="32" hidden="1" customBuiltin="1"/>
    <cellStyle name="60% - Accent1" xfId="969" builtinId="32" hidden="1" customBuiltin="1"/>
    <cellStyle name="60% - Accent1" xfId="1001" builtinId="32" hidden="1" customBuiltin="1"/>
    <cellStyle name="60% - Accent1" xfId="1136" builtinId="32" hidden="1" customBuiltin="1"/>
    <cellStyle name="60% - Accent1" xfId="1171" builtinId="32" hidden="1" customBuiltin="1"/>
    <cellStyle name="60% - Accent1" xfId="1207" builtinId="32" hidden="1" customBuiltin="1"/>
    <cellStyle name="60% - Accent1" xfId="1241" builtinId="32" hidden="1" customBuiltin="1"/>
    <cellStyle name="60% - Accent1" xfId="1281" builtinId="32" hidden="1" customBuiltin="1"/>
    <cellStyle name="60% - Accent1" xfId="1326" builtinId="32" hidden="1" customBuiltin="1"/>
    <cellStyle name="60% - Accent1" xfId="1359" builtinId="32" hidden="1" customBuiltin="1"/>
    <cellStyle name="60% - Accent1" xfId="1394" builtinId="32" hidden="1" customBuiltin="1"/>
    <cellStyle name="60% - Accent1" xfId="1427" builtinId="32" hidden="1" customBuiltin="1"/>
    <cellStyle name="60% - Accent1" xfId="1457" builtinId="32" hidden="1" customBuiltin="1"/>
    <cellStyle name="60% - Accent1" xfId="1311" builtinId="32" hidden="1" customBuiltin="1"/>
    <cellStyle name="60% - Accent1" xfId="1343" builtinId="32" hidden="1" customBuiltin="1"/>
    <cellStyle name="60% - Accent1" xfId="1478" builtinId="32" hidden="1" customBuiltin="1"/>
    <cellStyle name="60% - Accent1" xfId="1513" builtinId="32" hidden="1" customBuiltin="1"/>
    <cellStyle name="60% - Accent1" xfId="1549" builtinId="32" hidden="1" customBuiltin="1"/>
    <cellStyle name="60% - Accent1" xfId="1583" builtinId="32" hidden="1" customBuiltin="1"/>
    <cellStyle name="60% - Accent1" xfId="1618" builtinId="32" hidden="1" customBuiltin="1"/>
    <cellStyle name="60% - Accent1" xfId="1736" builtinId="32" hidden="1" customBuiltin="1"/>
    <cellStyle name="60% - Accent1" xfId="1757" builtinId="32" hidden="1" customBuiltin="1"/>
    <cellStyle name="60% - Accent1" xfId="1779" builtinId="32" hidden="1" customBuiltin="1"/>
    <cellStyle name="60% - Accent1" xfId="1801" builtinId="32" hidden="1" customBuiltin="1"/>
    <cellStyle name="60% - Accent1" xfId="1822" builtinId="32" hidden="1" customBuiltin="1"/>
    <cellStyle name="60% - Accent1" xfId="1847" builtinId="32" hidden="1" customBuiltin="1"/>
    <cellStyle name="60% - Accent1" xfId="2026" builtinId="32" hidden="1" customBuiltin="1"/>
    <cellStyle name="60% - Accent1" xfId="2047" builtinId="32" hidden="1" customBuiltin="1"/>
    <cellStyle name="60% - Accent1" xfId="2070" builtinId="32" hidden="1" customBuiltin="1"/>
    <cellStyle name="60% - Accent1" xfId="2092" builtinId="32" hidden="1" customBuiltin="1"/>
    <cellStyle name="60% - Accent1" xfId="2113" builtinId="32" hidden="1" customBuiltin="1"/>
    <cellStyle name="60% - Accent1" xfId="2008" builtinId="32" hidden="1" customBuiltin="1"/>
    <cellStyle name="60% - Accent1" xfId="2147" builtinId="32" hidden="1" customBuiltin="1"/>
    <cellStyle name="60% - Accent1" xfId="2177" builtinId="32" hidden="1" customBuiltin="1"/>
    <cellStyle name="60% - Accent1" xfId="2212" builtinId="32" hidden="1" customBuiltin="1"/>
    <cellStyle name="60% - Accent1" xfId="2242" builtinId="32" hidden="1" customBuiltin="1"/>
    <cellStyle name="60% - Accent1" xfId="2273" builtinId="32" hidden="1" customBuiltin="1"/>
    <cellStyle name="60% - Accent1" xfId="2134" builtinId="32" hidden="1" customBuiltin="1"/>
    <cellStyle name="60% - Accent1" xfId="2162" builtinId="32" hidden="1" customBuiltin="1"/>
    <cellStyle name="60% - Accent1" xfId="2291" builtinId="32" hidden="1" customBuiltin="1"/>
    <cellStyle name="60% - Accent1" xfId="2316" builtinId="32" hidden="1" customBuiltin="1"/>
    <cellStyle name="60% - Accent1" xfId="2338" builtinId="32" hidden="1" customBuiltin="1"/>
    <cellStyle name="60% - Accent1" xfId="2359" builtinId="32" hidden="1" customBuiltin="1"/>
    <cellStyle name="60% - Accent1" xfId="2220" builtinId="32" hidden="1" customBuiltin="1"/>
    <cellStyle name="60% - Accent1" xfId="2402" builtinId="32" hidden="1" customBuiltin="1"/>
    <cellStyle name="60% - Accent1" xfId="2431" builtinId="32" hidden="1" customBuiltin="1"/>
    <cellStyle name="60% - Accent1" xfId="2463" builtinId="32" hidden="1" customBuiltin="1"/>
    <cellStyle name="60% - Accent1" xfId="2492" builtinId="32" hidden="1" customBuiltin="1"/>
    <cellStyle name="60% - Accent1" xfId="2519" builtinId="32" hidden="1" customBuiltin="1"/>
    <cellStyle name="60% - Accent1" xfId="2389" builtinId="32" hidden="1" customBuiltin="1"/>
    <cellStyle name="60% - Accent1" xfId="2416" builtinId="32" hidden="1" customBuiltin="1"/>
    <cellStyle name="60% - Accent1" xfId="2535" builtinId="32" hidden="1" customBuiltin="1"/>
    <cellStyle name="60% - Accent1" xfId="2557" builtinId="32" hidden="1" customBuiltin="1"/>
    <cellStyle name="60% - Accent1" xfId="2579" builtinId="32" hidden="1" customBuiltin="1"/>
    <cellStyle name="60% - Accent1" xfId="2600" builtinId="32" hidden="1" customBuiltin="1"/>
    <cellStyle name="60% - Accent1" xfId="2626" builtinId="32" hidden="1" customBuiltin="1"/>
    <cellStyle name="60% - Accent1" xfId="2662" builtinId="32" hidden="1" customBuiltin="1"/>
    <cellStyle name="60% - Accent1" xfId="2691" builtinId="32" hidden="1" customBuiltin="1"/>
    <cellStyle name="60% - Accent1" xfId="2723" builtinId="32" hidden="1" customBuiltin="1"/>
    <cellStyle name="60% - Accent1" xfId="2752" builtinId="32" hidden="1" customBuiltin="1"/>
    <cellStyle name="60% - Accent1" xfId="2779" builtinId="32" hidden="1" customBuiltin="1"/>
    <cellStyle name="60% - Accent1" xfId="2649" builtinId="32" hidden="1" customBuiltin="1"/>
    <cellStyle name="60% - Accent1" xfId="2676" builtinId="32" hidden="1" customBuiltin="1"/>
    <cellStyle name="60% - Accent1" xfId="2795" builtinId="32" hidden="1" customBuiltin="1"/>
    <cellStyle name="60% - Accent1" xfId="2817" builtinId="32" hidden="1" customBuiltin="1"/>
    <cellStyle name="60% - Accent1" xfId="2839" builtinId="32" hidden="1" customBuiltin="1"/>
    <cellStyle name="60% - Accent1" xfId="2860" builtinId="32" hidden="1" customBuiltin="1"/>
    <cellStyle name="60% - Accent1" xfId="2884" builtinId="32" hidden="1" customBuiltin="1"/>
    <cellStyle name="60% - Accent1" xfId="1882" builtinId="32" hidden="1" customBuiltin="1"/>
    <cellStyle name="60% - Accent1" xfId="1892" builtinId="32" hidden="1" customBuiltin="1"/>
    <cellStyle name="60% - Accent1" xfId="1975" builtinId="32" hidden="1" customBuiltin="1"/>
    <cellStyle name="60% - Accent1" xfId="1885" builtinId="32" hidden="1" customBuiltin="1"/>
    <cellStyle name="60% - Accent1" xfId="1894" builtinId="32" hidden="1" customBuiltin="1"/>
    <cellStyle name="60% - Accent1" xfId="1870" builtinId="32" hidden="1" customBuiltin="1"/>
    <cellStyle name="60% - Accent1" xfId="3033" builtinId="32" hidden="1" customBuiltin="1"/>
    <cellStyle name="60% - Accent1" xfId="3054" builtinId="32" hidden="1" customBuiltin="1"/>
    <cellStyle name="60% - Accent1" xfId="3077" builtinId="32" hidden="1" customBuiltin="1"/>
    <cellStyle name="60% - Accent1" xfId="3098" builtinId="32" hidden="1" customBuiltin="1"/>
    <cellStyle name="60% - Accent1" xfId="3119" builtinId="32" hidden="1" customBuiltin="1"/>
    <cellStyle name="60% - Accent1" xfId="3016" builtinId="32" hidden="1" customBuiltin="1"/>
    <cellStyle name="60% - Accent1" xfId="3152" builtinId="32" hidden="1" customBuiltin="1"/>
    <cellStyle name="60% - Accent1" xfId="3182" builtinId="32" hidden="1" customBuiltin="1"/>
    <cellStyle name="60% - Accent1" xfId="3217" builtinId="32" hidden="1" customBuiltin="1"/>
    <cellStyle name="60% - Accent1" xfId="3246" builtinId="32" hidden="1" customBuiltin="1"/>
    <cellStyle name="60% - Accent1" xfId="3277" builtinId="32" hidden="1" customBuiltin="1"/>
    <cellStyle name="60% - Accent1" xfId="3139" builtinId="32" hidden="1" customBuiltin="1"/>
    <cellStyle name="60% - Accent1" xfId="3167" builtinId="32" hidden="1" customBuiltin="1"/>
    <cellStyle name="60% - Accent1" xfId="3295" builtinId="32" hidden="1" customBuiltin="1"/>
    <cellStyle name="60% - Accent1" xfId="3320" builtinId="32" hidden="1" customBuiltin="1"/>
    <cellStyle name="60% - Accent1" xfId="3341" builtinId="32" hidden="1" customBuiltin="1"/>
    <cellStyle name="60% - Accent1" xfId="3362" builtinId="32" hidden="1" customBuiltin="1"/>
    <cellStyle name="60% - Accent1" xfId="3225" builtinId="32" hidden="1" customBuiltin="1"/>
    <cellStyle name="60% - Accent1" xfId="3403" builtinId="32" hidden="1" customBuiltin="1"/>
    <cellStyle name="60% - Accent1" xfId="3432" builtinId="32" hidden="1" customBuiltin="1"/>
    <cellStyle name="60% - Accent1" xfId="3464" builtinId="32" hidden="1" customBuiltin="1"/>
    <cellStyle name="60% - Accent1" xfId="3492" builtinId="32" hidden="1" customBuiltin="1"/>
    <cellStyle name="60% - Accent1" xfId="3519" builtinId="32" hidden="1" customBuiltin="1"/>
    <cellStyle name="60% - Accent1" xfId="3390" builtinId="32" hidden="1" customBuiltin="1"/>
    <cellStyle name="60% - Accent1" xfId="3417" builtinId="32" hidden="1" customBuiltin="1"/>
    <cellStyle name="60% - Accent1" xfId="3535" builtinId="32" hidden="1" customBuiltin="1"/>
    <cellStyle name="60% - Accent1" xfId="3557" builtinId="32" hidden="1" customBuiltin="1"/>
    <cellStyle name="60% - Accent1" xfId="3578" builtinId="32" hidden="1" customBuiltin="1"/>
    <cellStyle name="60% - Accent1" xfId="3599" builtinId="32" hidden="1" customBuiltin="1"/>
    <cellStyle name="60% - Accent1" xfId="3625" builtinId="32" hidden="1" customBuiltin="1"/>
    <cellStyle name="60% - Accent1" xfId="3659" builtinId="32" hidden="1" customBuiltin="1"/>
    <cellStyle name="60% - Accent1" xfId="3688" builtinId="32" hidden="1" customBuiltin="1"/>
    <cellStyle name="60% - Accent1" xfId="3720" builtinId="32" hidden="1" customBuiltin="1"/>
    <cellStyle name="60% - Accent1" xfId="3748" builtinId="32" hidden="1" customBuiltin="1"/>
    <cellStyle name="60% - Accent1" xfId="3775" builtinId="32" hidden="1" customBuiltin="1"/>
    <cellStyle name="60% - Accent1" xfId="3646" builtinId="32" hidden="1" customBuiltin="1"/>
    <cellStyle name="60% - Accent1" xfId="3673" builtinId="32" hidden="1" customBuiltin="1"/>
    <cellStyle name="60% - Accent1" xfId="3791" builtinId="32" hidden="1" customBuiltin="1"/>
    <cellStyle name="60% - Accent1" xfId="3813" builtinId="32" hidden="1" customBuiltin="1"/>
    <cellStyle name="60% - Accent1" xfId="3834" builtinId="32" hidden="1" customBuiltin="1"/>
    <cellStyle name="60% - Accent1" xfId="3855" builtinId="32" hidden="1" customBuiltin="1"/>
    <cellStyle name="60% - Accent1" xfId="3876" builtinId="32" hidden="1" customBuiltin="1"/>
    <cellStyle name="60% - Accent1" xfId="3919" builtinId="32" hidden="1" customBuiltin="1"/>
    <cellStyle name="60% - Accent1" xfId="3953" builtinId="32" hidden="1" customBuiltin="1"/>
    <cellStyle name="60% - Accent1" xfId="3990" builtinId="32" hidden="1" customBuiltin="1"/>
    <cellStyle name="60% - Accent1" xfId="4027" builtinId="32" hidden="1" customBuiltin="1"/>
    <cellStyle name="60% - Accent1" xfId="4061" builtinId="32" hidden="1" customBuiltin="1"/>
    <cellStyle name="60% - Accent1" xfId="4259" builtinId="32" hidden="1" customBuiltin="1"/>
    <cellStyle name="60% - Accent1" xfId="6391" builtinId="32" hidden="1" customBuiltin="1"/>
    <cellStyle name="60% - Accent1" xfId="6415" builtinId="32" hidden="1" customBuiltin="1"/>
    <cellStyle name="60% - Accent1" xfId="6445" builtinId="32" hidden="1" customBuiltin="1"/>
    <cellStyle name="60% - Accent1" xfId="6470" builtinId="32" hidden="1" customBuiltin="1"/>
    <cellStyle name="60% - Accent1" xfId="6492" builtinId="32" hidden="1" customBuiltin="1"/>
    <cellStyle name="60% - Accent1" xfId="6370" builtinId="32" hidden="1" customBuiltin="1"/>
    <cellStyle name="60% - Accent1" xfId="6535" builtinId="32" hidden="1" customBuiltin="1"/>
    <cellStyle name="60% - Accent1" xfId="6569" builtinId="32" hidden="1" customBuiltin="1"/>
    <cellStyle name="60% - Accent1" xfId="6607" builtinId="32" hidden="1" customBuiltin="1"/>
    <cellStyle name="60% - Accent1" xfId="6643" builtinId="32" hidden="1" customBuiltin="1"/>
    <cellStyle name="60% - Accent1" xfId="6678" builtinId="32" hidden="1" customBuiltin="1"/>
    <cellStyle name="60% - Accent1" xfId="6520" builtinId="32" hidden="1" customBuiltin="1"/>
    <cellStyle name="60% - Accent1" xfId="6553" builtinId="32" hidden="1" customBuiltin="1"/>
    <cellStyle name="60% - Accent1" xfId="6702" builtinId="32" hidden="1" customBuiltin="1"/>
    <cellStyle name="60% - Accent1" xfId="6740" builtinId="32" hidden="1" customBuiltin="1"/>
    <cellStyle name="60% - Accent1" xfId="6776" builtinId="32" hidden="1" customBuiltin="1"/>
    <cellStyle name="60% - Accent1" xfId="6811" builtinId="32" hidden="1" customBuiltin="1"/>
    <cellStyle name="60% - Accent1" xfId="6618" builtinId="32" hidden="1" customBuiltin="1"/>
    <cellStyle name="60% - Accent1" xfId="6874" builtinId="32" hidden="1" customBuiltin="1"/>
    <cellStyle name="60% - Accent1" xfId="6907" builtinId="32" hidden="1" customBuiltin="1"/>
    <cellStyle name="60% - Accent1" xfId="6943" builtinId="32" hidden="1" customBuiltin="1"/>
    <cellStyle name="60% - Accent1" xfId="6976" builtinId="32" hidden="1" customBuiltin="1"/>
    <cellStyle name="60% - Accent1" xfId="7006" builtinId="32" hidden="1" customBuiltin="1"/>
    <cellStyle name="60% - Accent1" xfId="6859" builtinId="32" hidden="1" customBuiltin="1"/>
    <cellStyle name="60% - Accent1" xfId="6891" builtinId="32" hidden="1" customBuiltin="1"/>
    <cellStyle name="60% - Accent1" xfId="7027" builtinId="32" hidden="1" customBuiltin="1"/>
    <cellStyle name="60% - Accent1" xfId="7062" builtinId="32" hidden="1" customBuiltin="1"/>
    <cellStyle name="60% - Accent1" xfId="7098" builtinId="32" hidden="1" customBuiltin="1"/>
    <cellStyle name="60% - Accent1" xfId="7132" builtinId="32" hidden="1" customBuiltin="1"/>
    <cellStyle name="60% - Accent1" xfId="7172" builtinId="32" hidden="1" customBuiltin="1"/>
    <cellStyle name="60% - Accent1" xfId="7218" builtinId="32" hidden="1" customBuiltin="1"/>
    <cellStyle name="60% - Accent1" xfId="7252" builtinId="32" hidden="1" customBuiltin="1"/>
    <cellStyle name="60% - Accent1" xfId="7288" builtinId="32" hidden="1" customBuiltin="1"/>
    <cellStyle name="60% - Accent1" xfId="7321" builtinId="32" hidden="1" customBuiltin="1"/>
    <cellStyle name="60% - Accent1" xfId="7351" builtinId="32" hidden="1" customBuiltin="1"/>
    <cellStyle name="60% - Accent1" xfId="7202" builtinId="32" hidden="1" customBuiltin="1"/>
    <cellStyle name="60% - Accent1" xfId="7235" builtinId="32" hidden="1" customBuiltin="1"/>
    <cellStyle name="60% - Accent1" xfId="7372" builtinId="32" hidden="1" customBuiltin="1"/>
    <cellStyle name="60% - Accent1" xfId="7408" builtinId="32" hidden="1" customBuiltin="1"/>
    <cellStyle name="60% - Accent1" xfId="7444" builtinId="32" hidden="1" customBuiltin="1"/>
    <cellStyle name="60% - Accent1" xfId="7478" builtinId="32" hidden="1" customBuiltin="1"/>
    <cellStyle name="60% - Accent1" xfId="7524" builtinId="32" hidden="1" customBuiltin="1"/>
    <cellStyle name="60% - Accent1" xfId="7977" builtinId="32" hidden="1" customBuiltin="1"/>
    <cellStyle name="60% - Accent1" xfId="7998" builtinId="32" hidden="1" customBuiltin="1"/>
    <cellStyle name="60% - Accent1" xfId="8021" builtinId="32" hidden="1" customBuiltin="1"/>
    <cellStyle name="60% - Accent1" xfId="8044" builtinId="32" hidden="1" customBuiltin="1"/>
    <cellStyle name="60% - Accent1" xfId="8065" builtinId="32" hidden="1" customBuiltin="1"/>
    <cellStyle name="60% - Accent1" xfId="8109" builtinId="32" hidden="1" customBuiltin="1"/>
    <cellStyle name="60% - Accent1" xfId="8575" builtinId="32" hidden="1" customBuiltin="1"/>
    <cellStyle name="60% - Accent1" xfId="8598" builtinId="32" hidden="1" customBuiltin="1"/>
    <cellStyle name="60% - Accent1" xfId="8626" builtinId="32" hidden="1" customBuiltin="1"/>
    <cellStyle name="60% - Accent1" xfId="8650" builtinId="32" hidden="1" customBuiltin="1"/>
    <cellStyle name="60% - Accent1" xfId="8675" builtinId="32" hidden="1" customBuiltin="1"/>
    <cellStyle name="60% - Accent1" xfId="8556" builtinId="32" hidden="1" customBuiltin="1"/>
    <cellStyle name="60% - Accent1" xfId="8711" builtinId="32" hidden="1" customBuiltin="1"/>
    <cellStyle name="60% - Accent1" xfId="8742" builtinId="32" hidden="1" customBuiltin="1"/>
    <cellStyle name="60% - Accent1" xfId="8778" builtinId="32" hidden="1" customBuiltin="1"/>
    <cellStyle name="60% - Accent1" xfId="8810" builtinId="32" hidden="1" customBuiltin="1"/>
    <cellStyle name="60% - Accent1" xfId="8842" builtinId="32" hidden="1" customBuiltin="1"/>
    <cellStyle name="60% - Accent1" xfId="8698" builtinId="32" hidden="1" customBuiltin="1"/>
    <cellStyle name="60% - Accent1" xfId="8727" builtinId="32" hidden="1" customBuiltin="1"/>
    <cellStyle name="60% - Accent1" xfId="8861" builtinId="32" hidden="1" customBuiltin="1"/>
    <cellStyle name="60% - Accent1" xfId="8889" builtinId="32" hidden="1" customBuiltin="1"/>
    <cellStyle name="60% - Accent1" xfId="8913" builtinId="32" hidden="1" customBuiltin="1"/>
    <cellStyle name="60% - Accent1" xfId="8937" builtinId="32" hidden="1" customBuiltin="1"/>
    <cellStyle name="60% - Accent1" xfId="8788" builtinId="32" hidden="1" customBuiltin="1"/>
    <cellStyle name="60% - Accent1" xfId="8985" builtinId="32" hidden="1" customBuiltin="1"/>
    <cellStyle name="60% - Accent1" xfId="9016" builtinId="32" hidden="1" customBuiltin="1"/>
    <cellStyle name="60% - Accent1" xfId="9049" builtinId="32" hidden="1" customBuiltin="1"/>
    <cellStyle name="60% - Accent1" xfId="9080" builtinId="32" hidden="1" customBuiltin="1"/>
    <cellStyle name="60% - Accent1" xfId="9107" builtinId="32" hidden="1" customBuiltin="1"/>
    <cellStyle name="60% - Accent1" xfId="8970" builtinId="32" hidden="1" customBuiltin="1"/>
    <cellStyle name="60% - Accent1" xfId="9000" builtinId="32" hidden="1" customBuiltin="1"/>
    <cellStyle name="60% - Accent1" xfId="9126" builtinId="32" hidden="1" customBuiltin="1"/>
    <cellStyle name="60% - Accent1" xfId="9151" builtinId="32" hidden="1" customBuiltin="1"/>
    <cellStyle name="60% - Accent1" xfId="9176" builtinId="32" hidden="1" customBuiltin="1"/>
    <cellStyle name="60% - Accent1" xfId="9202" builtinId="32" hidden="1" customBuiltin="1"/>
    <cellStyle name="60% - Accent1" xfId="9231" builtinId="32" hidden="1" customBuiltin="1"/>
    <cellStyle name="60% - Accent1" xfId="9270" builtinId="32" hidden="1" customBuiltin="1"/>
    <cellStyle name="60% - Accent1" xfId="9301" builtinId="32" hidden="1" customBuiltin="1"/>
    <cellStyle name="60% - Accent1" xfId="9334" builtinId="32" hidden="1" customBuiltin="1"/>
    <cellStyle name="60% - Accent1" xfId="9365" builtinId="32" hidden="1" customBuiltin="1"/>
    <cellStyle name="60% - Accent1" xfId="9392" builtinId="32" hidden="1" customBuiltin="1"/>
    <cellStyle name="60% - Accent1" xfId="9256" builtinId="32" hidden="1" customBuiltin="1"/>
    <cellStyle name="60% - Accent1" xfId="9285" builtinId="32" hidden="1" customBuiltin="1"/>
    <cellStyle name="60% - Accent1" xfId="9410" builtinId="32" hidden="1" customBuiltin="1"/>
    <cellStyle name="60% - Accent1" xfId="9435" builtinId="32" hidden="1" customBuiltin="1"/>
    <cellStyle name="60% - Accent1" xfId="9461" builtinId="32" hidden="1" customBuiltin="1"/>
    <cellStyle name="60% - Accent1" xfId="9484" builtinId="32" hidden="1" customBuiltin="1"/>
    <cellStyle name="60% - Accent1" xfId="9510" builtinId="32" hidden="1" customBuiltin="1"/>
    <cellStyle name="60% - Accent1" xfId="8205" builtinId="32" hidden="1" customBuiltin="1"/>
    <cellStyle name="60% - Accent1" xfId="8262" builtinId="32" hidden="1" customBuiltin="1"/>
    <cellStyle name="60% - Accent1" xfId="8499" builtinId="32" hidden="1" customBuiltin="1"/>
    <cellStyle name="60% - Accent1" xfId="8212" builtinId="32" hidden="1" customBuiltin="1"/>
    <cellStyle name="60% - Accent1" xfId="8271" builtinId="32" hidden="1" customBuiltin="1"/>
    <cellStyle name="60% - Accent1" xfId="8169" builtinId="32" hidden="1" customBuiltin="1"/>
    <cellStyle name="60% - Accent1" xfId="9675" builtinId="32" hidden="1" customBuiltin="1"/>
    <cellStyle name="60% - Accent1" xfId="9696" builtinId="32" hidden="1" customBuiltin="1"/>
    <cellStyle name="60% - Accent1" xfId="9719" builtinId="32" hidden="1" customBuiltin="1"/>
    <cellStyle name="60% - Accent1" xfId="9740" builtinId="32" hidden="1" customBuiltin="1"/>
    <cellStyle name="60% - Accent1" xfId="9761" builtinId="32" hidden="1" customBuiltin="1"/>
    <cellStyle name="60% - Accent1" xfId="9657" builtinId="32" hidden="1" customBuiltin="1"/>
    <cellStyle name="60% - Accent1" xfId="9796" builtinId="32" hidden="1" customBuiltin="1"/>
    <cellStyle name="60% - Accent1" xfId="9827" builtinId="32" hidden="1" customBuiltin="1"/>
    <cellStyle name="60% - Accent1" xfId="9862" builtinId="32" hidden="1" customBuiltin="1"/>
    <cellStyle name="60% - Accent1" xfId="9893" builtinId="32" hidden="1" customBuiltin="1"/>
    <cellStyle name="60% - Accent1" xfId="9924" builtinId="32" hidden="1" customBuiltin="1"/>
    <cellStyle name="60% - Accent1" xfId="9782" builtinId="32" hidden="1" customBuiltin="1"/>
    <cellStyle name="60% - Accent1" xfId="9812" builtinId="32" hidden="1" customBuiltin="1"/>
    <cellStyle name="60% - Accent1" xfId="9944" builtinId="32" hidden="1" customBuiltin="1"/>
    <cellStyle name="60% - Accent1" xfId="9973" builtinId="32" hidden="1" customBuiltin="1"/>
    <cellStyle name="60% - Accent1" xfId="9998" builtinId="32" hidden="1" customBuiltin="1"/>
    <cellStyle name="60% - Accent1" xfId="10021" builtinId="32" hidden="1" customBuiltin="1"/>
    <cellStyle name="60% - Accent1" xfId="9871" builtinId="32" hidden="1" customBuiltin="1"/>
    <cellStyle name="60% - Accent1" xfId="10065" builtinId="32" hidden="1" customBuiltin="1"/>
    <cellStyle name="60% - Accent1" xfId="10095" builtinId="32" hidden="1" customBuiltin="1"/>
    <cellStyle name="60% - Accent1" xfId="10127" builtinId="32" hidden="1" customBuiltin="1"/>
    <cellStyle name="60% - Accent1" xfId="10156" builtinId="32" hidden="1" customBuiltin="1"/>
    <cellStyle name="60% - Accent1" xfId="10183" builtinId="32" hidden="1" customBuiltin="1"/>
    <cellStyle name="60% - Accent1" xfId="10052" builtinId="32" hidden="1" customBuiltin="1"/>
    <cellStyle name="60% - Accent1" xfId="10080" builtinId="32" hidden="1" customBuiltin="1"/>
    <cellStyle name="60% - Accent1" xfId="10202" builtinId="32" hidden="1" customBuiltin="1"/>
    <cellStyle name="60% - Accent1" xfId="10228" builtinId="32" hidden="1" customBuiltin="1"/>
    <cellStyle name="60% - Accent1" xfId="10252" builtinId="32" hidden="1" customBuiltin="1"/>
    <cellStyle name="60% - Accent1" xfId="10275" builtinId="32" hidden="1" customBuiltin="1"/>
    <cellStyle name="60% - Accent1" xfId="10305" builtinId="32" hidden="1" customBuiltin="1"/>
    <cellStyle name="60% - Accent1" xfId="10343" builtinId="32" hidden="1" customBuiltin="1"/>
    <cellStyle name="60% - Accent1" xfId="10373" builtinId="32" hidden="1" customBuiltin="1"/>
    <cellStyle name="60% - Accent1" xfId="10406" builtinId="32" hidden="1" customBuiltin="1"/>
    <cellStyle name="60% - Accent1" xfId="10436" builtinId="32" hidden="1" customBuiltin="1"/>
    <cellStyle name="60% - Accent1" xfId="10463" builtinId="32" hidden="1" customBuiltin="1"/>
    <cellStyle name="60% - Accent1" xfId="10329" builtinId="32" hidden="1" customBuiltin="1"/>
    <cellStyle name="60% - Accent1" xfId="10358" builtinId="32" hidden="1" customBuiltin="1"/>
    <cellStyle name="60% - Accent1" xfId="10481" builtinId="32" hidden="1" customBuiltin="1"/>
    <cellStyle name="60% - Accent1" xfId="10508" builtinId="32" hidden="1" customBuiltin="1"/>
    <cellStyle name="60% - Accent1" xfId="10531" builtinId="32" hidden="1" customBuiltin="1"/>
    <cellStyle name="60% - Accent1" xfId="10553" builtinId="32" hidden="1" customBuiltin="1"/>
    <cellStyle name="60% - Accent1" xfId="10583" builtinId="32" hidden="1" customBuiltin="1"/>
    <cellStyle name="60% - Accent1" xfId="7624" builtinId="32" hidden="1" customBuiltin="1"/>
    <cellStyle name="60% - Accent1" xfId="7654" builtinId="32" hidden="1" customBuiltin="1"/>
    <cellStyle name="60% - Accent1" xfId="6108" builtinId="32" hidden="1" customBuiltin="1"/>
    <cellStyle name="60% - Accent1" xfId="10775" builtinId="32" hidden="1" customBuiltin="1"/>
    <cellStyle name="60% - Accent1" xfId="10841" builtinId="32" hidden="1" customBuiltin="1"/>
    <cellStyle name="60% - Accent1" xfId="6248" builtinId="32" hidden="1" customBuiltin="1"/>
    <cellStyle name="60% - Accent1" xfId="4281" builtinId="32" hidden="1" customBuiltin="1"/>
    <cellStyle name="60% - Accent1" xfId="5953" builtinId="32" hidden="1" customBuiltin="1"/>
    <cellStyle name="60% - Accent1" xfId="4790" builtinId="32" hidden="1" customBuiltin="1"/>
    <cellStyle name="60% - Accent1" xfId="4709" builtinId="32" hidden="1" customBuiltin="1"/>
    <cellStyle name="60% - Accent1" xfId="7960" builtinId="32" hidden="1" customBuiltin="1"/>
    <cellStyle name="60% - Accent1" xfId="7813" builtinId="32" hidden="1" customBuiltin="1"/>
    <cellStyle name="60% - Accent1" xfId="4419" builtinId="32" hidden="1" customBuiltin="1"/>
    <cellStyle name="60% - Accent1" xfId="4411" builtinId="32" hidden="1" customBuiltin="1"/>
    <cellStyle name="60% - Accent1" xfId="7790" builtinId="32" hidden="1" customBuiltin="1"/>
    <cellStyle name="60% - Accent1" xfId="4825" builtinId="32" hidden="1" customBuiltin="1"/>
    <cellStyle name="60% - Accent1" xfId="10865" builtinId="32" hidden="1" customBuiltin="1"/>
    <cellStyle name="60% - Accent1" xfId="5823" builtinId="32" hidden="1" customBuiltin="1"/>
    <cellStyle name="60% - Accent1" xfId="6153" builtinId="32" hidden="1" customBuiltin="1"/>
    <cellStyle name="60% - Accent1" xfId="7750" builtinId="32" hidden="1" customBuiltin="1"/>
    <cellStyle name="60% - Accent1" xfId="10627" builtinId="32" hidden="1" customBuiltin="1"/>
    <cellStyle name="60% - Accent1" xfId="8158" builtinId="32" hidden="1" customBuiltin="1"/>
    <cellStyle name="60% - Accent1" xfId="10651" builtinId="32" hidden="1" customBuiltin="1"/>
    <cellStyle name="60% - Accent1" xfId="10759" builtinId="32" hidden="1" customBuiltin="1"/>
    <cellStyle name="60% - Accent1" xfId="8456" builtinId="32" hidden="1" customBuiltin="1"/>
    <cellStyle name="60% - Accent1" xfId="10735" builtinId="32" hidden="1" customBuiltin="1"/>
    <cellStyle name="60% - Accent1" xfId="10703" builtinId="32" hidden="1" customBuiltin="1"/>
    <cellStyle name="60% - Accent1" xfId="10701" builtinId="32" hidden="1" customBuiltin="1"/>
    <cellStyle name="60% - Accent1" xfId="5812" builtinId="32" hidden="1" customBuiltin="1"/>
    <cellStyle name="60% - Accent1" xfId="7629" builtinId="32" hidden="1" customBuiltin="1"/>
    <cellStyle name="60% - Accent1" xfId="10728" builtinId="32" hidden="1" customBuiltin="1"/>
    <cellStyle name="60% - Accent1" xfId="5014" builtinId="32" hidden="1" customBuiltin="1"/>
    <cellStyle name="60% - Accent1" xfId="6009" builtinId="32" hidden="1" customBuiltin="1"/>
    <cellStyle name="60% - Accent1" xfId="5105" builtinId="32" hidden="1" customBuiltin="1"/>
    <cellStyle name="60% - Accent1" xfId="4740" builtinId="32" hidden="1" customBuiltin="1"/>
    <cellStyle name="60% - Accent1" xfId="4739" builtinId="32" hidden="1" customBuiltin="1"/>
    <cellStyle name="60% - Accent1" xfId="5797" builtinId="32" hidden="1" customBuiltin="1"/>
    <cellStyle name="60% - Accent1" xfId="5144" builtinId="32" hidden="1" customBuiltin="1"/>
    <cellStyle name="60% - Accent1" xfId="6038" builtinId="32" hidden="1" customBuiltin="1"/>
    <cellStyle name="60% - Accent1" xfId="6075" builtinId="32" hidden="1" customBuiltin="1"/>
    <cellStyle name="60% - Accent1" xfId="4157" builtinId="32" hidden="1" customBuiltin="1"/>
    <cellStyle name="60% - Accent1" xfId="4380" builtinId="32" hidden="1" customBuiltin="1"/>
    <cellStyle name="60% - Accent1" xfId="5000" builtinId="32" hidden="1" customBuiltin="1"/>
    <cellStyle name="60% - Accent1" xfId="4367" builtinId="32" hidden="1" customBuiltin="1"/>
    <cellStyle name="60% - Accent1" xfId="6189" builtinId="32" hidden="1" customBuiltin="1"/>
    <cellStyle name="60% - Accent1" xfId="5380" builtinId="32" hidden="1" customBuiltin="1"/>
    <cellStyle name="60% - Accent1" xfId="4982" builtinId="32" hidden="1" customBuiltin="1"/>
    <cellStyle name="60% - Accent1" xfId="6282" builtinId="32" hidden="1" customBuiltin="1"/>
    <cellStyle name="60% - Accent1" xfId="5986" builtinId="32" hidden="1" customBuiltin="1"/>
    <cellStyle name="60% - Accent1" xfId="9493" builtinId="32" hidden="1" customBuiltin="1"/>
    <cellStyle name="60% - Accent1" xfId="9058" builtinId="32" hidden="1" customBuiltin="1"/>
    <cellStyle name="60% - Accent1" xfId="7547" builtinId="32" hidden="1" customBuiltin="1"/>
    <cellStyle name="60% - Accent1" xfId="4352" builtinId="32" hidden="1" customBuiltin="1"/>
    <cellStyle name="60% - Accent1" xfId="9130" builtinId="32" hidden="1" customBuiltin="1"/>
    <cellStyle name="60% - Accent1" xfId="11020" builtinId="32" hidden="1" customBuiltin="1"/>
    <cellStyle name="60% - Accent1" xfId="11047" builtinId="32" hidden="1" customBuiltin="1"/>
    <cellStyle name="60% - Accent1" xfId="11077" builtinId="32" hidden="1" customBuiltin="1"/>
    <cellStyle name="60% - Accent1" xfId="11104" builtinId="32" hidden="1" customBuiltin="1"/>
    <cellStyle name="60% - Accent1" xfId="11130" builtinId="32" hidden="1" customBuiltin="1"/>
    <cellStyle name="60% - Accent1" xfId="11000" builtinId="32" hidden="1" customBuiltin="1"/>
    <cellStyle name="60% - Accent1" xfId="11176" builtinId="32" hidden="1" customBuiltin="1"/>
    <cellStyle name="60% - Accent1" xfId="11208" builtinId="32" hidden="1" customBuiltin="1"/>
    <cellStyle name="60% - Accent1" xfId="11243" builtinId="32" hidden="1" customBuiltin="1"/>
    <cellStyle name="60% - Accent1" xfId="11279" builtinId="32" hidden="1" customBuiltin="1"/>
    <cellStyle name="60% - Accent1" xfId="11310" builtinId="32" hidden="1" customBuiltin="1"/>
    <cellStyle name="60% - Accent1" xfId="11160" builtinId="32" hidden="1" customBuiltin="1"/>
    <cellStyle name="60% - Accent1" xfId="11192" builtinId="32" hidden="1" customBuiltin="1"/>
    <cellStyle name="60% - Accent1" xfId="11330" builtinId="32" hidden="1" customBuiltin="1"/>
    <cellStyle name="60% - Accent1" xfId="11362" builtinId="32" hidden="1" customBuiltin="1"/>
    <cellStyle name="60% - Accent1" xfId="11392" builtinId="32" hidden="1" customBuiltin="1"/>
    <cellStyle name="60% - Accent1" xfId="11418" builtinId="32" hidden="1" customBuiltin="1"/>
    <cellStyle name="60% - Accent1" xfId="11253" builtinId="32" hidden="1" customBuiltin="1"/>
    <cellStyle name="60% - Accent1" xfId="11473" builtinId="32" hidden="1" customBuiltin="1"/>
    <cellStyle name="60% - Accent1" xfId="11504" builtinId="32" hidden="1" customBuiltin="1"/>
    <cellStyle name="60% - Accent1" xfId="11537" builtinId="32" hidden="1" customBuiltin="1"/>
    <cellStyle name="60% - Accent1" xfId="11569" builtinId="32" hidden="1" customBuiltin="1"/>
    <cellStyle name="60% - Accent1" xfId="11597" builtinId="32" hidden="1" customBuiltin="1"/>
    <cellStyle name="60% - Accent1" xfId="11457" builtinId="32" hidden="1" customBuiltin="1"/>
    <cellStyle name="60% - Accent1" xfId="11489" builtinId="32" hidden="1" customBuiltin="1"/>
    <cellStyle name="60% - Accent1" xfId="11616" builtinId="32" hidden="1" customBuiltin="1"/>
    <cellStyle name="60% - Accent1" xfId="11643" builtinId="32" hidden="1" customBuiltin="1"/>
    <cellStyle name="60% - Accent1" xfId="11669" builtinId="32" hidden="1" customBuiltin="1"/>
    <cellStyle name="60% - Accent1" xfId="11697" builtinId="32" hidden="1" customBuiltin="1"/>
    <cellStyle name="60% - Accent1" xfId="11728" builtinId="32" hidden="1" customBuiltin="1"/>
    <cellStyle name="60% - Accent1" xfId="11771" builtinId="32" hidden="1" customBuiltin="1"/>
    <cellStyle name="60% - Accent1" xfId="11802" builtinId="32" hidden="1" customBuiltin="1"/>
    <cellStyle name="60% - Accent1" xfId="11835" builtinId="32" hidden="1" customBuiltin="1"/>
    <cellStyle name="60% - Accent1" xfId="11866" builtinId="32" hidden="1" customBuiltin="1"/>
    <cellStyle name="60% - Accent1" xfId="11893" builtinId="32" hidden="1" customBuiltin="1"/>
    <cellStyle name="60% - Accent1" xfId="11756" builtinId="32" hidden="1" customBuiltin="1"/>
    <cellStyle name="60% - Accent1" xfId="11787" builtinId="32" hidden="1" customBuiltin="1"/>
    <cellStyle name="60% - Accent1" xfId="11912" builtinId="32" hidden="1" customBuiltin="1"/>
    <cellStyle name="60% - Accent1" xfId="11938" builtinId="32" hidden="1" customBuiltin="1"/>
    <cellStyle name="60% - Accent1" xfId="11967" builtinId="32" hidden="1" customBuiltin="1"/>
    <cellStyle name="60% - Accent1" xfId="11996" builtinId="32" hidden="1" customBuiltin="1"/>
    <cellStyle name="60% - Accent1" xfId="12023" builtinId="32" hidden="1" customBuiltin="1"/>
    <cellStyle name="60% - Accent1" xfId="7715" builtinId="32" hidden="1" customBuiltin="1"/>
    <cellStyle name="60% - Accent1" xfId="9124" builtinId="32" hidden="1" customBuiltin="1"/>
    <cellStyle name="60% - Accent1" xfId="10956" builtinId="32" hidden="1" customBuiltin="1"/>
    <cellStyle name="60% - Accent1" xfId="5367" builtinId="32" hidden="1" customBuiltin="1"/>
    <cellStyle name="60% - Accent1" xfId="7724" builtinId="32" hidden="1" customBuiltin="1"/>
    <cellStyle name="60% - Accent1" xfId="4862" builtinId="32" hidden="1" customBuiltin="1"/>
    <cellStyle name="60% - Accent1" xfId="12174" builtinId="32" hidden="1" customBuiltin="1"/>
    <cellStyle name="60% - Accent1" xfId="12195" builtinId="32" hidden="1" customBuiltin="1"/>
    <cellStyle name="60% - Accent1" xfId="12218" builtinId="32" hidden="1" customBuiltin="1"/>
    <cellStyle name="60% - Accent1" xfId="12239" builtinId="32" hidden="1" customBuiltin="1"/>
    <cellStyle name="60% - Accent1" xfId="12260" builtinId="32" hidden="1" customBuiltin="1"/>
    <cellStyle name="60% - Accent1" xfId="12156" builtinId="32" hidden="1" customBuiltin="1"/>
    <cellStyle name="60% - Accent1" xfId="12299" builtinId="32" hidden="1" customBuiltin="1"/>
    <cellStyle name="60% - Accent1" xfId="12330" builtinId="32" hidden="1" customBuiltin="1"/>
    <cellStyle name="60% - Accent1" xfId="12366" builtinId="32" hidden="1" customBuiltin="1"/>
    <cellStyle name="60% - Accent1" xfId="12396" builtinId="32" hidden="1" customBuiltin="1"/>
    <cellStyle name="60% - Accent1" xfId="12428" builtinId="32" hidden="1" customBuiltin="1"/>
    <cellStyle name="60% - Accent1" xfId="12284" builtinId="32" hidden="1" customBuiltin="1"/>
    <cellStyle name="60% - Accent1" xfId="12315" builtinId="32" hidden="1" customBuiltin="1"/>
    <cellStyle name="60% - Accent1" xfId="12450" builtinId="32" hidden="1" customBuiltin="1"/>
    <cellStyle name="60% - Accent1" xfId="12480" builtinId="32" hidden="1" customBuiltin="1"/>
    <cellStyle name="60% - Accent1" xfId="12507" builtinId="32" hidden="1" customBuiltin="1"/>
    <cellStyle name="60% - Accent1" xfId="12533" builtinId="32" hidden="1" customBuiltin="1"/>
    <cellStyle name="60% - Accent1" xfId="12374" builtinId="32" hidden="1" customBuiltin="1"/>
    <cellStyle name="60% - Accent1" xfId="12582" builtinId="32" hidden="1" customBuiltin="1"/>
    <cellStyle name="60% - Accent1" xfId="12613" builtinId="32" hidden="1" customBuiltin="1"/>
    <cellStyle name="60% - Accent1" xfId="12645" builtinId="32" hidden="1" customBuiltin="1"/>
    <cellStyle name="60% - Accent1" xfId="12675" builtinId="32" hidden="1" customBuiltin="1"/>
    <cellStyle name="60% - Accent1" xfId="12702" builtinId="32" hidden="1" customBuiltin="1"/>
    <cellStyle name="60% - Accent1" xfId="12568" builtinId="32" hidden="1" customBuiltin="1"/>
    <cellStyle name="60% - Accent1" xfId="12598" builtinId="32" hidden="1" customBuiltin="1"/>
    <cellStyle name="60% - Accent1" xfId="12720" builtinId="32" hidden="1" customBuiltin="1"/>
    <cellStyle name="60% - Accent1" xfId="12748" builtinId="32" hidden="1" customBuiltin="1"/>
    <cellStyle name="60% - Accent1" xfId="12775" builtinId="32" hidden="1" customBuiltin="1"/>
    <cellStyle name="60% - Accent1" xfId="12804" builtinId="32" hidden="1" customBuiltin="1"/>
    <cellStyle name="60% - Accent1" xfId="12836" builtinId="32" hidden="1" customBuiltin="1"/>
    <cellStyle name="60% - Accent1" xfId="12876" builtinId="32" hidden="1" customBuiltin="1"/>
    <cellStyle name="60% - Accent1" xfId="12906" builtinId="32" hidden="1" customBuiltin="1"/>
    <cellStyle name="60% - Accent1" xfId="12938" builtinId="32" hidden="1" customBuiltin="1"/>
    <cellStyle name="60% - Accent1" xfId="12967" builtinId="32" hidden="1" customBuiltin="1"/>
    <cellStyle name="60% - Accent1" xfId="12994" builtinId="32" hidden="1" customBuiltin="1"/>
    <cellStyle name="60% - Accent1" xfId="12861" builtinId="32" hidden="1" customBuiltin="1"/>
    <cellStyle name="60% - Accent1" xfId="12891" builtinId="32" hidden="1" customBuiltin="1"/>
    <cellStyle name="60% - Accent1" xfId="13013" builtinId="32" hidden="1" customBuiltin="1"/>
    <cellStyle name="60% - Accent1" xfId="13040" builtinId="32" hidden="1" customBuiltin="1"/>
    <cellStyle name="60% - Accent1" xfId="13065" builtinId="32" hidden="1" customBuiltin="1"/>
    <cellStyle name="60% - Accent1" xfId="13091" builtinId="32" hidden="1" customBuiltin="1"/>
    <cellStyle name="60% - Accent1" xfId="13114" builtinId="32" hidden="1" customBuiltin="1"/>
    <cellStyle name="60% - Accent1" xfId="4584" builtinId="32" hidden="1" customBuiltin="1"/>
    <cellStyle name="60% - Accent1" xfId="5937" builtinId="32" hidden="1" customBuiltin="1"/>
    <cellStyle name="60% - Accent1" xfId="5121" builtinId="32" hidden="1" customBuiltin="1"/>
    <cellStyle name="60% - Accent1" xfId="5321" builtinId="32" hidden="1" customBuiltin="1"/>
    <cellStyle name="60% - Accent1" xfId="5057" builtinId="32" hidden="1" customBuiltin="1"/>
    <cellStyle name="60% - Accent1" xfId="5669" builtinId="32" hidden="1" customBuiltin="1"/>
    <cellStyle name="60% - Accent1" xfId="6085" builtinId="32" hidden="1" customBuiltin="1"/>
    <cellStyle name="60% - Accent1" xfId="8891" builtinId="32" hidden="1" customBuiltin="1"/>
    <cellStyle name="60% - Accent1" xfId="11903" builtinId="32" hidden="1" customBuiltin="1"/>
    <cellStyle name="60% - Accent1" xfId="4630" builtinId="32" hidden="1" customBuiltin="1"/>
    <cellStyle name="60% - Accent1" xfId="4959" builtinId="32" hidden="1" customBuiltin="1"/>
    <cellStyle name="60% - Accent1" xfId="6005" builtinId="32" hidden="1" customBuiltin="1"/>
    <cellStyle name="60% - Accent1" xfId="11940" builtinId="32" hidden="1" customBuiltin="1"/>
    <cellStyle name="60% - Accent1" xfId="5497" builtinId="32" hidden="1" customBuiltin="1"/>
    <cellStyle name="60% - Accent1" xfId="8603" builtinId="32" hidden="1" customBuiltin="1"/>
    <cellStyle name="60% - Accent1" xfId="4672" builtinId="32" hidden="1" customBuiltin="1"/>
    <cellStyle name="60% - Accent1" xfId="5747" builtinId="32" hidden="1" customBuiltin="1"/>
    <cellStyle name="60% - Accent1" xfId="11998" builtinId="32" hidden="1" customBuiltin="1"/>
    <cellStyle name="60% - Accent1" xfId="11551" builtinId="32" hidden="1" customBuiltin="1"/>
    <cellStyle name="60% - Accent1" xfId="13141" builtinId="32" hidden="1" customBuiltin="1"/>
    <cellStyle name="60% - Accent1" xfId="13179" builtinId="32" hidden="1" customBuiltin="1"/>
    <cellStyle name="60% - Accent1" xfId="13215" builtinId="32" hidden="1" customBuiltin="1"/>
    <cellStyle name="60% - Accent1" xfId="13250" builtinId="32" hidden="1" customBuiltin="1"/>
    <cellStyle name="60% - Accent1" xfId="5837" builtinId="32" hidden="1" customBuiltin="1"/>
    <cellStyle name="60% - Accent1" xfId="13313" builtinId="32" hidden="1" customBuiltin="1"/>
    <cellStyle name="60% - Accent1" xfId="13346" builtinId="32" hidden="1" customBuiltin="1"/>
    <cellStyle name="60% - Accent1" xfId="13381" builtinId="32" hidden="1" customBuiltin="1"/>
    <cellStyle name="60% - Accent1" xfId="13414" builtinId="32" hidden="1" customBuiltin="1"/>
    <cellStyle name="60% - Accent1" xfId="13444" builtinId="32" hidden="1" customBuiltin="1"/>
    <cellStyle name="60% - Accent1" xfId="13298" builtinId="32" hidden="1" customBuiltin="1"/>
    <cellStyle name="60% - Accent1" xfId="13330" builtinId="32" hidden="1" customBuiltin="1"/>
    <cellStyle name="60% - Accent1" xfId="13465" builtinId="32" hidden="1" customBuiltin="1"/>
    <cellStyle name="60% - Accent1" xfId="13500" builtinId="32" hidden="1" customBuiltin="1"/>
    <cellStyle name="60% - Accent1" xfId="13536" builtinId="32" hidden="1" customBuiltin="1"/>
    <cellStyle name="60% - Accent1" xfId="13570" builtinId="32" hidden="1" customBuiltin="1"/>
    <cellStyle name="60% - Accent1" xfId="13610" builtinId="32" hidden="1" customBuiltin="1"/>
    <cellStyle name="60% - Accent1" xfId="13655" builtinId="32" hidden="1" customBuiltin="1"/>
    <cellStyle name="60% - Accent1" xfId="13688" builtinId="32" hidden="1" customBuiltin="1"/>
    <cellStyle name="60% - Accent1" xfId="13723" builtinId="32" hidden="1" customBuiltin="1"/>
    <cellStyle name="60% - Accent1" xfId="13756" builtinId="32" hidden="1" customBuiltin="1"/>
    <cellStyle name="60% - Accent1" xfId="13786" builtinId="32" hidden="1" customBuiltin="1"/>
    <cellStyle name="60% - Accent1" xfId="13640" builtinId="32" hidden="1" customBuiltin="1"/>
    <cellStyle name="60% - Accent1" xfId="13672" builtinId="32" hidden="1" customBuiltin="1"/>
    <cellStyle name="60% - Accent1" xfId="13807" builtinId="32" hidden="1" customBuiltin="1"/>
    <cellStyle name="60% - Accent1" xfId="13842" builtinId="32" hidden="1" customBuiltin="1"/>
    <cellStyle name="60% - Accent1" xfId="13878" builtinId="32" hidden="1" customBuiltin="1"/>
    <cellStyle name="60% - Accent1" xfId="13912" builtinId="32" hidden="1" customBuiltin="1"/>
    <cellStyle name="60% - Accent1" xfId="13957" builtinId="32" hidden="1" customBuiltin="1"/>
    <cellStyle name="60% - Accent1" xfId="14317" builtinId="32" hidden="1" customBuiltin="1"/>
    <cellStyle name="60% - Accent1" xfId="14338" builtinId="32" hidden="1" customBuiltin="1"/>
    <cellStyle name="60% - Accent1" xfId="14360" builtinId="32" hidden="1" customBuiltin="1"/>
    <cellStyle name="60% - Accent1" xfId="14382" builtinId="32" hidden="1" customBuiltin="1"/>
    <cellStyle name="60% - Accent1" xfId="14403" builtinId="32" hidden="1" customBuiltin="1"/>
    <cellStyle name="60% - Accent1" xfId="14445" builtinId="32" hidden="1" customBuiltin="1"/>
    <cellStyle name="60% - Accent1" xfId="14846" builtinId="32" hidden="1" customBuiltin="1"/>
    <cellStyle name="60% - Accent1" xfId="14871" builtinId="32" hidden="1" customBuiltin="1"/>
    <cellStyle name="60% - Accent1" xfId="14898" builtinId="32" hidden="1" customBuiltin="1"/>
    <cellStyle name="60% - Accent1" xfId="14921" builtinId="32" hidden="1" customBuiltin="1"/>
    <cellStyle name="60% - Accent1" xfId="14945" builtinId="32" hidden="1" customBuiltin="1"/>
    <cellStyle name="60% - Accent1" xfId="14828" builtinId="32" hidden="1" customBuiltin="1"/>
    <cellStyle name="60% - Accent1" xfId="14981" builtinId="32" hidden="1" customBuiltin="1"/>
    <cellStyle name="60% - Accent1" xfId="15012" builtinId="32" hidden="1" customBuiltin="1"/>
    <cellStyle name="60% - Accent1" xfId="15047" builtinId="32" hidden="1" customBuiltin="1"/>
    <cellStyle name="60% - Accent1" xfId="15079" builtinId="32" hidden="1" customBuiltin="1"/>
    <cellStyle name="60% - Accent1" xfId="15111" builtinId="32" hidden="1" customBuiltin="1"/>
    <cellStyle name="60% - Accent1" xfId="14967" builtinId="32" hidden="1" customBuiltin="1"/>
    <cellStyle name="60% - Accent1" xfId="14997" builtinId="32" hidden="1" customBuiltin="1"/>
    <cellStyle name="60% - Accent1" xfId="15130" builtinId="32" hidden="1" customBuiltin="1"/>
    <cellStyle name="60% - Accent1" xfId="15157" builtinId="32" hidden="1" customBuiltin="1"/>
    <cellStyle name="60% - Accent1" xfId="15181" builtinId="32" hidden="1" customBuiltin="1"/>
    <cellStyle name="60% - Accent1" xfId="15205" builtinId="32" hidden="1" customBuiltin="1"/>
    <cellStyle name="60% - Accent1" xfId="15056" builtinId="32" hidden="1" customBuiltin="1"/>
    <cellStyle name="60% - Accent1" xfId="15249" builtinId="32" hidden="1" customBuiltin="1"/>
    <cellStyle name="60% - Accent1" xfId="15279" builtinId="32" hidden="1" customBuiltin="1"/>
    <cellStyle name="60% - Accent1" xfId="15311" builtinId="32" hidden="1" customBuiltin="1"/>
    <cellStyle name="60% - Accent1" xfId="15342" builtinId="32" hidden="1" customBuiltin="1"/>
    <cellStyle name="60% - Accent1" xfId="15369" builtinId="32" hidden="1" customBuiltin="1"/>
    <cellStyle name="60% - Accent1" xfId="15236" builtinId="32" hidden="1" customBuiltin="1"/>
    <cellStyle name="60% - Accent1" xfId="15264" builtinId="32" hidden="1" customBuiltin="1"/>
    <cellStyle name="60% - Accent1" xfId="15387" builtinId="32" hidden="1" customBuiltin="1"/>
    <cellStyle name="60% - Accent1" xfId="15411" builtinId="32" hidden="1" customBuiltin="1"/>
    <cellStyle name="60% - Accent1" xfId="15436" builtinId="32" hidden="1" customBuiltin="1"/>
    <cellStyle name="60% - Accent1" xfId="15460" builtinId="32" hidden="1" customBuiltin="1"/>
    <cellStyle name="60% - Accent1" xfId="15490" builtinId="32" hidden="1" customBuiltin="1"/>
    <cellStyle name="60% - Accent1" xfId="15527" builtinId="32" hidden="1" customBuiltin="1"/>
    <cellStyle name="60% - Accent1" xfId="15557" builtinId="32" hidden="1" customBuiltin="1"/>
    <cellStyle name="60% - Accent1" xfId="15589" builtinId="32" hidden="1" customBuiltin="1"/>
    <cellStyle name="60% - Accent1" xfId="15619" builtinId="32" hidden="1" customBuiltin="1"/>
    <cellStyle name="60% - Accent1" xfId="15646" builtinId="32" hidden="1" customBuiltin="1"/>
    <cellStyle name="60% - Accent1" xfId="15514" builtinId="32" hidden="1" customBuiltin="1"/>
    <cellStyle name="60% - Accent1" xfId="15542" builtinId="32" hidden="1" customBuiltin="1"/>
    <cellStyle name="60% - Accent1" xfId="15664" builtinId="32" hidden="1" customBuiltin="1"/>
    <cellStyle name="60% - Accent1" xfId="15688" builtinId="32" hidden="1" customBuiltin="1"/>
    <cellStyle name="60% - Accent1" xfId="15712" builtinId="32" hidden="1" customBuiltin="1"/>
    <cellStyle name="60% - Accent1" xfId="15735" builtinId="32" hidden="1" customBuiltin="1"/>
    <cellStyle name="60% - Accent1" xfId="15761" builtinId="32" hidden="1" customBuiltin="1"/>
    <cellStyle name="60% - Accent1" xfId="14520" builtinId="32" hidden="1" customBuiltin="1"/>
    <cellStyle name="60% - Accent1" xfId="14566" builtinId="32" hidden="1" customBuiltin="1"/>
    <cellStyle name="60% - Accent1" xfId="14774" builtinId="32" hidden="1" customBuiltin="1"/>
    <cellStyle name="60% - Accent1" xfId="14527" builtinId="32" hidden="1" customBuiltin="1"/>
    <cellStyle name="60% - Accent1" xfId="14577" builtinId="32" hidden="1" customBuiltin="1"/>
    <cellStyle name="60% - Accent1" xfId="14491" builtinId="32" hidden="1" customBuiltin="1"/>
    <cellStyle name="60% - Accent1" xfId="15917" builtinId="32" hidden="1" customBuiltin="1"/>
    <cellStyle name="60% - Accent1" xfId="15938" builtinId="32" hidden="1" customBuiltin="1"/>
    <cellStyle name="60% - Accent1" xfId="15961" builtinId="32" hidden="1" customBuiltin="1"/>
    <cellStyle name="60% - Accent1" xfId="15982" builtinId="32" hidden="1" customBuiltin="1"/>
    <cellStyle name="60% - Accent1" xfId="16003" builtinId="32" hidden="1" customBuiltin="1"/>
    <cellStyle name="60% - Accent1" xfId="15900" builtinId="32" hidden="1" customBuiltin="1"/>
    <cellStyle name="60% - Accent1" xfId="16037" builtinId="32" hidden="1" customBuiltin="1"/>
    <cellStyle name="60% - Accent1" xfId="16068" builtinId="32" hidden="1" customBuiltin="1"/>
    <cellStyle name="60% - Accent1" xfId="16104" builtinId="32" hidden="1" customBuiltin="1"/>
    <cellStyle name="60% - Accent1" xfId="16134" builtinId="32" hidden="1" customBuiltin="1"/>
    <cellStyle name="60% - Accent1" xfId="16165" builtinId="32" hidden="1" customBuiltin="1"/>
    <cellStyle name="60% - Accent1" xfId="16023" builtinId="32" hidden="1" customBuiltin="1"/>
    <cellStyle name="60% - Accent1" xfId="16053" builtinId="32" hidden="1" customBuiltin="1"/>
    <cellStyle name="60% - Accent1" xfId="16185" builtinId="32" hidden="1" customBuiltin="1"/>
    <cellStyle name="60% - Accent1" xfId="16214" builtinId="32" hidden="1" customBuiltin="1"/>
    <cellStyle name="60% - Accent1" xfId="16238" builtinId="32" hidden="1" customBuiltin="1"/>
    <cellStyle name="60% - Accent1" xfId="16264" builtinId="32" hidden="1" customBuiltin="1"/>
    <cellStyle name="60% - Accent1" xfId="16113" builtinId="32" hidden="1" customBuiltin="1"/>
    <cellStyle name="60% - Accent1" xfId="16310" builtinId="32" hidden="1" customBuiltin="1"/>
    <cellStyle name="60% - Accent1" xfId="16340" builtinId="32" hidden="1" customBuiltin="1"/>
    <cellStyle name="60% - Accent1" xfId="16372" builtinId="32" hidden="1" customBuiltin="1"/>
    <cellStyle name="60% - Accent1" xfId="16401" builtinId="32" hidden="1" customBuiltin="1"/>
    <cellStyle name="60% - Accent1" xfId="16428" builtinId="32" hidden="1" customBuiltin="1"/>
    <cellStyle name="60% - Accent1" xfId="16297" builtinId="32" hidden="1" customBuiltin="1"/>
    <cellStyle name="60% - Accent1" xfId="16325" builtinId="32" hidden="1" customBuiltin="1"/>
    <cellStyle name="60% - Accent1" xfId="16445" builtinId="32" hidden="1" customBuiltin="1"/>
    <cellStyle name="60% - Accent1" xfId="16470" builtinId="32" hidden="1" customBuiltin="1"/>
    <cellStyle name="60% - Accent1" xfId="16491" builtinId="32" hidden="1" customBuiltin="1"/>
    <cellStyle name="60% - Accent1" xfId="16514" builtinId="32" hidden="1" customBuiltin="1"/>
    <cellStyle name="60% - Accent1" xfId="16544" builtinId="32" hidden="1" customBuiltin="1"/>
    <cellStyle name="60% - Accent1" xfId="16580" builtinId="32" hidden="1" customBuiltin="1"/>
    <cellStyle name="60% - Accent1" xfId="16610" builtinId="32" hidden="1" customBuiltin="1"/>
    <cellStyle name="60% - Accent1" xfId="16643" builtinId="32" hidden="1" customBuiltin="1"/>
    <cellStyle name="60% - Accent1" xfId="16673" builtinId="32" hidden="1" customBuiltin="1"/>
    <cellStyle name="60% - Accent1" xfId="16700" builtinId="32" hidden="1" customBuiltin="1"/>
    <cellStyle name="60% - Accent1" xfId="16567" builtinId="32" hidden="1" customBuiltin="1"/>
    <cellStyle name="60% - Accent1" xfId="16595" builtinId="32" hidden="1" customBuiltin="1"/>
    <cellStyle name="60% - Accent1" xfId="16718" builtinId="32" hidden="1" customBuiltin="1"/>
    <cellStyle name="60% - Accent1" xfId="16743" builtinId="32" hidden="1" customBuiltin="1"/>
    <cellStyle name="60% - Accent1" xfId="16765" builtinId="32" hidden="1" customBuiltin="1"/>
    <cellStyle name="60% - Accent1" xfId="16787" builtinId="32" hidden="1" customBuiltin="1"/>
    <cellStyle name="60% - Accent1" xfId="16817" builtinId="32" hidden="1" customBuiltin="1"/>
    <cellStyle name="60% - Accent1" xfId="14036" builtinId="32" hidden="1" customBuiltin="1"/>
    <cellStyle name="60% - Accent1" xfId="14059" builtinId="32" hidden="1" customBuiltin="1"/>
    <cellStyle name="60% - Accent1" xfId="12449" builtinId="32" hidden="1" customBuiltin="1"/>
    <cellStyle name="60% - Accent1" xfId="16977" builtinId="32" hidden="1" customBuiltin="1"/>
    <cellStyle name="60% - Accent1" xfId="17024" builtinId="32" hidden="1" customBuiltin="1"/>
    <cellStyle name="60% - Accent1" xfId="9138" builtinId="32" hidden="1" customBuiltin="1"/>
    <cellStyle name="60% - Accent1" xfId="8293" builtinId="32" hidden="1" customBuiltin="1"/>
    <cellStyle name="60% - Accent1" xfId="5161" builtinId="32" hidden="1" customBuiltin="1"/>
    <cellStyle name="60% - Accent1" xfId="4784" builtinId="32" hidden="1" customBuiltin="1"/>
    <cellStyle name="60% - Accent1" xfId="5510" builtinId="32" hidden="1" customBuiltin="1"/>
    <cellStyle name="60% - Accent1" xfId="14301" builtinId="32" hidden="1" customBuiltin="1"/>
    <cellStyle name="60% - Accent1" xfId="14190" builtinId="32" hidden="1" customBuiltin="1"/>
    <cellStyle name="60% - Accent1" xfId="8445" builtinId="32" hidden="1" customBuiltin="1"/>
    <cellStyle name="60% - Accent1" xfId="5508" builtinId="32" hidden="1" customBuiltin="1"/>
    <cellStyle name="60% - Accent1" xfId="14167" builtinId="32" hidden="1" customBuiltin="1"/>
    <cellStyle name="60% - Accent1" xfId="5881" builtinId="32" hidden="1" customBuiltin="1"/>
    <cellStyle name="60% - Accent1" xfId="17037" builtinId="32" hidden="1" customBuiltin="1"/>
    <cellStyle name="60% - Accent1" xfId="4635" builtinId="32" hidden="1" customBuiltin="1"/>
    <cellStyle name="60% - Accent1" xfId="4090" builtinId="32" hidden="1" customBuiltin="1"/>
    <cellStyle name="60% - Accent1" xfId="14132" builtinId="32" hidden="1" customBuiltin="1"/>
    <cellStyle name="60% - Accent1" xfId="16848" builtinId="32" hidden="1" customBuiltin="1"/>
    <cellStyle name="60% - Accent1" xfId="14482" builtinId="32" hidden="1" customBuiltin="1"/>
    <cellStyle name="60% - Accent1" xfId="16868" builtinId="32" hidden="1" customBuiltin="1"/>
    <cellStyle name="60% - Accent1" xfId="16964" builtinId="32" hidden="1" customBuiltin="1"/>
    <cellStyle name="60% - Accent1" xfId="14731" builtinId="32" hidden="1" customBuiltin="1"/>
    <cellStyle name="60% - Accent1" xfId="16944" builtinId="32" hidden="1" customBuiltin="1"/>
    <cellStyle name="60% - Accent1" xfId="16913" builtinId="32" hidden="1" customBuiltin="1"/>
    <cellStyle name="60% - Accent1" xfId="16911" builtinId="32" hidden="1" customBuiltin="1"/>
    <cellStyle name="60% - Accent1" xfId="7627" builtinId="32" hidden="1" customBuiltin="1"/>
    <cellStyle name="60% - Accent1" xfId="14038" builtinId="32" hidden="1" customBuiltin="1"/>
    <cellStyle name="60% - Accent1" xfId="16936" builtinId="32" hidden="1" customBuiltin="1"/>
    <cellStyle name="60% - Accent1" xfId="4329" builtinId="32" hidden="1" customBuiltin="1"/>
    <cellStyle name="60% - Accent1" xfId="4979" builtinId="32" hidden="1" customBuiltin="1"/>
    <cellStyle name="60% - Accent1" xfId="5712" builtinId="32" hidden="1" customBuiltin="1"/>
    <cellStyle name="60% - Accent1" xfId="5635" builtinId="32" hidden="1" customBuiltin="1"/>
    <cellStyle name="60% - Accent1" xfId="5587" builtinId="32" hidden="1" customBuiltin="1"/>
    <cellStyle name="60% - Accent1" xfId="4850" builtinId="32" hidden="1" customBuiltin="1"/>
    <cellStyle name="60% - Accent1" xfId="8152" builtinId="32" hidden="1" customBuiltin="1"/>
    <cellStyle name="60% - Accent1" xfId="11136" builtinId="32" hidden="1" customBuiltin="1"/>
    <cellStyle name="60% - Accent1" xfId="7638" builtinId="32" hidden="1" customBuiltin="1"/>
    <cellStyle name="60% - Accent1" xfId="4569" builtinId="32" hidden="1" customBuiltin="1"/>
    <cellStyle name="60% - Accent1" xfId="11042" builtinId="32" hidden="1" customBuiltin="1"/>
    <cellStyle name="60% - Accent1" xfId="5529" builtinId="32" hidden="1" customBuiltin="1"/>
    <cellStyle name="60% - Accent1" xfId="12744" builtinId="32" hidden="1" customBuiltin="1"/>
    <cellStyle name="60% - Accent1" xfId="5152" builtinId="32" hidden="1" customBuiltin="1"/>
    <cellStyle name="60% - Accent1" xfId="4670" builtinId="32" hidden="1" customBuiltin="1"/>
    <cellStyle name="60% - Accent1" xfId="10668" builtinId="32" hidden="1" customBuiltin="1"/>
    <cellStyle name="60% - Accent1" xfId="12653" builtinId="32" hidden="1" customBuiltin="1"/>
    <cellStyle name="60% - Accent1" xfId="13018" builtinId="32" hidden="1" customBuiltin="1"/>
    <cellStyle name="60% - Accent1" xfId="15744" builtinId="32" hidden="1" customBuiltin="1"/>
    <cellStyle name="60% - Accent1" xfId="15319" builtinId="32" hidden="1" customBuiltin="1"/>
    <cellStyle name="60% - Accent1" xfId="13977" builtinId="32" hidden="1" customBuiltin="1"/>
    <cellStyle name="60% - Accent1" xfId="5972" builtinId="32" hidden="1" customBuiltin="1"/>
    <cellStyle name="60% - Accent1" xfId="15391" builtinId="32" hidden="1" customBuiltin="1"/>
    <cellStyle name="60% - Accent1" xfId="17177" builtinId="32" hidden="1" customBuiltin="1"/>
    <cellStyle name="60% - Accent1" xfId="17203" builtinId="32" hidden="1" customBuiltin="1"/>
    <cellStyle name="60% - Accent1" xfId="17229" builtinId="32" hidden="1" customBuiltin="1"/>
    <cellStyle name="60% - Accent1" xfId="17256" builtinId="32" hidden="1" customBuiltin="1"/>
    <cellStyle name="60% - Accent1" xfId="17281" builtinId="32" hidden="1" customBuiltin="1"/>
    <cellStyle name="60% - Accent1" xfId="17157" builtinId="32" hidden="1" customBuiltin="1"/>
    <cellStyle name="60% - Accent1" xfId="17322" builtinId="32" hidden="1" customBuiltin="1"/>
    <cellStyle name="60% - Accent1" xfId="17355" builtinId="32" hidden="1" customBuiltin="1"/>
    <cellStyle name="60% - Accent1" xfId="17390" builtinId="32" hidden="1" customBuiltin="1"/>
    <cellStyle name="60% - Accent1" xfId="17423" builtinId="32" hidden="1" customBuiltin="1"/>
    <cellStyle name="60% - Accent1" xfId="17454" builtinId="32" hidden="1" customBuiltin="1"/>
    <cellStyle name="60% - Accent1" xfId="17307" builtinId="32" hidden="1" customBuiltin="1"/>
    <cellStyle name="60% - Accent1" xfId="17339" builtinId="32" hidden="1" customBuiltin="1"/>
    <cellStyle name="60% - Accent1" xfId="17475" builtinId="32" hidden="1" customBuiltin="1"/>
    <cellStyle name="60% - Accent1" xfId="17504" builtinId="32" hidden="1" customBuiltin="1"/>
    <cellStyle name="60% - Accent1" xfId="17532" builtinId="32" hidden="1" customBuiltin="1"/>
    <cellStyle name="60% - Accent1" xfId="17557" builtinId="32" hidden="1" customBuiltin="1"/>
    <cellStyle name="60% - Accent1" xfId="17399" builtinId="32" hidden="1" customBuiltin="1"/>
    <cellStyle name="60% - Accent1" xfId="17605" builtinId="32" hidden="1" customBuiltin="1"/>
    <cellStyle name="60% - Accent1" xfId="17636" builtinId="32" hidden="1" customBuiltin="1"/>
    <cellStyle name="60% - Accent1" xfId="17668" builtinId="32" hidden="1" customBuiltin="1"/>
    <cellStyle name="60% - Accent1" xfId="17698" builtinId="32" hidden="1" customBuiltin="1"/>
    <cellStyle name="60% - Accent1" xfId="17727" builtinId="32" hidden="1" customBuiltin="1"/>
    <cellStyle name="60% - Accent1" xfId="17591" builtinId="32" hidden="1" customBuiltin="1"/>
    <cellStyle name="60% - Accent1" xfId="17621" builtinId="32" hidden="1" customBuiltin="1"/>
    <cellStyle name="60% - Accent1" xfId="17745" builtinId="32" hidden="1" customBuiltin="1"/>
    <cellStyle name="60% - Accent1" xfId="17771" builtinId="32" hidden="1" customBuiltin="1"/>
    <cellStyle name="60% - Accent1" xfId="17798" builtinId="32" hidden="1" customBuiltin="1"/>
    <cellStyle name="60% - Accent1" xfId="17822" builtinId="32" hidden="1" customBuiltin="1"/>
    <cellStyle name="60% - Accent1" xfId="17851" builtinId="32" hidden="1" customBuiltin="1"/>
    <cellStyle name="60% - Accent1" xfId="17889" builtinId="32" hidden="1" customBuiltin="1"/>
    <cellStyle name="60% - Accent1" xfId="17920" builtinId="32" hidden="1" customBuiltin="1"/>
    <cellStyle name="60% - Accent1" xfId="17952" builtinId="32" hidden="1" customBuiltin="1"/>
    <cellStyle name="60% - Accent1" xfId="17983" builtinId="32" hidden="1" customBuiltin="1"/>
    <cellStyle name="60% - Accent1" xfId="18011" builtinId="32" hidden="1" customBuiltin="1"/>
    <cellStyle name="60% - Accent1" xfId="17876" builtinId="32" hidden="1" customBuiltin="1"/>
    <cellStyle name="60% - Accent1" xfId="17905" builtinId="32" hidden="1" customBuiltin="1"/>
    <cellStyle name="60% - Accent1" xfId="18029" builtinId="32" hidden="1" customBuiltin="1"/>
    <cellStyle name="60% - Accent1" xfId="18053" builtinId="32" hidden="1" customBuiltin="1"/>
    <cellStyle name="60% - Accent1" xfId="18079" builtinId="32" hidden="1" customBuiltin="1"/>
    <cellStyle name="60% - Accent1" xfId="18103" builtinId="32" hidden="1" customBuiltin="1"/>
    <cellStyle name="60% - Accent1" xfId="18129" builtinId="32" hidden="1" customBuiltin="1"/>
    <cellStyle name="60% - Accent1" xfId="14099" builtinId="32" hidden="1" customBuiltin="1"/>
    <cellStyle name="60% - Accent1" xfId="15386" builtinId="32" hidden="1" customBuiltin="1"/>
    <cellStyle name="60% - Accent1" xfId="17119" builtinId="32" hidden="1" customBuiltin="1"/>
    <cellStyle name="60% - Accent1" xfId="5831" builtinId="32" hidden="1" customBuiltin="1"/>
    <cellStyle name="60% - Accent1" xfId="14106" builtinId="32" hidden="1" customBuiltin="1"/>
    <cellStyle name="60% - Accent1" xfId="10620" builtinId="32" hidden="1" customBuiltin="1"/>
    <cellStyle name="60% - Accent1" xfId="18279" builtinId="32" hidden="1" customBuiltin="1"/>
    <cellStyle name="60% - Accent1" xfId="18300" builtinId="32" hidden="1" customBuiltin="1"/>
    <cellStyle name="60% - Accent1" xfId="18323" builtinId="32" hidden="1" customBuiltin="1"/>
    <cellStyle name="60% - Accent1" xfId="18344" builtinId="32" hidden="1" customBuiltin="1"/>
    <cellStyle name="60% - Accent1" xfId="18365" builtinId="32" hidden="1" customBuiltin="1"/>
    <cellStyle name="60% - Accent1" xfId="18262" builtinId="32" hidden="1" customBuiltin="1"/>
    <cellStyle name="60% - Accent1" xfId="18401" builtinId="32" hidden="1" customBuiltin="1"/>
    <cellStyle name="60% - Accent1" xfId="18433" builtinId="32" hidden="1" customBuiltin="1"/>
    <cellStyle name="60% - Accent1" xfId="18468" builtinId="32" hidden="1" customBuiltin="1"/>
    <cellStyle name="60% - Accent1" xfId="18499" builtinId="32" hidden="1" customBuiltin="1"/>
    <cellStyle name="60% - Accent1" xfId="18531" builtinId="32" hidden="1" customBuiltin="1"/>
    <cellStyle name="60% - Accent1" xfId="18388" builtinId="32" hidden="1" customBuiltin="1"/>
    <cellStyle name="60% - Accent1" xfId="18418" builtinId="32" hidden="1" customBuiltin="1"/>
    <cellStyle name="60% - Accent1" xfId="18550" builtinId="32" hidden="1" customBuiltin="1"/>
    <cellStyle name="60% - Accent1" xfId="18579" builtinId="32" hidden="1" customBuiltin="1"/>
    <cellStyle name="60% - Accent1" xfId="18605" builtinId="32" hidden="1" customBuiltin="1"/>
    <cellStyle name="60% - Accent1" xfId="18631" builtinId="32" hidden="1" customBuiltin="1"/>
    <cellStyle name="60% - Accent1" xfId="18476" builtinId="32" hidden="1" customBuiltin="1"/>
    <cellStyle name="60% - Accent1" xfId="18678" builtinId="32" hidden="1" customBuiltin="1"/>
    <cellStyle name="60% - Accent1" xfId="18710" builtinId="32" hidden="1" customBuiltin="1"/>
    <cellStyle name="60% - Accent1" xfId="18742" builtinId="32" hidden="1" customBuiltin="1"/>
    <cellStyle name="60% - Accent1" xfId="18772" builtinId="32" hidden="1" customBuiltin="1"/>
    <cellStyle name="60% - Accent1" xfId="18800" builtinId="32" hidden="1" customBuiltin="1"/>
    <cellStyle name="60% - Accent1" xfId="18665" builtinId="32" hidden="1" customBuiltin="1"/>
    <cellStyle name="60% - Accent1" xfId="18694" builtinId="32" hidden="1" customBuiltin="1"/>
    <cellStyle name="60% - Accent1" xfId="18818" builtinId="32" hidden="1" customBuiltin="1"/>
    <cellStyle name="60% - Accent1" xfId="18844" builtinId="32" hidden="1" customBuiltin="1"/>
    <cellStyle name="60% - Accent1" xfId="18870" builtinId="32" hidden="1" customBuiltin="1"/>
    <cellStyle name="60% - Accent1" xfId="18894" builtinId="32" hidden="1" customBuiltin="1"/>
    <cellStyle name="60% - Accent1" xfId="18924" builtinId="32" hidden="1" customBuiltin="1"/>
    <cellStyle name="60% - Accent1" xfId="18961" builtinId="32" hidden="1" customBuiltin="1"/>
    <cellStyle name="60% - Accent1" xfId="18992" builtinId="32" hidden="1" customBuiltin="1"/>
    <cellStyle name="60% - Accent1" xfId="19024" builtinId="32" hidden="1" customBuiltin="1"/>
    <cellStyle name="60% - Accent1" xfId="19055" builtinId="32" hidden="1" customBuiltin="1"/>
    <cellStyle name="60% - Accent1" xfId="19083" builtinId="32" hidden="1" customBuiltin="1"/>
    <cellStyle name="60% - Accent1" xfId="18948" builtinId="32" hidden="1" customBuiltin="1"/>
    <cellStyle name="60% - Accent1" xfId="18977" builtinId="32" hidden="1" customBuiltin="1"/>
    <cellStyle name="60% - Accent1" xfId="19101" builtinId="32" hidden="1" customBuiltin="1"/>
    <cellStyle name="60% - Accent1" xfId="19126" builtinId="32" hidden="1" customBuiltin="1"/>
    <cellStyle name="60% - Accent1" xfId="19149" builtinId="32" hidden="1" customBuiltin="1"/>
    <cellStyle name="60% - Accent1" xfId="19173" builtinId="32" hidden="1" customBuiltin="1"/>
    <cellStyle name="60% - Accent1" xfId="19195" builtinId="32" hidden="1" customBuiltin="1"/>
    <cellStyle name="60% - Accent1" xfId="5168" builtinId="32" hidden="1" customBuiltin="1"/>
    <cellStyle name="60% - Accent1" xfId="11980" builtinId="32" hidden="1" customBuiltin="1"/>
    <cellStyle name="60% - Accent1" xfId="5612" builtinId="32" hidden="1" customBuiltin="1"/>
    <cellStyle name="60% - Accent1" xfId="3898" builtinId="32" hidden="1" customBuiltin="1"/>
    <cellStyle name="60% - Accent1" xfId="4509" builtinId="32" hidden="1" customBuiltin="1"/>
    <cellStyle name="60% - Accent1" xfId="10794" builtinId="32" hidden="1" customBuiltin="1"/>
    <cellStyle name="60% - Accent1" xfId="5166" builtinId="32" hidden="1" customBuiltin="1"/>
    <cellStyle name="60% - Accent1" xfId="15159" builtinId="32" hidden="1" customBuiltin="1"/>
    <cellStyle name="60% - Accent1" xfId="18021" builtinId="32" hidden="1" customBuiltin="1"/>
    <cellStyle name="60% - Accent1" xfId="170" builtinId="32" hidden="1" customBuiltin="1"/>
    <cellStyle name="60% - Accent1" xfId="5279" builtinId="32" hidden="1" customBuiltin="1"/>
    <cellStyle name="60% - Accent1" xfId="6133" builtinId="32" hidden="1" customBuiltin="1"/>
    <cellStyle name="60% - Accent1" xfId="18055" builtinId="32" hidden="1" customBuiltin="1"/>
    <cellStyle name="60% - Accent1" xfId="5969" builtinId="32" hidden="1" customBuiltin="1"/>
    <cellStyle name="60% - Accent1" xfId="14875" builtinId="32" hidden="1" customBuiltin="1"/>
    <cellStyle name="60% - Accent1" xfId="7768" builtinId="32" hidden="1" customBuiltin="1"/>
    <cellStyle name="60% - Accent1" xfId="4475" builtinId="32" hidden="1" customBuiltin="1"/>
    <cellStyle name="60% - Accent1" xfId="18105" builtinId="32" hidden="1" customBuiltin="1"/>
    <cellStyle name="60% - Accent1" xfId="17681" builtinId="32" hidden="1" customBuiltin="1"/>
    <cellStyle name="60% - Accent1" xfId="19222" builtinId="32" hidden="1" customBuiltin="1"/>
    <cellStyle name="60% - Accent1" xfId="19261" builtinId="32" hidden="1" customBuiltin="1"/>
    <cellStyle name="60% - Accent1" xfId="19298" builtinId="32" hidden="1" customBuiltin="1"/>
    <cellStyle name="60% - Accent1" xfId="19333" builtinId="32" hidden="1" customBuiltin="1"/>
    <cellStyle name="60% - Accent1" xfId="5934" builtinId="32" hidden="1" customBuiltin="1"/>
    <cellStyle name="60% - Accent1" xfId="19396" builtinId="32" hidden="1" customBuiltin="1"/>
    <cellStyle name="60% - Accent1" xfId="19429" builtinId="32" hidden="1" customBuiltin="1"/>
    <cellStyle name="60% - Accent1" xfId="19464" builtinId="32" hidden="1" customBuiltin="1"/>
    <cellStyle name="60% - Accent1" xfId="19497" builtinId="32" hidden="1" customBuiltin="1"/>
    <cellStyle name="60% - Accent1" xfId="19527" builtinId="32" hidden="1" customBuiltin="1"/>
    <cellStyle name="60% - Accent1" xfId="19381" builtinId="32" hidden="1" customBuiltin="1"/>
    <cellStyle name="60% - Accent1" xfId="19413" builtinId="32" hidden="1" customBuiltin="1"/>
    <cellStyle name="60% - Accent1" xfId="19548" builtinId="32" hidden="1" customBuiltin="1"/>
    <cellStyle name="60% - Accent1" xfId="19583" builtinId="32" hidden="1" customBuiltin="1"/>
    <cellStyle name="60% - Accent1" xfId="19619" builtinId="32" hidden="1" customBuiltin="1"/>
    <cellStyle name="60% - Accent1" xfId="19653" builtinId="32" hidden="1" customBuiltin="1"/>
    <cellStyle name="60% - Accent1" xfId="19693" builtinId="32" hidden="1" customBuiltin="1"/>
    <cellStyle name="60% - Accent1" xfId="19738" builtinId="32" hidden="1" customBuiltin="1"/>
    <cellStyle name="60% - Accent1" xfId="19771" builtinId="32" hidden="1" customBuiltin="1"/>
    <cellStyle name="60% - Accent1" xfId="19806" builtinId="32" hidden="1" customBuiltin="1"/>
    <cellStyle name="60% - Accent1" xfId="19839" builtinId="32" hidden="1" customBuiltin="1"/>
    <cellStyle name="60% - Accent1" xfId="19869" builtinId="32" hidden="1" customBuiltin="1"/>
    <cellStyle name="60% - Accent1" xfId="19723" builtinId="32" hidden="1" customBuiltin="1"/>
    <cellStyle name="60% - Accent1" xfId="19755" builtinId="32" hidden="1" customBuiltin="1"/>
    <cellStyle name="60% - Accent1" xfId="19890" builtinId="32" hidden="1" customBuiltin="1"/>
    <cellStyle name="60% - Accent1" xfId="19925" builtinId="32" hidden="1" customBuiltin="1"/>
    <cellStyle name="60% - Accent1" xfId="19961" builtinId="32" hidden="1" customBuiltin="1"/>
    <cellStyle name="60% - Accent1" xfId="19995" builtinId="32" hidden="1" customBuiltin="1"/>
    <cellStyle name="60% - Accent1" xfId="20032" builtinId="32" hidden="1" customBuiltin="1"/>
    <cellStyle name="60% - Accent1" xfId="20141" builtinId="32" hidden="1" customBuiltin="1"/>
    <cellStyle name="60% - Accent1" xfId="20162" builtinId="32" hidden="1" customBuiltin="1"/>
    <cellStyle name="60% - Accent1" xfId="20185" builtinId="32" hidden="1" customBuiltin="1"/>
    <cellStyle name="60% - Accent1" xfId="20207" builtinId="32" hidden="1" customBuiltin="1"/>
    <cellStyle name="60% - Accent1" xfId="20228" builtinId="32" hidden="1" customBuiltin="1"/>
    <cellStyle name="60% - Accent1" xfId="20262" builtinId="32" hidden="1" customBuiltin="1"/>
    <cellStyle name="60% - Accent1" xfId="20461" builtinId="32" hidden="1" customBuiltin="1"/>
    <cellStyle name="60% - Accent1" xfId="20486" builtinId="32" hidden="1" customBuiltin="1"/>
    <cellStyle name="60% - Accent1" xfId="20512" builtinId="32" hidden="1" customBuiltin="1"/>
    <cellStyle name="60% - Accent1" xfId="20539" builtinId="32" hidden="1" customBuiltin="1"/>
    <cellStyle name="60% - Accent1" xfId="20564" builtinId="32" hidden="1" customBuiltin="1"/>
    <cellStyle name="60% - Accent1" xfId="20441" builtinId="32" hidden="1" customBuiltin="1"/>
    <cellStyle name="60% - Accent1" xfId="20604" builtinId="32" hidden="1" customBuiltin="1"/>
    <cellStyle name="60% - Accent1" xfId="20637" builtinId="32" hidden="1" customBuiltin="1"/>
    <cellStyle name="60% - Accent1" xfId="20672" builtinId="32" hidden="1" customBuiltin="1"/>
    <cellStyle name="60% - Accent1" xfId="20704" builtinId="32" hidden="1" customBuiltin="1"/>
    <cellStyle name="60% - Accent1" xfId="20735" builtinId="32" hidden="1" customBuiltin="1"/>
    <cellStyle name="60% - Accent1" xfId="20590" builtinId="32" hidden="1" customBuiltin="1"/>
    <cellStyle name="60% - Accent1" xfId="20621" builtinId="32" hidden="1" customBuiltin="1"/>
    <cellStyle name="60% - Accent1" xfId="20756" builtinId="32" hidden="1" customBuiltin="1"/>
    <cellStyle name="60% - Accent1" xfId="20784" builtinId="32" hidden="1" customBuiltin="1"/>
    <cellStyle name="60% - Accent1" xfId="20812" builtinId="32" hidden="1" customBuiltin="1"/>
    <cellStyle name="60% - Accent1" xfId="20836" builtinId="32" hidden="1" customBuiltin="1"/>
    <cellStyle name="60% - Accent1" xfId="20680" builtinId="32" hidden="1" customBuiltin="1"/>
    <cellStyle name="60% - Accent1" xfId="20884" builtinId="32" hidden="1" customBuiltin="1"/>
    <cellStyle name="60% - Accent1" xfId="20915" builtinId="32" hidden="1" customBuiltin="1"/>
    <cellStyle name="60% - Accent1" xfId="20947" builtinId="32" hidden="1" customBuiltin="1"/>
    <cellStyle name="60% - Accent1" xfId="20977" builtinId="32" hidden="1" customBuiltin="1"/>
    <cellStyle name="60% - Accent1" xfId="21005" builtinId="32" hidden="1" customBuiltin="1"/>
    <cellStyle name="60% - Accent1" xfId="20870" builtinId="32" hidden="1" customBuiltin="1"/>
    <cellStyle name="60% - Accent1" xfId="20900" builtinId="32" hidden="1" customBuiltin="1"/>
    <cellStyle name="60% - Accent1" xfId="21023" builtinId="32" hidden="1" customBuiltin="1"/>
    <cellStyle name="60% - Accent1" xfId="21047" builtinId="32" hidden="1" customBuiltin="1"/>
    <cellStyle name="60% - Accent1" xfId="21072" builtinId="32" hidden="1" customBuiltin="1"/>
    <cellStyle name="60% - Accent1" xfId="21095" builtinId="32" hidden="1" customBuiltin="1"/>
    <cellStyle name="60% - Accent1" xfId="21123" builtinId="32" hidden="1" customBuiltin="1"/>
    <cellStyle name="60% - Accent1" xfId="21161" builtinId="32" hidden="1" customBuiltin="1"/>
    <cellStyle name="60% - Accent1" xfId="21192" builtinId="32" hidden="1" customBuiltin="1"/>
    <cellStyle name="60% - Accent1" xfId="21224" builtinId="32" hidden="1" customBuiltin="1"/>
    <cellStyle name="60% - Accent1" xfId="21255" builtinId="32" hidden="1" customBuiltin="1"/>
    <cellStyle name="60% - Accent1" xfId="21282" builtinId="32" hidden="1" customBuiltin="1"/>
    <cellStyle name="60% - Accent1" xfId="21148" builtinId="32" hidden="1" customBuiltin="1"/>
    <cellStyle name="60% - Accent1" xfId="21177" builtinId="32" hidden="1" customBuiltin="1"/>
    <cellStyle name="60% - Accent1" xfId="21300" builtinId="32" hidden="1" customBuiltin="1"/>
    <cellStyle name="60% - Accent1" xfId="21324" builtinId="32" hidden="1" customBuiltin="1"/>
    <cellStyle name="60% - Accent1" xfId="21350" builtinId="32" hidden="1" customBuiltin="1"/>
    <cellStyle name="60% - Accent1" xfId="21373" builtinId="32" hidden="1" customBuiltin="1"/>
    <cellStyle name="60% - Accent1" xfId="21398" builtinId="32" hidden="1" customBuiltin="1"/>
    <cellStyle name="60% - Accent1" xfId="20299" builtinId="32" hidden="1" customBuiltin="1"/>
    <cellStyle name="60% - Accent1" xfId="20312" builtinId="32" hidden="1" customBuiltin="1"/>
    <cellStyle name="60% - Accent1" xfId="20403" builtinId="32" hidden="1" customBuiltin="1"/>
    <cellStyle name="60% - Accent1" xfId="20304" builtinId="32" hidden="1" customBuiltin="1"/>
    <cellStyle name="60% - Accent1" xfId="20314" builtinId="32" hidden="1" customBuiltin="1"/>
    <cellStyle name="60% - Accent1" xfId="20285" builtinId="32" hidden="1" customBuiltin="1"/>
    <cellStyle name="60% - Accent1" xfId="21548" builtinId="32" hidden="1" customBuiltin="1"/>
    <cellStyle name="60% - Accent1" xfId="21569" builtinId="32" hidden="1" customBuiltin="1"/>
    <cellStyle name="60% - Accent1" xfId="21592" builtinId="32" hidden="1" customBuiltin="1"/>
    <cellStyle name="60% - Accent1" xfId="21613" builtinId="32" hidden="1" customBuiltin="1"/>
    <cellStyle name="60% - Accent1" xfId="21634" builtinId="32" hidden="1" customBuiltin="1"/>
    <cellStyle name="60% - Accent1" xfId="21531" builtinId="32" hidden="1" customBuiltin="1"/>
    <cellStyle name="60% - Accent1" xfId="21670" builtinId="32" hidden="1" customBuiltin="1"/>
    <cellStyle name="60% - Accent1" xfId="21702" builtinId="32" hidden="1" customBuiltin="1"/>
    <cellStyle name="60% - Accent1" xfId="21737" builtinId="32" hidden="1" customBuiltin="1"/>
    <cellStyle name="60% - Accent1" xfId="21768" builtinId="32" hidden="1" customBuiltin="1"/>
    <cellStyle name="60% - Accent1" xfId="21799" builtinId="32" hidden="1" customBuiltin="1"/>
    <cellStyle name="60% - Accent1" xfId="21657" builtinId="32" hidden="1" customBuiltin="1"/>
    <cellStyle name="60% - Accent1" xfId="21687" builtinId="32" hidden="1" customBuiltin="1"/>
    <cellStyle name="60% - Accent1" xfId="21818" builtinId="32" hidden="1" customBuiltin="1"/>
    <cellStyle name="60% - Accent1" xfId="21845" builtinId="32" hidden="1" customBuiltin="1"/>
    <cellStyle name="60% - Accent1" xfId="21869" builtinId="32" hidden="1" customBuiltin="1"/>
    <cellStyle name="60% - Accent1" xfId="21893" builtinId="32" hidden="1" customBuiltin="1"/>
    <cellStyle name="60% - Accent1" xfId="21745" builtinId="32" hidden="1" customBuiltin="1"/>
    <cellStyle name="60% - Accent1" xfId="21940" builtinId="32" hidden="1" customBuiltin="1"/>
    <cellStyle name="60% - Accent1" xfId="21971" builtinId="32" hidden="1" customBuiltin="1"/>
    <cellStyle name="60% - Accent1" xfId="22003" builtinId="32" hidden="1" customBuiltin="1"/>
    <cellStyle name="60% - Accent1" xfId="22033" builtinId="32" hidden="1" customBuiltin="1"/>
    <cellStyle name="60% - Accent1" xfId="22060" builtinId="32" hidden="1" customBuiltin="1"/>
    <cellStyle name="60% - Accent1" xfId="21927" builtinId="32" hidden="1" customBuiltin="1"/>
    <cellStyle name="60% - Accent1" xfId="21956" builtinId="32" hidden="1" customBuiltin="1"/>
    <cellStyle name="60% - Accent1" xfId="22078" builtinId="32" hidden="1" customBuiltin="1"/>
    <cellStyle name="60% - Accent1" xfId="22101" builtinId="32" hidden="1" customBuiltin="1"/>
    <cellStyle name="60% - Accent1" xfId="22126" builtinId="32" hidden="1" customBuiltin="1"/>
    <cellStyle name="60% - Accent1" xfId="22150" builtinId="32" hidden="1" customBuiltin="1"/>
    <cellStyle name="60% - Accent1" xfId="22179" builtinId="32" hidden="1" customBuiltin="1"/>
    <cellStyle name="60% - Accent1" xfId="22216" builtinId="32" hidden="1" customBuiltin="1"/>
    <cellStyle name="60% - Accent1" xfId="22247" builtinId="32" hidden="1" customBuiltin="1"/>
    <cellStyle name="60% - Accent1" xfId="22279" builtinId="32" hidden="1" customBuiltin="1"/>
    <cellStyle name="60% - Accent1" xfId="22310" builtinId="32" hidden="1" customBuiltin="1"/>
    <cellStyle name="60% - Accent1" xfId="22337" builtinId="32" hidden="1" customBuiltin="1"/>
    <cellStyle name="60% - Accent1" xfId="22203" builtinId="32" hidden="1" customBuiltin="1"/>
    <cellStyle name="60% - Accent1" xfId="22232" builtinId="32" hidden="1" customBuiltin="1"/>
    <cellStyle name="60% - Accent1" xfId="22355" builtinId="32" hidden="1" customBuiltin="1"/>
    <cellStyle name="60% - Accent1" xfId="22380" builtinId="32" hidden="1" customBuiltin="1"/>
    <cellStyle name="60% - Accent1" xfId="22403" builtinId="32" hidden="1" customBuiltin="1"/>
    <cellStyle name="60% - Accent1" xfId="22426" builtinId="32" hidden="1" customBuiltin="1"/>
    <cellStyle name="60% - Accent1" xfId="22448" builtinId="32" hidden="1" customBuiltin="1"/>
    <cellStyle name="60% - Accent1" xfId="11954" builtinId="32" hidden="1" customBuiltin="1"/>
    <cellStyle name="60% - Accent1" xfId="11777" builtinId="32" hidden="1" customBuiltin="1"/>
    <cellStyle name="60% - Accent1" xfId="4455" builtinId="32" hidden="1" customBuiltin="1"/>
    <cellStyle name="60% - Accent1" xfId="7926" builtinId="32" hidden="1" customBuiltin="1"/>
    <cellStyle name="60% - Accent1" xfId="7944" builtinId="32" hidden="1" customBuiltin="1"/>
    <cellStyle name="60% - Accent1" xfId="16266" builtinId="32" hidden="1" customBuiltin="1"/>
    <cellStyle name="60% - Accent1" xfId="14225" builtinId="32" hidden="1" customBuiltin="1"/>
    <cellStyle name="60% - Accent1" xfId="20309" builtinId="32" hidden="1" customBuiltin="1"/>
    <cellStyle name="60% - Accent1" xfId="21292" builtinId="32" hidden="1" customBuiltin="1"/>
    <cellStyle name="60% - Accent1" xfId="7859" builtinId="32" hidden="1" customBuiltin="1"/>
    <cellStyle name="60% - Accent1" xfId="19041" builtinId="32" hidden="1" customBuiltin="1"/>
    <cellStyle name="60% - Accent1" xfId="20103" builtinId="32" hidden="1" customBuiltin="1"/>
    <cellStyle name="60% - Accent1" xfId="21326" builtinId="32" hidden="1" customBuiltin="1"/>
    <cellStyle name="60% - Accent1" xfId="14102" builtinId="32" hidden="1" customBuiltin="1"/>
    <cellStyle name="60% - Accent1" xfId="20066" builtinId="32" hidden="1" customBuiltin="1"/>
    <cellStyle name="60% - Accent1" xfId="10949" builtinId="32" hidden="1" customBuiltin="1"/>
    <cellStyle name="60% - Accent1" xfId="18810" builtinId="32" hidden="1" customBuiltin="1"/>
    <cellStyle name="60% - Accent1" xfId="21375" builtinId="32" hidden="1" customBuiltin="1"/>
    <cellStyle name="60% - Accent1" xfId="20960" builtinId="32" hidden="1" customBuiltin="1"/>
    <cellStyle name="60% - Accent1" xfId="22475" builtinId="32" hidden="1" customBuiltin="1"/>
    <cellStyle name="60% - Accent1" xfId="22514" builtinId="32" hidden="1" customBuiltin="1"/>
    <cellStyle name="60% - Accent1" xfId="22551" builtinId="32" hidden="1" customBuiltin="1"/>
    <cellStyle name="60% - Accent1" xfId="22586" builtinId="32" hidden="1" customBuiltin="1"/>
    <cellStyle name="60% - Accent1" xfId="7848" builtinId="32" hidden="1" customBuiltin="1"/>
    <cellStyle name="60% - Accent1" xfId="22649" builtinId="32" hidden="1" customBuiltin="1"/>
    <cellStyle name="60% - Accent1" xfId="22682" builtinId="32" hidden="1" customBuiltin="1"/>
    <cellStyle name="60% - Accent1" xfId="22717" builtinId="32" hidden="1" customBuiltin="1"/>
    <cellStyle name="60% - Accent1" xfId="22750" builtinId="32" hidden="1" customBuiltin="1"/>
    <cellStyle name="60% - Accent1" xfId="22780" builtinId="32" hidden="1" customBuiltin="1"/>
    <cellStyle name="60% - Accent1" xfId="22634" builtinId="32" hidden="1" customBuiltin="1"/>
    <cellStyle name="60% - Accent1" xfId="22666" builtinId="32" hidden="1" customBuiltin="1"/>
    <cellStyle name="60% - Accent1" xfId="22801" builtinId="32" hidden="1" customBuiltin="1"/>
    <cellStyle name="60% - Accent1" xfId="22836" builtinId="32" hidden="1" customBuiltin="1"/>
    <cellStyle name="60% - Accent1" xfId="22872" builtinId="32" hidden="1" customBuiltin="1"/>
    <cellStyle name="60% - Accent1" xfId="22906" builtinId="32" hidden="1" customBuiltin="1"/>
    <cellStyle name="60% - Accent1" xfId="22946" builtinId="32" hidden="1" customBuiltin="1"/>
    <cellStyle name="60% - Accent1" xfId="22991" builtinId="32" hidden="1" customBuiltin="1"/>
    <cellStyle name="60% - Accent1" xfId="23024" builtinId="32" hidden="1" customBuiltin="1"/>
    <cellStyle name="60% - Accent1" xfId="23059" builtinId="32" hidden="1" customBuiltin="1"/>
    <cellStyle name="60% - Accent1" xfId="23092" builtinId="32" hidden="1" customBuiltin="1"/>
    <cellStyle name="60% - Accent1" xfId="23122" builtinId="32" hidden="1" customBuiltin="1"/>
    <cellStyle name="60% - Accent1" xfId="22976" builtinId="32" hidden="1" customBuiltin="1"/>
    <cellStyle name="60% - Accent1" xfId="23008" builtinId="32" hidden="1" customBuiltin="1"/>
    <cellStyle name="60% - Accent1" xfId="23143" builtinId="32" hidden="1" customBuiltin="1"/>
    <cellStyle name="60% - Accent1" xfId="23178" builtinId="32" hidden="1" customBuiltin="1"/>
    <cellStyle name="60% - Accent1" xfId="23214" builtinId="32" hidden="1" customBuiltin="1"/>
    <cellStyle name="60% - Accent1" xfId="23248" builtinId="32" hidden="1" customBuiltin="1"/>
    <cellStyle name="60% - Accent1" xfId="23282" builtinId="32" hidden="1" customBuiltin="1"/>
    <cellStyle name="60% - Accent1" xfId="23349" builtinId="32" hidden="1" customBuiltin="1"/>
    <cellStyle name="60% - Accent1" xfId="23370" builtinId="32" hidden="1" customBuiltin="1"/>
    <cellStyle name="60% - Accent1" xfId="23393" builtinId="32" hidden="1" customBuiltin="1"/>
    <cellStyle name="60% - Accent1" xfId="23415" builtinId="32" hidden="1" customBuiltin="1"/>
    <cellStyle name="60% - Accent1" xfId="23436" builtinId="32" hidden="1" customBuiltin="1"/>
    <cellStyle name="60% - Accent1" xfId="23467" builtinId="32" hidden="1" customBuiltin="1"/>
    <cellStyle name="60% - Accent1" xfId="23663" builtinId="32" hidden="1" customBuiltin="1"/>
    <cellStyle name="60% - Accent1" xfId="23685" builtinId="32" hidden="1" customBuiltin="1"/>
    <cellStyle name="60% - Accent1" xfId="23711" builtinId="32" hidden="1" customBuiltin="1"/>
    <cellStyle name="60% - Accent1" xfId="23737" builtinId="32" hidden="1" customBuiltin="1"/>
    <cellStyle name="60% - Accent1" xfId="23761" builtinId="32" hidden="1" customBuiltin="1"/>
    <cellStyle name="60% - Accent1" xfId="23643" builtinId="32" hidden="1" customBuiltin="1"/>
    <cellStyle name="60% - Accent1" xfId="23801" builtinId="32" hidden="1" customBuiltin="1"/>
    <cellStyle name="60% - Accent1" xfId="23833" builtinId="32" hidden="1" customBuiltin="1"/>
    <cellStyle name="60% - Accent1" xfId="23868" builtinId="32" hidden="1" customBuiltin="1"/>
    <cellStyle name="60% - Accent1" xfId="23900" builtinId="32" hidden="1" customBuiltin="1"/>
    <cellStyle name="60% - Accent1" xfId="23931" builtinId="32" hidden="1" customBuiltin="1"/>
    <cellStyle name="60% - Accent1" xfId="23787" builtinId="32" hidden="1" customBuiltin="1"/>
    <cellStyle name="60% - Accent1" xfId="23817" builtinId="32" hidden="1" customBuiltin="1"/>
    <cellStyle name="60% - Accent1" xfId="23950" builtinId="32" hidden="1" customBuiltin="1"/>
    <cellStyle name="60% - Accent1" xfId="23978" builtinId="32" hidden="1" customBuiltin="1"/>
    <cellStyle name="60% - Accent1" xfId="24004" builtinId="32" hidden="1" customBuiltin="1"/>
    <cellStyle name="60% - Accent1" xfId="24028" builtinId="32" hidden="1" customBuiltin="1"/>
    <cellStyle name="60% - Accent1" xfId="23876" builtinId="32" hidden="1" customBuiltin="1"/>
    <cellStyle name="60% - Accent1" xfId="24074" builtinId="32" hidden="1" customBuiltin="1"/>
    <cellStyle name="60% - Accent1" xfId="24104" builtinId="32" hidden="1" customBuiltin="1"/>
    <cellStyle name="60% - Accent1" xfId="24136" builtinId="32" hidden="1" customBuiltin="1"/>
    <cellStyle name="60% - Accent1" xfId="24166" builtinId="32" hidden="1" customBuiltin="1"/>
    <cellStyle name="60% - Accent1" xfId="24193" builtinId="32" hidden="1" customBuiltin="1"/>
    <cellStyle name="60% - Accent1" xfId="24061" builtinId="32" hidden="1" customBuiltin="1"/>
    <cellStyle name="60% - Accent1" xfId="24089" builtinId="32" hidden="1" customBuiltin="1"/>
    <cellStyle name="60% - Accent1" xfId="24211" builtinId="32" hidden="1" customBuiltin="1"/>
    <cellStyle name="60% - Accent1" xfId="24235" builtinId="32" hidden="1" customBuiltin="1"/>
    <cellStyle name="60% - Accent1" xfId="24259" builtinId="32" hidden="1" customBuiltin="1"/>
    <cellStyle name="60% - Accent1" xfId="24282" builtinId="32" hidden="1" customBuiltin="1"/>
    <cellStyle name="60% - Accent1" xfId="24310" builtinId="32" hidden="1" customBuiltin="1"/>
    <cellStyle name="60% - Accent1" xfId="24348" builtinId="32" hidden="1" customBuiltin="1"/>
    <cellStyle name="60% - Accent1" xfId="24378" builtinId="32" hidden="1" customBuiltin="1"/>
    <cellStyle name="60% - Accent1" xfId="24410" builtinId="32" hidden="1" customBuiltin="1"/>
    <cellStyle name="60% - Accent1" xfId="24440" builtinId="32" hidden="1" customBuiltin="1"/>
    <cellStyle name="60% - Accent1" xfId="24467" builtinId="32" hidden="1" customBuiltin="1"/>
    <cellStyle name="60% - Accent1" xfId="24335" builtinId="32" hidden="1" customBuiltin="1"/>
    <cellStyle name="60% - Accent1" xfId="24363" builtinId="32" hidden="1" customBuiltin="1"/>
    <cellStyle name="60% - Accent1" xfId="24485" builtinId="32" hidden="1" customBuiltin="1"/>
    <cellStyle name="60% - Accent1" xfId="24509" builtinId="32" hidden="1" customBuiltin="1"/>
    <cellStyle name="60% - Accent1" xfId="24534" builtinId="32" hidden="1" customBuiltin="1"/>
    <cellStyle name="60% - Accent1" xfId="24557" builtinId="32" hidden="1" customBuiltin="1"/>
    <cellStyle name="60% - Accent1" xfId="24582" builtinId="32" hidden="1" customBuiltin="1"/>
    <cellStyle name="60% - Accent1" xfId="23503" builtinId="32" hidden="1" customBuiltin="1"/>
    <cellStyle name="60% - Accent1" xfId="23516" builtinId="32" hidden="1" customBuiltin="1"/>
    <cellStyle name="60% - Accent1" xfId="23606" builtinId="32" hidden="1" customBuiltin="1"/>
    <cellStyle name="60% - Accent1" xfId="23508" builtinId="32" hidden="1" customBuiltin="1"/>
    <cellStyle name="60% - Accent1" xfId="23518" builtinId="32" hidden="1" customBuiltin="1"/>
    <cellStyle name="60% - Accent1" xfId="23490" builtinId="32" hidden="1" customBuiltin="1"/>
    <cellStyle name="60% - Accent1" xfId="24731" builtinId="32" hidden="1" customBuiltin="1"/>
    <cellStyle name="60% - Accent1" xfId="24752" builtinId="32" hidden="1" customBuiltin="1"/>
    <cellStyle name="60% - Accent1" xfId="24775" builtinId="32" hidden="1" customBuiltin="1"/>
    <cellStyle name="60% - Accent1" xfId="24796" builtinId="32" hidden="1" customBuiltin="1"/>
    <cellStyle name="60% - Accent1" xfId="24817" builtinId="32" hidden="1" customBuiltin="1"/>
    <cellStyle name="60% - Accent1" xfId="24714" builtinId="32" hidden="1" customBuiltin="1"/>
    <cellStyle name="60% - Accent1" xfId="24852" builtinId="32" hidden="1" customBuiltin="1"/>
    <cellStyle name="60% - Accent1" xfId="24883" builtinId="32" hidden="1" customBuiltin="1"/>
    <cellStyle name="60% - Accent1" xfId="24918" builtinId="32" hidden="1" customBuiltin="1"/>
    <cellStyle name="60% - Accent1" xfId="24948" builtinId="32" hidden="1" customBuiltin="1"/>
    <cellStyle name="60% - Accent1" xfId="24979" builtinId="32" hidden="1" customBuiltin="1"/>
    <cellStyle name="60% - Accent1" xfId="24839" builtinId="32" hidden="1" customBuiltin="1"/>
    <cellStyle name="60% - Accent1" xfId="24868" builtinId="32" hidden="1" customBuiltin="1"/>
    <cellStyle name="60% - Accent1" xfId="24998" builtinId="32" hidden="1" customBuiltin="1"/>
    <cellStyle name="60% - Accent1" xfId="25025" builtinId="32" hidden="1" customBuiltin="1"/>
    <cellStyle name="60% - Accent1" xfId="25048" builtinId="32" hidden="1" customBuiltin="1"/>
    <cellStyle name="60% - Accent1" xfId="25072" builtinId="32" hidden="1" customBuiltin="1"/>
    <cellStyle name="60% - Accent1" xfId="24926" builtinId="32" hidden="1" customBuiltin="1"/>
    <cellStyle name="60% - Accent1" xfId="25117" builtinId="32" hidden="1" customBuiltin="1"/>
    <cellStyle name="60% - Accent1" xfId="25147" builtinId="32" hidden="1" customBuiltin="1"/>
    <cellStyle name="60% - Accent1" xfId="25179" builtinId="32" hidden="1" customBuiltin="1"/>
    <cellStyle name="60% - Accent1" xfId="25208" builtinId="32" hidden="1" customBuiltin="1"/>
    <cellStyle name="60% - Accent1" xfId="25235" builtinId="32" hidden="1" customBuiltin="1"/>
    <cellStyle name="60% - Accent1" xfId="25104" builtinId="32" hidden="1" customBuiltin="1"/>
    <cellStyle name="60% - Accent1" xfId="25132" builtinId="32" hidden="1" customBuiltin="1"/>
    <cellStyle name="60% - Accent1" xfId="25252" builtinId="32" hidden="1" customBuiltin="1"/>
    <cellStyle name="60% - Accent1" xfId="25275" builtinId="32" hidden="1" customBuiltin="1"/>
    <cellStyle name="60% - Accent1" xfId="25299" builtinId="32" hidden="1" customBuiltin="1"/>
    <cellStyle name="60% - Accent1" xfId="25323" builtinId="32" hidden="1" customBuiltin="1"/>
    <cellStyle name="60% - Accent1" xfId="25352" builtinId="32" hidden="1" customBuiltin="1"/>
    <cellStyle name="60% - Accent1" xfId="25388" builtinId="32" hidden="1" customBuiltin="1"/>
    <cellStyle name="60% - Accent1" xfId="25418" builtinId="32" hidden="1" customBuiltin="1"/>
    <cellStyle name="60% - Accent1" xfId="25450" builtinId="32" hidden="1" customBuiltin="1"/>
    <cellStyle name="60% - Accent1" xfId="25479" builtinId="32" hidden="1" customBuiltin="1"/>
    <cellStyle name="60% - Accent1" xfId="25506" builtinId="32" hidden="1" customBuiltin="1"/>
    <cellStyle name="60% - Accent1" xfId="25375" builtinId="32" hidden="1" customBuiltin="1"/>
    <cellStyle name="60% - Accent1" xfId="25403" builtinId="32" hidden="1" customBuiltin="1"/>
    <cellStyle name="60% - Accent1" xfId="25524" builtinId="32" hidden="1" customBuiltin="1"/>
    <cellStyle name="60% - Accent1" xfId="25548" builtinId="32" hidden="1" customBuiltin="1"/>
    <cellStyle name="60% - Accent1" xfId="25571" builtinId="32" hidden="1" customBuiltin="1"/>
    <cellStyle name="60% - Accent1" xfId="25594" builtinId="32" hidden="1" customBuiltin="1"/>
    <cellStyle name="60% - Accent1" xfId="25616" builtinId="32" hidden="1" customBuiltin="1"/>
    <cellStyle name="60% - Accent1" xfId="6228" builtinId="32" hidden="1" customBuiltin="1"/>
    <cellStyle name="60% - Accent1" xfId="20071" builtinId="32" hidden="1" customBuiltin="1"/>
    <cellStyle name="60% - Accent1" xfId="13971" builtinId="32" hidden="1" customBuiltin="1"/>
    <cellStyle name="60% - Accent1" xfId="20074" builtinId="32" hidden="1" customBuiltin="1"/>
    <cellStyle name="60% - Accent1" xfId="4537" builtinId="32" hidden="1" customBuiltin="1"/>
    <cellStyle name="60% - Accent1" xfId="20086" builtinId="32" hidden="1" customBuiltin="1"/>
    <cellStyle name="60% - Accent1" xfId="8236" builtinId="32" hidden="1" customBuiltin="1"/>
    <cellStyle name="60% - Accent1" xfId="23513" builtinId="32" hidden="1" customBuiltin="1"/>
    <cellStyle name="60% - Accent1" xfId="24477" builtinId="32" hidden="1" customBuiltin="1"/>
    <cellStyle name="60% - Accent1" xfId="16867" builtinId="32" hidden="1" customBuiltin="1"/>
    <cellStyle name="60% - Accent1" xfId="22296" builtinId="32" hidden="1" customBuiltin="1"/>
    <cellStyle name="60% - Accent1" xfId="23327" builtinId="32" hidden="1" customBuiltin="1"/>
    <cellStyle name="60% - Accent1" xfId="24511" builtinId="32" hidden="1" customBuiltin="1"/>
    <cellStyle name="60% - Accent1" xfId="8184" builtinId="32" hidden="1" customBuiltin="1"/>
    <cellStyle name="60% - Accent1" xfId="23309" builtinId="32" hidden="1" customBuiltin="1"/>
    <cellStyle name="60% - Accent1" xfId="13068" builtinId="32" hidden="1" customBuiltin="1"/>
    <cellStyle name="60% - Accent1" xfId="22070" builtinId="32" hidden="1" customBuiltin="1"/>
    <cellStyle name="60% - Accent1" xfId="24559" builtinId="32" hidden="1" customBuiltin="1"/>
    <cellStyle name="60% - Accent1" xfId="24149" builtinId="32" hidden="1" customBuiltin="1"/>
    <cellStyle name="60% - Accent1" xfId="25643" builtinId="32" hidden="1" customBuiltin="1"/>
    <cellStyle name="60% - Accent1" xfId="25681" builtinId="32" hidden="1" customBuiltin="1"/>
    <cellStyle name="60% - Accent1" xfId="25717" builtinId="32" hidden="1" customBuiltin="1"/>
    <cellStyle name="60% - Accent1" xfId="25752" builtinId="32" hidden="1" customBuiltin="1"/>
    <cellStyle name="60% - Accent1" xfId="14673" builtinId="32" hidden="1" customBuiltin="1"/>
    <cellStyle name="60% - Accent1" xfId="25815" builtinId="32" hidden="1" customBuiltin="1"/>
    <cellStyle name="60% - Accent1" xfId="25848" builtinId="32" hidden="1" customBuiltin="1"/>
    <cellStyle name="60% - Accent1" xfId="25883" builtinId="32" hidden="1" customBuiltin="1"/>
    <cellStyle name="60% - Accent1" xfId="25916" builtinId="32" hidden="1" customBuiltin="1"/>
    <cellStyle name="60% - Accent1" xfId="25946" builtinId="32" hidden="1" customBuiltin="1"/>
    <cellStyle name="60% - Accent1" xfId="25800" builtinId="32" hidden="1" customBuiltin="1"/>
    <cellStyle name="60% - Accent1" xfId="25832" builtinId="32" hidden="1" customBuiltin="1"/>
    <cellStyle name="60% - Accent1" xfId="25967" builtinId="32" hidden="1" customBuiltin="1"/>
    <cellStyle name="60% - Accent1" xfId="26002" builtinId="32" hidden="1" customBuiltin="1"/>
    <cellStyle name="60% - Accent1" xfId="26038" builtinId="32" hidden="1" customBuiltin="1"/>
    <cellStyle name="60% - Accent1" xfId="26072" builtinId="32" hidden="1" customBuiltin="1"/>
    <cellStyle name="60% - Accent1" xfId="26108" builtinId="32" hidden="1" customBuiltin="1"/>
    <cellStyle name="60% - Accent1" xfId="26145" builtinId="32" hidden="1" customBuiltin="1"/>
    <cellStyle name="60% - Accent1" xfId="26175" builtinId="32" hidden="1" customBuiltin="1"/>
    <cellStyle name="60% - Accent1" xfId="26207" builtinId="32" hidden="1" customBuiltin="1"/>
    <cellStyle name="60% - Accent1" xfId="26237" builtinId="32" hidden="1" customBuiltin="1"/>
    <cellStyle name="60% - Accent1" xfId="26264" builtinId="32" hidden="1" customBuiltin="1"/>
    <cellStyle name="60% - Accent1" xfId="26132" builtinId="32" hidden="1" customBuiltin="1"/>
    <cellStyle name="60% - Accent1" xfId="26160" builtinId="32" hidden="1" customBuiltin="1"/>
    <cellStyle name="60% - Accent1" xfId="26280" builtinId="32" hidden="1" customBuiltin="1"/>
    <cellStyle name="60% - Accent1" xfId="26302" builtinId="32" hidden="1" customBuiltin="1"/>
    <cellStyle name="60% - Accent1" xfId="26325" builtinId="32" hidden="1" customBuiltin="1"/>
    <cellStyle name="60% - Accent1" xfId="26346" builtinId="32" hidden="1" customBuiltin="1"/>
    <cellStyle name="60% - Accent1" xfId="26368" builtinId="32" hidden="1" customBuiltin="1"/>
    <cellStyle name="60% - Accent1" xfId="26390" builtinId="32" hidden="1" customBuiltin="1"/>
    <cellStyle name="60% - Accent1" xfId="26411" builtinId="32" hidden="1" customBuiltin="1"/>
    <cellStyle name="60% - Accent1" xfId="26433" builtinId="32" hidden="1" customBuiltin="1"/>
    <cellStyle name="60% - Accent1" xfId="26455" builtinId="32" hidden="1" customBuiltin="1"/>
    <cellStyle name="60% - Accent1" xfId="26476" builtinId="32" hidden="1" customBuiltin="1"/>
    <cellStyle name="60% - Accent1" xfId="26501" builtinId="32" hidden="1" customBuiltin="1"/>
    <cellStyle name="60% - Accent1" xfId="26680" builtinId="32" hidden="1" customBuiltin="1"/>
    <cellStyle name="60% - Accent1" xfId="26701" builtinId="32" hidden="1" customBuiltin="1"/>
    <cellStyle name="60% - Accent1" xfId="26724" builtinId="32" hidden="1" customBuiltin="1"/>
    <cellStyle name="60% - Accent1" xfId="26746" builtinId="32" hidden="1" customBuiltin="1"/>
    <cellStyle name="60% - Accent1" xfId="26767" builtinId="32" hidden="1" customBuiltin="1"/>
    <cellStyle name="60% - Accent1" xfId="26662" builtinId="32" hidden="1" customBuiltin="1"/>
    <cellStyle name="60% - Accent1" xfId="26801" builtinId="32" hidden="1" customBuiltin="1"/>
    <cellStyle name="60% - Accent1" xfId="26831" builtinId="32" hidden="1" customBuiltin="1"/>
    <cellStyle name="60% - Accent1" xfId="26866" builtinId="32" hidden="1" customBuiltin="1"/>
    <cellStyle name="60% - Accent1" xfId="26896" builtinId="32" hidden="1" customBuiltin="1"/>
    <cellStyle name="60% - Accent1" xfId="26927" builtinId="32" hidden="1" customBuiltin="1"/>
    <cellStyle name="60% - Accent1" xfId="26788" builtinId="32" hidden="1" customBuiltin="1"/>
    <cellStyle name="60% - Accent1" xfId="26816" builtinId="32" hidden="1" customBuiltin="1"/>
    <cellStyle name="60% - Accent1" xfId="26945" builtinId="32" hidden="1" customBuiltin="1"/>
    <cellStyle name="60% - Accent1" xfId="26970" builtinId="32" hidden="1" customBuiltin="1"/>
    <cellStyle name="60% - Accent1" xfId="26992" builtinId="32" hidden="1" customBuiltin="1"/>
    <cellStyle name="60% - Accent1" xfId="27013" builtinId="32" hidden="1" customBuiltin="1"/>
    <cellStyle name="60% - Accent1" xfId="26874" builtinId="32" hidden="1" customBuiltin="1"/>
    <cellStyle name="60% - Accent1" xfId="27056" builtinId="32" hidden="1" customBuiltin="1"/>
    <cellStyle name="60% - Accent1" xfId="27085" builtinId="32" hidden="1" customBuiltin="1"/>
    <cellStyle name="60% - Accent1" xfId="27117" builtinId="32" hidden="1" customBuiltin="1"/>
    <cellStyle name="60% - Accent1" xfId="27146" builtinId="32" hidden="1" customBuiltin="1"/>
    <cellStyle name="60% - Accent1" xfId="27173" builtinId="32" hidden="1" customBuiltin="1"/>
    <cellStyle name="60% - Accent1" xfId="27043" builtinId="32" hidden="1" customBuiltin="1"/>
    <cellStyle name="60% - Accent1" xfId="27070" builtinId="32" hidden="1" customBuiltin="1"/>
    <cellStyle name="60% - Accent1" xfId="27189" builtinId="32" hidden="1" customBuiltin="1"/>
    <cellStyle name="60% - Accent1" xfId="27211" builtinId="32" hidden="1" customBuiltin="1"/>
    <cellStyle name="60% - Accent1" xfId="27233" builtinId="32" hidden="1" customBuiltin="1"/>
    <cellStyle name="60% - Accent1" xfId="27254" builtinId="32" hidden="1" customBuiltin="1"/>
    <cellStyle name="60% - Accent1" xfId="27280" builtinId="32" hidden="1" customBuiltin="1"/>
    <cellStyle name="60% - Accent1" xfId="27316" builtinId="32" hidden="1" customBuiltin="1"/>
    <cellStyle name="60% - Accent1" xfId="27345" builtinId="32" hidden="1" customBuiltin="1"/>
    <cellStyle name="60% - Accent1" xfId="27377" builtinId="32" hidden="1" customBuiltin="1"/>
    <cellStyle name="60% - Accent1" xfId="27406" builtinId="32" hidden="1" customBuiltin="1"/>
    <cellStyle name="60% - Accent1" xfId="27433" builtinId="32" hidden="1" customBuiltin="1"/>
    <cellStyle name="60% - Accent1" xfId="27303" builtinId="32" hidden="1" customBuiltin="1"/>
    <cellStyle name="60% - Accent1" xfId="27330" builtinId="32" hidden="1" customBuiltin="1"/>
    <cellStyle name="60% - Accent1" xfId="27449" builtinId="32" hidden="1" customBuiltin="1"/>
    <cellStyle name="60% - Accent1" xfId="27471" builtinId="32" hidden="1" customBuiltin="1"/>
    <cellStyle name="60% - Accent1" xfId="27493" builtinId="32" hidden="1" customBuiltin="1"/>
    <cellStyle name="60% - Accent1" xfId="27514" builtinId="32" hidden="1" customBuiltin="1"/>
    <cellStyle name="60% - Accent1" xfId="27535" builtinId="32" hidden="1" customBuiltin="1"/>
    <cellStyle name="60% - Accent1" xfId="26536" builtinId="32" hidden="1" customBuiltin="1"/>
    <cellStyle name="60% - Accent1" xfId="26546" builtinId="32" hidden="1" customBuiltin="1"/>
    <cellStyle name="60% - Accent1" xfId="26629" builtinId="32" hidden="1" customBuiltin="1"/>
    <cellStyle name="60% - Accent1" xfId="26539" builtinId="32" hidden="1" customBuiltin="1"/>
    <cellStyle name="60% - Accent1" xfId="26548" builtinId="32" hidden="1" customBuiltin="1"/>
    <cellStyle name="60% - Accent1" xfId="26524" builtinId="32" hidden="1" customBuiltin="1"/>
    <cellStyle name="60% - Accent1" xfId="27588" builtinId="32" hidden="1" customBuiltin="1"/>
    <cellStyle name="60% - Accent1" xfId="27609" builtinId="32" hidden="1" customBuiltin="1"/>
    <cellStyle name="60% - Accent1" xfId="27632" builtinId="32" hidden="1" customBuiltin="1"/>
    <cellStyle name="60% - Accent1" xfId="27653" builtinId="32" hidden="1" customBuiltin="1"/>
    <cellStyle name="60% - Accent1" xfId="27674" builtinId="32" hidden="1" customBuiltin="1"/>
    <cellStyle name="60% - Accent1" xfId="27571" builtinId="32" hidden="1" customBuiltin="1"/>
    <cellStyle name="60% - Accent1" xfId="27707" builtinId="32" hidden="1" customBuiltin="1"/>
    <cellStyle name="60% - Accent1" xfId="27737" builtinId="32" hidden="1" customBuiltin="1"/>
    <cellStyle name="60% - Accent1" xfId="27772" builtinId="32" hidden="1" customBuiltin="1"/>
    <cellStyle name="60% - Accent1" xfId="27801" builtinId="32" hidden="1" customBuiltin="1"/>
    <cellStyle name="60% - Accent1" xfId="27832" builtinId="32" hidden="1" customBuiltin="1"/>
    <cellStyle name="60% - Accent1" xfId="27694" builtinId="32" hidden="1" customBuiltin="1"/>
    <cellStyle name="60% - Accent1" xfId="27722" builtinId="32" hidden="1" customBuiltin="1"/>
    <cellStyle name="60% - Accent1" xfId="27850" builtinId="32" hidden="1" customBuiltin="1"/>
    <cellStyle name="60% - Accent1" xfId="27875" builtinId="32" hidden="1" customBuiltin="1"/>
    <cellStyle name="60% - Accent1" xfId="27896" builtinId="32" hidden="1" customBuiltin="1"/>
    <cellStyle name="60% - Accent1" xfId="27917" builtinId="32" hidden="1" customBuiltin="1"/>
    <cellStyle name="60% - Accent1" xfId="27780" builtinId="32" hidden="1" customBuiltin="1"/>
    <cellStyle name="60% - Accent1" xfId="27958" builtinId="32" hidden="1" customBuiltin="1"/>
    <cellStyle name="60% - Accent1" xfId="27987" builtinId="32" hidden="1" customBuiltin="1"/>
    <cellStyle name="60% - Accent1" xfId="28019" builtinId="32" hidden="1" customBuiltin="1"/>
    <cellStyle name="60% - Accent1" xfId="28047" builtinId="32" hidden="1" customBuiltin="1"/>
    <cellStyle name="60% - Accent1" xfId="28074" builtinId="32" hidden="1" customBuiltin="1"/>
    <cellStyle name="60% - Accent1" xfId="27945" builtinId="32" hidden="1" customBuiltin="1"/>
    <cellStyle name="60% - Accent1" xfId="27972" builtinId="32" hidden="1" customBuiltin="1"/>
    <cellStyle name="60% - Accent1" xfId="28090" builtinId="32" hidden="1" customBuiltin="1"/>
    <cellStyle name="60% - Accent1" xfId="28112" builtinId="32" hidden="1" customBuiltin="1"/>
    <cellStyle name="60% - Accent1" xfId="28133" builtinId="32" hidden="1" customBuiltin="1"/>
    <cellStyle name="60% - Accent1" xfId="28154" builtinId="32" hidden="1" customBuiltin="1"/>
    <cellStyle name="60% - Accent1" xfId="28180" builtinId="32" hidden="1" customBuiltin="1"/>
    <cellStyle name="60% - Accent1" xfId="28214" builtinId="32" hidden="1" customBuiltin="1"/>
    <cellStyle name="60% - Accent1" xfId="28243" builtinId="32" hidden="1" customBuiltin="1"/>
    <cellStyle name="60% - Accent1" xfId="28275" builtinId="32" hidden="1" customBuiltin="1"/>
    <cellStyle name="60% - Accent1" xfId="28303" builtinId="32" hidden="1" customBuiltin="1"/>
    <cellStyle name="60% - Accent1" xfId="28330" builtinId="32" hidden="1" customBuiltin="1"/>
    <cellStyle name="60% - Accent1" xfId="28201" builtinId="32" hidden="1" customBuiltin="1"/>
    <cellStyle name="60% - Accent1" xfId="28228" builtinId="32" hidden="1" customBuiltin="1"/>
    <cellStyle name="60% - Accent1" xfId="28346" builtinId="32" hidden="1" customBuiltin="1"/>
    <cellStyle name="60% - Accent1" xfId="28368" builtinId="32" hidden="1" customBuiltin="1"/>
    <cellStyle name="60% - Accent1" xfId="28389" builtinId="32" hidden="1" customBuiltin="1"/>
    <cellStyle name="60% - Accent1" xfId="28410" builtinId="32" hidden="1" customBuiltin="1"/>
    <cellStyle name="60% - Accent1" xfId="28431" builtinId="32" hidden="1" customBuiltin="1"/>
    <cellStyle name="60% - Accent2" xfId="27" builtinId="36" hidden="1" customBuiltin="1"/>
    <cellStyle name="60% - Accent2" xfId="75" builtinId="36" hidden="1" customBuiltin="1"/>
    <cellStyle name="60% - Accent2" xfId="110" builtinId="36" hidden="1" customBuiltin="1"/>
    <cellStyle name="60% - Accent2" xfId="153" builtinId="36" hidden="1" customBuiltin="1"/>
    <cellStyle name="60% - Accent2" xfId="195" builtinId="36" hidden="1" customBuiltin="1"/>
    <cellStyle name="60% - Accent2" xfId="229" builtinId="36" hidden="1" customBuiltin="1"/>
    <cellStyle name="60% - Accent2" xfId="266" builtinId="36" hidden="1" customBuiltin="1"/>
    <cellStyle name="60% - Accent2" xfId="303" builtinId="36" hidden="1" customBuiltin="1"/>
    <cellStyle name="60% - Accent2" xfId="337" builtinId="36" hidden="1" customBuiltin="1"/>
    <cellStyle name="60% - Accent2" xfId="372" builtinId="36" hidden="1" customBuiltin="1"/>
    <cellStyle name="60% - Accent2" xfId="460" builtinId="36" hidden="1" customBuiltin="1"/>
    <cellStyle name="60% - Accent2" xfId="494" builtinId="36" hidden="1" customBuiltin="1"/>
    <cellStyle name="60% - Accent2" xfId="530" builtinId="36" hidden="1" customBuiltin="1"/>
    <cellStyle name="60% - Accent2" xfId="566" builtinId="36" hidden="1" customBuiltin="1"/>
    <cellStyle name="60% - Accent2" xfId="600" builtinId="36" hidden="1" customBuiltin="1"/>
    <cellStyle name="60% - Accent2" xfId="402" builtinId="36" hidden="1" customBuiltin="1"/>
    <cellStyle name="60% - Accent2" xfId="651" builtinId="36" hidden="1" customBuiltin="1"/>
    <cellStyle name="60% - Accent2" xfId="685" builtinId="36" hidden="1" customBuiltin="1"/>
    <cellStyle name="60% - Accent2" xfId="722" builtinId="36" hidden="1" customBuiltin="1"/>
    <cellStyle name="60% - Accent2" xfId="757" builtinId="36" hidden="1" customBuiltin="1"/>
    <cellStyle name="60% - Accent2" xfId="791" builtinId="36" hidden="1" customBuiltin="1"/>
    <cellStyle name="60% - Accent2" xfId="392" builtinId="36" hidden="1" customBuiltin="1"/>
    <cellStyle name="60% - Accent2" xfId="732" builtinId="36" hidden="1" customBuiltin="1"/>
    <cellStyle name="60% - Accent2" xfId="816" builtinId="36" hidden="1" customBuiltin="1"/>
    <cellStyle name="60% - Accent2" xfId="854" builtinId="36" hidden="1" customBuiltin="1"/>
    <cellStyle name="60% - Accent2" xfId="890" builtinId="36" hidden="1" customBuiltin="1"/>
    <cellStyle name="60% - Accent2" xfId="925" builtinId="36" hidden="1" customBuiltin="1"/>
    <cellStyle name="60% - Accent2" xfId="943" builtinId="36" hidden="1" customBuiltin="1"/>
    <cellStyle name="60% - Accent2" xfId="988" builtinId="36" hidden="1" customBuiltin="1"/>
    <cellStyle name="60% - Accent2" xfId="1021" builtinId="36" hidden="1" customBuiltin="1"/>
    <cellStyle name="60% - Accent2" xfId="1055" builtinId="36" hidden="1" customBuiltin="1"/>
    <cellStyle name="60% - Accent2" xfId="1087" builtinId="36" hidden="1" customBuiltin="1"/>
    <cellStyle name="60% - Accent2" xfId="1118" builtinId="36" hidden="1" customBuiltin="1"/>
    <cellStyle name="60% - Accent2" xfId="702" builtinId="36" hidden="1" customBuiltin="1"/>
    <cellStyle name="60% - Accent2" xfId="1063" builtinId="36" hidden="1" customBuiltin="1"/>
    <cellStyle name="60% - Accent2" xfId="1140" builtinId="36" hidden="1" customBuiltin="1"/>
    <cellStyle name="60% - Accent2" xfId="1175" builtinId="36" hidden="1" customBuiltin="1"/>
    <cellStyle name="60% - Accent2" xfId="1211" builtinId="36" hidden="1" customBuiltin="1"/>
    <cellStyle name="60% - Accent2" xfId="1245" builtinId="36" hidden="1" customBuiltin="1"/>
    <cellStyle name="60% - Accent2" xfId="1285" builtinId="36" hidden="1" customBuiltin="1"/>
    <cellStyle name="60% - Accent2" xfId="1330" builtinId="36" hidden="1" customBuiltin="1"/>
    <cellStyle name="60% - Accent2" xfId="1363" builtinId="36" hidden="1" customBuiltin="1"/>
    <cellStyle name="60% - Accent2" xfId="1397" builtinId="36" hidden="1" customBuiltin="1"/>
    <cellStyle name="60% - Accent2" xfId="1429" builtinId="36" hidden="1" customBuiltin="1"/>
    <cellStyle name="60% - Accent2" xfId="1460" builtinId="36" hidden="1" customBuiltin="1"/>
    <cellStyle name="60% - Accent2" xfId="1276" builtinId="36" hidden="1" customBuiltin="1"/>
    <cellStyle name="60% - Accent2" xfId="1405" builtinId="36" hidden="1" customBuiltin="1"/>
    <cellStyle name="60% - Accent2" xfId="1482" builtinId="36" hidden="1" customBuiltin="1"/>
    <cellStyle name="60% - Accent2" xfId="1517" builtinId="36" hidden="1" customBuiltin="1"/>
    <cellStyle name="60% - Accent2" xfId="1553" builtinId="36" hidden="1" customBuiltin="1"/>
    <cellStyle name="60% - Accent2" xfId="1587" builtinId="36" hidden="1" customBuiltin="1"/>
    <cellStyle name="60% - Accent2" xfId="1622" builtinId="36" hidden="1" customBuiltin="1"/>
    <cellStyle name="60% - Accent2" xfId="1738" builtinId="36" hidden="1" customBuiltin="1"/>
    <cellStyle name="60% - Accent2" xfId="1759" builtinId="36" hidden="1" customBuiltin="1"/>
    <cellStyle name="60% - Accent2" xfId="1781" builtinId="36" hidden="1" customBuiltin="1"/>
    <cellStyle name="60% - Accent2" xfId="1803" builtinId="36" hidden="1" customBuiltin="1"/>
    <cellStyle name="60% - Accent2" xfId="1824" builtinId="36" hidden="1" customBuiltin="1"/>
    <cellStyle name="60% - Accent2" xfId="1849" builtinId="36" hidden="1" customBuiltin="1"/>
    <cellStyle name="60% - Accent2" xfId="2028" builtinId="36" hidden="1" customBuiltin="1"/>
    <cellStyle name="60% - Accent2" xfId="2049" builtinId="36" hidden="1" customBuiltin="1"/>
    <cellStyle name="60% - Accent2" xfId="2072" builtinId="36" hidden="1" customBuiltin="1"/>
    <cellStyle name="60% - Accent2" xfId="2094" builtinId="36" hidden="1" customBuiltin="1"/>
    <cellStyle name="60% - Accent2" xfId="2115" builtinId="36" hidden="1" customBuiltin="1"/>
    <cellStyle name="60% - Accent2" xfId="1993" builtinId="36" hidden="1" customBuiltin="1"/>
    <cellStyle name="60% - Accent2" xfId="2151" builtinId="36" hidden="1" customBuiltin="1"/>
    <cellStyle name="60% - Accent2" xfId="2181" builtinId="36" hidden="1" customBuiltin="1"/>
    <cellStyle name="60% - Accent2" xfId="2215" builtinId="36" hidden="1" customBuiltin="1"/>
    <cellStyle name="60% - Accent2" xfId="2245" builtinId="36" hidden="1" customBuiltin="1"/>
    <cellStyle name="60% - Accent2" xfId="2276" builtinId="36" hidden="1" customBuiltin="1"/>
    <cellStyle name="60% - Accent2" xfId="1984" builtinId="36" hidden="1" customBuiltin="1"/>
    <cellStyle name="60% - Accent2" xfId="2223" builtinId="36" hidden="1" customBuiltin="1"/>
    <cellStyle name="60% - Accent2" xfId="2293" builtinId="36" hidden="1" customBuiltin="1"/>
    <cellStyle name="60% - Accent2" xfId="2318" builtinId="36" hidden="1" customBuiltin="1"/>
    <cellStyle name="60% - Accent2" xfId="2340" builtinId="36" hidden="1" customBuiltin="1"/>
    <cellStyle name="60% - Accent2" xfId="2361" builtinId="36" hidden="1" customBuiltin="1"/>
    <cellStyle name="60% - Accent2" xfId="2370" builtinId="36" hidden="1" customBuiltin="1"/>
    <cellStyle name="60% - Accent2" xfId="2406" builtinId="36" hidden="1" customBuiltin="1"/>
    <cellStyle name="60% - Accent2" xfId="2435" builtinId="36" hidden="1" customBuiltin="1"/>
    <cellStyle name="60% - Accent2" xfId="2466" builtinId="36" hidden="1" customBuiltin="1"/>
    <cellStyle name="60% - Accent2" xfId="2494" builtinId="36" hidden="1" customBuiltin="1"/>
    <cellStyle name="60% - Accent2" xfId="2522" builtinId="36" hidden="1" customBuiltin="1"/>
    <cellStyle name="60% - Accent2" xfId="2195" builtinId="36" hidden="1" customBuiltin="1"/>
    <cellStyle name="60% - Accent2" xfId="2473" builtinId="36" hidden="1" customBuiltin="1"/>
    <cellStyle name="60% - Accent2" xfId="2537" builtinId="36" hidden="1" customBuiltin="1"/>
    <cellStyle name="60% - Accent2" xfId="2559" builtinId="36" hidden="1" customBuiltin="1"/>
    <cellStyle name="60% - Accent2" xfId="2581" builtinId="36" hidden="1" customBuiltin="1"/>
    <cellStyle name="60% - Accent2" xfId="2602" builtinId="36" hidden="1" customBuiltin="1"/>
    <cellStyle name="60% - Accent2" xfId="2630" builtinId="36" hidden="1" customBuiltin="1"/>
    <cellStyle name="60% - Accent2" xfId="2666" builtinId="36" hidden="1" customBuiltin="1"/>
    <cellStyle name="60% - Accent2" xfId="2695" builtinId="36" hidden="1" customBuiltin="1"/>
    <cellStyle name="60% - Accent2" xfId="2726" builtinId="36" hidden="1" customBuiltin="1"/>
    <cellStyle name="60% - Accent2" xfId="2754" builtinId="36" hidden="1" customBuiltin="1"/>
    <cellStyle name="60% - Accent2" xfId="2782" builtinId="36" hidden="1" customBuiltin="1"/>
    <cellStyle name="60% - Accent2" xfId="2622" builtinId="36" hidden="1" customBuiltin="1"/>
    <cellStyle name="60% - Accent2" xfId="2733" builtinId="36" hidden="1" customBuiltin="1"/>
    <cellStyle name="60% - Accent2" xfId="2797" builtinId="36" hidden="1" customBuiltin="1"/>
    <cellStyle name="60% - Accent2" xfId="2819" builtinId="36" hidden="1" customBuiltin="1"/>
    <cellStyle name="60% - Accent2" xfId="2841" builtinId="36" hidden="1" customBuiltin="1"/>
    <cellStyle name="60% - Accent2" xfId="2862" builtinId="36" hidden="1" customBuiltin="1"/>
    <cellStyle name="60% - Accent2" xfId="2888" builtinId="36" hidden="1" customBuiltin="1"/>
    <cellStyle name="60% - Accent2" xfId="1905" builtinId="36" hidden="1" customBuiltin="1"/>
    <cellStyle name="60% - Accent2" xfId="1965" builtinId="36" hidden="1" customBuiltin="1"/>
    <cellStyle name="60% - Accent2" xfId="1946" builtinId="36" hidden="1" customBuiltin="1"/>
    <cellStyle name="60% - Accent2" xfId="1974" builtinId="36" hidden="1" customBuiltin="1"/>
    <cellStyle name="60% - Accent2" xfId="1956" builtinId="36" hidden="1" customBuiltin="1"/>
    <cellStyle name="60% - Accent2" xfId="1871" builtinId="36" hidden="1" customBuiltin="1"/>
    <cellStyle name="60% - Accent2" xfId="3035" builtinId="36" hidden="1" customBuiltin="1"/>
    <cellStyle name="60% - Accent2" xfId="3056" builtinId="36" hidden="1" customBuiltin="1"/>
    <cellStyle name="60% - Accent2" xfId="3079" builtinId="36" hidden="1" customBuiltin="1"/>
    <cellStyle name="60% - Accent2" xfId="3100" builtinId="36" hidden="1" customBuiltin="1"/>
    <cellStyle name="60% - Accent2" xfId="3121" builtinId="36" hidden="1" customBuiltin="1"/>
    <cellStyle name="60% - Accent2" xfId="3002" builtinId="36" hidden="1" customBuiltin="1"/>
    <cellStyle name="60% - Accent2" xfId="3156" builtinId="36" hidden="1" customBuiltin="1"/>
    <cellStyle name="60% - Accent2" xfId="3186" builtinId="36" hidden="1" customBuiltin="1"/>
    <cellStyle name="60% - Accent2" xfId="3220" builtinId="36" hidden="1" customBuiltin="1"/>
    <cellStyle name="60% - Accent2" xfId="3249" builtinId="36" hidden="1" customBuiltin="1"/>
    <cellStyle name="60% - Accent2" xfId="3280" builtinId="36" hidden="1" customBuiltin="1"/>
    <cellStyle name="60% - Accent2" xfId="2993" builtinId="36" hidden="1" customBuiltin="1"/>
    <cellStyle name="60% - Accent2" xfId="3228" builtinId="36" hidden="1" customBuiltin="1"/>
    <cellStyle name="60% - Accent2" xfId="3297" builtinId="36" hidden="1" customBuiltin="1"/>
    <cellStyle name="60% - Accent2" xfId="3322" builtinId="36" hidden="1" customBuiltin="1"/>
    <cellStyle name="60% - Accent2" xfId="3343" builtinId="36" hidden="1" customBuiltin="1"/>
    <cellStyle name="60% - Accent2" xfId="3364" builtinId="36" hidden="1" customBuiltin="1"/>
    <cellStyle name="60% - Accent2" xfId="3373" builtinId="36" hidden="1" customBuiltin="1"/>
    <cellStyle name="60% - Accent2" xfId="3407" builtinId="36" hidden="1" customBuiltin="1"/>
    <cellStyle name="60% - Accent2" xfId="3436" builtinId="36" hidden="1" customBuiltin="1"/>
    <cellStyle name="60% - Accent2" xfId="3467" builtinId="36" hidden="1" customBuiltin="1"/>
    <cellStyle name="60% - Accent2" xfId="3494" builtinId="36" hidden="1" customBuiltin="1"/>
    <cellStyle name="60% - Accent2" xfId="3522" builtinId="36" hidden="1" customBuiltin="1"/>
    <cellStyle name="60% - Accent2" xfId="3200" builtinId="36" hidden="1" customBuiltin="1"/>
    <cellStyle name="60% - Accent2" xfId="3474" builtinId="36" hidden="1" customBuiltin="1"/>
    <cellStyle name="60% - Accent2" xfId="3537" builtinId="36" hidden="1" customBuiltin="1"/>
    <cellStyle name="60% - Accent2" xfId="3559" builtinId="36" hidden="1" customBuiltin="1"/>
    <cellStyle name="60% - Accent2" xfId="3580" builtinId="36" hidden="1" customBuiltin="1"/>
    <cellStyle name="60% - Accent2" xfId="3601" builtinId="36" hidden="1" customBuiltin="1"/>
    <cellStyle name="60% - Accent2" xfId="3629" builtinId="36" hidden="1" customBuiltin="1"/>
    <cellStyle name="60% - Accent2" xfId="3663" builtinId="36" hidden="1" customBuiltin="1"/>
    <cellStyle name="60% - Accent2" xfId="3692" builtinId="36" hidden="1" customBuiltin="1"/>
    <cellStyle name="60% - Accent2" xfId="3723" builtinId="36" hidden="1" customBuiltin="1"/>
    <cellStyle name="60% - Accent2" xfId="3750" builtinId="36" hidden="1" customBuiltin="1"/>
    <cellStyle name="60% - Accent2" xfId="3778" builtinId="36" hidden="1" customBuiltin="1"/>
    <cellStyle name="60% - Accent2" xfId="3621" builtinId="36" hidden="1" customBuiltin="1"/>
    <cellStyle name="60% - Accent2" xfId="3730" builtinId="36" hidden="1" customBuiltin="1"/>
    <cellStyle name="60% - Accent2" xfId="3793" builtinId="36" hidden="1" customBuiltin="1"/>
    <cellStyle name="60% - Accent2" xfId="3815" builtinId="36" hidden="1" customBuiltin="1"/>
    <cellStyle name="60% - Accent2" xfId="3836" builtinId="36" hidden="1" customBuiltin="1"/>
    <cellStyle name="60% - Accent2" xfId="3857" builtinId="36" hidden="1" customBuiltin="1"/>
    <cellStyle name="60% - Accent2" xfId="3878" builtinId="36" hidden="1" customBuiltin="1"/>
    <cellStyle name="60% - Accent2" xfId="3923" builtinId="36" hidden="1" customBuiltin="1"/>
    <cellStyle name="60% - Accent2" xfId="3957" builtinId="36" hidden="1" customBuiltin="1"/>
    <cellStyle name="60% - Accent2" xfId="3994" builtinId="36" hidden="1" customBuiltin="1"/>
    <cellStyle name="60% - Accent2" xfId="4031" builtinId="36" hidden="1" customBuiltin="1"/>
    <cellStyle name="60% - Accent2" xfId="4065" builtinId="36" hidden="1" customBuiltin="1"/>
    <cellStyle name="60% - Accent2" xfId="4263" builtinId="36" hidden="1" customBuiltin="1"/>
    <cellStyle name="60% - Accent2" xfId="6394" builtinId="36" hidden="1" customBuiltin="1"/>
    <cellStyle name="60% - Accent2" xfId="6417" builtinId="36" hidden="1" customBuiltin="1"/>
    <cellStyle name="60% - Accent2" xfId="6447" builtinId="36" hidden="1" customBuiltin="1"/>
    <cellStyle name="60% - Accent2" xfId="6473" builtinId="36" hidden="1" customBuiltin="1"/>
    <cellStyle name="60% - Accent2" xfId="6494" builtinId="36" hidden="1" customBuiltin="1"/>
    <cellStyle name="60% - Accent2" xfId="6349" builtinId="36" hidden="1" customBuiltin="1"/>
    <cellStyle name="60% - Accent2" xfId="6539" builtinId="36" hidden="1" customBuiltin="1"/>
    <cellStyle name="60% - Accent2" xfId="6573" builtinId="36" hidden="1" customBuiltin="1"/>
    <cellStyle name="60% - Accent2" xfId="6611" builtinId="36" hidden="1" customBuiltin="1"/>
    <cellStyle name="60% - Accent2" xfId="6647" builtinId="36" hidden="1" customBuiltin="1"/>
    <cellStyle name="60% - Accent2" xfId="6681" builtinId="36" hidden="1" customBuiltin="1"/>
    <cellStyle name="60% - Accent2" xfId="6338" builtinId="36" hidden="1" customBuiltin="1"/>
    <cellStyle name="60% - Accent2" xfId="6621" builtinId="36" hidden="1" customBuiltin="1"/>
    <cellStyle name="60% - Accent2" xfId="6706" builtinId="36" hidden="1" customBuiltin="1"/>
    <cellStyle name="60% - Accent2" xfId="6744" builtinId="36" hidden="1" customBuiltin="1"/>
    <cellStyle name="60% - Accent2" xfId="6780" builtinId="36" hidden="1" customBuiltin="1"/>
    <cellStyle name="60% - Accent2" xfId="6815" builtinId="36" hidden="1" customBuiltin="1"/>
    <cellStyle name="60% - Accent2" xfId="6833" builtinId="36" hidden="1" customBuiltin="1"/>
    <cellStyle name="60% - Accent2" xfId="6878" builtinId="36" hidden="1" customBuiltin="1"/>
    <cellStyle name="60% - Accent2" xfId="6911" builtinId="36" hidden="1" customBuiltin="1"/>
    <cellStyle name="60% - Accent2" xfId="6946" builtinId="36" hidden="1" customBuiltin="1"/>
    <cellStyle name="60% - Accent2" xfId="6978" builtinId="36" hidden="1" customBuiltin="1"/>
    <cellStyle name="60% - Accent2" xfId="7009" builtinId="36" hidden="1" customBuiltin="1"/>
    <cellStyle name="60% - Accent2" xfId="6590" builtinId="36" hidden="1" customBuiltin="1"/>
    <cellStyle name="60% - Accent2" xfId="6954" builtinId="36" hidden="1" customBuiltin="1"/>
    <cellStyle name="60% - Accent2" xfId="7031" builtinId="36" hidden="1" customBuiltin="1"/>
    <cellStyle name="60% - Accent2" xfId="7066" builtinId="36" hidden="1" customBuiltin="1"/>
    <cellStyle name="60% - Accent2" xfId="7102" builtinId="36" hidden="1" customBuiltin="1"/>
    <cellStyle name="60% - Accent2" xfId="7136" builtinId="36" hidden="1" customBuiltin="1"/>
    <cellStyle name="60% - Accent2" xfId="7176" builtinId="36" hidden="1" customBuiltin="1"/>
    <cellStyle name="60% - Accent2" xfId="7222" builtinId="36" hidden="1" customBuiltin="1"/>
    <cellStyle name="60% - Accent2" xfId="7256" builtinId="36" hidden="1" customBuiltin="1"/>
    <cellStyle name="60% - Accent2" xfId="7291" builtinId="36" hidden="1" customBuiltin="1"/>
    <cellStyle name="60% - Accent2" xfId="7323" builtinId="36" hidden="1" customBuiltin="1"/>
    <cellStyle name="60% - Accent2" xfId="7354" builtinId="36" hidden="1" customBuiltin="1"/>
    <cellStyle name="60% - Accent2" xfId="7167" builtinId="36" hidden="1" customBuiltin="1"/>
    <cellStyle name="60% - Accent2" xfId="7299" builtinId="36" hidden="1" customBuiltin="1"/>
    <cellStyle name="60% - Accent2" xfId="7376" builtinId="36" hidden="1" customBuiltin="1"/>
    <cellStyle name="60% - Accent2" xfId="7412" builtinId="36" hidden="1" customBuiltin="1"/>
    <cellStyle name="60% - Accent2" xfId="7448" builtinId="36" hidden="1" customBuiltin="1"/>
    <cellStyle name="60% - Accent2" xfId="7482" builtinId="36" hidden="1" customBuiltin="1"/>
    <cellStyle name="60% - Accent2" xfId="7527" builtinId="36" hidden="1" customBuiltin="1"/>
    <cellStyle name="60% - Accent2" xfId="7979" builtinId="36" hidden="1" customBuiltin="1"/>
    <cellStyle name="60% - Accent2" xfId="8000" builtinId="36" hidden="1" customBuiltin="1"/>
    <cellStyle name="60% - Accent2" xfId="8023" builtinId="36" hidden="1" customBuiltin="1"/>
    <cellStyle name="60% - Accent2" xfId="8046" builtinId="36" hidden="1" customBuiltin="1"/>
    <cellStyle name="60% - Accent2" xfId="8067" builtinId="36" hidden="1" customBuiltin="1"/>
    <cellStyle name="60% - Accent2" xfId="8111" builtinId="36" hidden="1" customBuiltin="1"/>
    <cellStyle name="60% - Accent2" xfId="8577" builtinId="36" hidden="1" customBuiltin="1"/>
    <cellStyle name="60% - Accent2" xfId="8600" builtinId="36" hidden="1" customBuiltin="1"/>
    <cellStyle name="60% - Accent2" xfId="8628" builtinId="36" hidden="1" customBuiltin="1"/>
    <cellStyle name="60% - Accent2" xfId="8652" builtinId="36" hidden="1" customBuiltin="1"/>
    <cellStyle name="60% - Accent2" xfId="8677" builtinId="36" hidden="1" customBuiltin="1"/>
    <cellStyle name="60% - Accent2" xfId="8539" builtinId="36" hidden="1" customBuiltin="1"/>
    <cellStyle name="60% - Accent2" xfId="8715" builtinId="36" hidden="1" customBuiltin="1"/>
    <cellStyle name="60% - Accent2" xfId="8746" builtinId="36" hidden="1" customBuiltin="1"/>
    <cellStyle name="60% - Accent2" xfId="8781" builtinId="36" hidden="1" customBuiltin="1"/>
    <cellStyle name="60% - Accent2" xfId="8814" builtinId="36" hidden="1" customBuiltin="1"/>
    <cellStyle name="60% - Accent2" xfId="8845" builtinId="36" hidden="1" customBuiltin="1"/>
    <cellStyle name="60% - Accent2" xfId="8529" builtinId="36" hidden="1" customBuiltin="1"/>
    <cellStyle name="60% - Accent2" xfId="8791" builtinId="36" hidden="1" customBuiltin="1"/>
    <cellStyle name="60% - Accent2" xfId="8863" builtinId="36" hidden="1" customBuiltin="1"/>
    <cellStyle name="60% - Accent2" xfId="8892" builtinId="36" hidden="1" customBuiltin="1"/>
    <cellStyle name="60% - Accent2" xfId="8915" builtinId="36" hidden="1" customBuiltin="1"/>
    <cellStyle name="60% - Accent2" xfId="8939" builtinId="36" hidden="1" customBuiltin="1"/>
    <cellStyle name="60% - Accent2" xfId="8950" builtinId="36" hidden="1" customBuiltin="1"/>
    <cellStyle name="60% - Accent2" xfId="8989" builtinId="36" hidden="1" customBuiltin="1"/>
    <cellStyle name="60% - Accent2" xfId="9020" builtinId="36" hidden="1" customBuiltin="1"/>
    <cellStyle name="60% - Accent2" xfId="9053" builtinId="36" hidden="1" customBuiltin="1"/>
    <cellStyle name="60% - Accent2" xfId="9082" builtinId="36" hidden="1" customBuiltin="1"/>
    <cellStyle name="60% - Accent2" xfId="9110" builtinId="36" hidden="1" customBuiltin="1"/>
    <cellStyle name="60% - Accent2" xfId="8761" builtinId="36" hidden="1" customBuiltin="1"/>
    <cellStyle name="60% - Accent2" xfId="9061" builtinId="36" hidden="1" customBuiltin="1"/>
    <cellStyle name="60% - Accent2" xfId="9128" builtinId="36" hidden="1" customBuiltin="1"/>
    <cellStyle name="60% - Accent2" xfId="9153" builtinId="36" hidden="1" customBuiltin="1"/>
    <cellStyle name="60% - Accent2" xfId="9179" builtinId="36" hidden="1" customBuiltin="1"/>
    <cellStyle name="60% - Accent2" xfId="9204" builtinId="36" hidden="1" customBuiltin="1"/>
    <cellStyle name="60% - Accent2" xfId="9235" builtinId="36" hidden="1" customBuiltin="1"/>
    <cellStyle name="60% - Accent2" xfId="9274" builtinId="36" hidden="1" customBuiltin="1"/>
    <cellStyle name="60% - Accent2" xfId="9305" builtinId="36" hidden="1" customBuiltin="1"/>
    <cellStyle name="60% - Accent2" xfId="9337" builtinId="36" hidden="1" customBuiltin="1"/>
    <cellStyle name="60% - Accent2" xfId="9367" builtinId="36" hidden="1" customBuiltin="1"/>
    <cellStyle name="60% - Accent2" xfId="9395" builtinId="36" hidden="1" customBuiltin="1"/>
    <cellStyle name="60% - Accent2" xfId="9227" builtinId="36" hidden="1" customBuiltin="1"/>
    <cellStyle name="60% - Accent2" xfId="9345" builtinId="36" hidden="1" customBuiltin="1"/>
    <cellStyle name="60% - Accent2" xfId="9412" builtinId="36" hidden="1" customBuiltin="1"/>
    <cellStyle name="60% - Accent2" xfId="9437" builtinId="36" hidden="1" customBuiltin="1"/>
    <cellStyle name="60% - Accent2" xfId="9463" builtinId="36" hidden="1" customBuiltin="1"/>
    <cellStyle name="60% - Accent2" xfId="9487" builtinId="36" hidden="1" customBuiltin="1"/>
    <cellStyle name="60% - Accent2" xfId="9514" builtinId="36" hidden="1" customBuiltin="1"/>
    <cellStyle name="60% - Accent2" xfId="8310" builtinId="36" hidden="1" customBuiltin="1"/>
    <cellStyle name="60% - Accent2" xfId="8476" builtinId="36" hidden="1" customBuiltin="1"/>
    <cellStyle name="60% - Accent2" xfId="8453" builtinId="36" hidden="1" customBuiltin="1"/>
    <cellStyle name="60% - Accent2" xfId="8498" builtinId="36" hidden="1" customBuiltin="1"/>
    <cellStyle name="60% - Accent2" xfId="8467" builtinId="36" hidden="1" customBuiltin="1"/>
    <cellStyle name="60% - Accent2" xfId="8172" builtinId="36" hidden="1" customBuiltin="1"/>
    <cellStyle name="60% - Accent2" xfId="9677" builtinId="36" hidden="1" customBuiltin="1"/>
    <cellStyle name="60% - Accent2" xfId="9698" builtinId="36" hidden="1" customBuiltin="1"/>
    <cellStyle name="60% - Accent2" xfId="9721" builtinId="36" hidden="1" customBuiltin="1"/>
    <cellStyle name="60% - Accent2" xfId="9742" builtinId="36" hidden="1" customBuiltin="1"/>
    <cellStyle name="60% - Accent2" xfId="9763" builtinId="36" hidden="1" customBuiltin="1"/>
    <cellStyle name="60% - Accent2" xfId="9642" builtinId="36" hidden="1" customBuiltin="1"/>
    <cellStyle name="60% - Accent2" xfId="9800" builtinId="36" hidden="1" customBuiltin="1"/>
    <cellStyle name="60% - Accent2" xfId="9831" builtinId="36" hidden="1" customBuiltin="1"/>
    <cellStyle name="60% - Accent2" xfId="9865" builtinId="36" hidden="1" customBuiltin="1"/>
    <cellStyle name="60% - Accent2" xfId="9896" builtinId="36" hidden="1" customBuiltin="1"/>
    <cellStyle name="60% - Accent2" xfId="9927" builtinId="36" hidden="1" customBuiltin="1"/>
    <cellStyle name="60% - Accent2" xfId="9632" builtinId="36" hidden="1" customBuiltin="1"/>
    <cellStyle name="60% - Accent2" xfId="9874" builtinId="36" hidden="1" customBuiltin="1"/>
    <cellStyle name="60% - Accent2" xfId="9946" builtinId="36" hidden="1" customBuiltin="1"/>
    <cellStyle name="60% - Accent2" xfId="9975" builtinId="36" hidden="1" customBuiltin="1"/>
    <cellStyle name="60% - Accent2" xfId="10000" builtinId="36" hidden="1" customBuiltin="1"/>
    <cellStyle name="60% - Accent2" xfId="10023" builtinId="36" hidden="1" customBuiltin="1"/>
    <cellStyle name="60% - Accent2" xfId="10034" builtinId="36" hidden="1" customBuiltin="1"/>
    <cellStyle name="60% - Accent2" xfId="10069" builtinId="36" hidden="1" customBuiltin="1"/>
    <cellStyle name="60% - Accent2" xfId="10099" builtinId="36" hidden="1" customBuiltin="1"/>
    <cellStyle name="60% - Accent2" xfId="10130" builtinId="36" hidden="1" customBuiltin="1"/>
    <cellStyle name="60% - Accent2" xfId="10158" builtinId="36" hidden="1" customBuiltin="1"/>
    <cellStyle name="60% - Accent2" xfId="10186" builtinId="36" hidden="1" customBuiltin="1"/>
    <cellStyle name="60% - Accent2" xfId="9845" builtinId="36" hidden="1" customBuiltin="1"/>
    <cellStyle name="60% - Accent2" xfId="10138" builtinId="36" hidden="1" customBuiltin="1"/>
    <cellStyle name="60% - Accent2" xfId="10204" builtinId="36" hidden="1" customBuiltin="1"/>
    <cellStyle name="60% - Accent2" xfId="10230" builtinId="36" hidden="1" customBuiltin="1"/>
    <cellStyle name="60% - Accent2" xfId="10254" builtinId="36" hidden="1" customBuiltin="1"/>
    <cellStyle name="60% - Accent2" xfId="10278" builtinId="36" hidden="1" customBuiltin="1"/>
    <cellStyle name="60% - Accent2" xfId="10309" builtinId="36" hidden="1" customBuiltin="1"/>
    <cellStyle name="60% - Accent2" xfId="10347" builtinId="36" hidden="1" customBuiltin="1"/>
    <cellStyle name="60% - Accent2" xfId="10377" builtinId="36" hidden="1" customBuiltin="1"/>
    <cellStyle name="60% - Accent2" xfId="10409" builtinId="36" hidden="1" customBuiltin="1"/>
    <cellStyle name="60% - Accent2" xfId="10438" builtinId="36" hidden="1" customBuiltin="1"/>
    <cellStyle name="60% - Accent2" xfId="10466" builtinId="36" hidden="1" customBuiltin="1"/>
    <cellStyle name="60% - Accent2" xfId="10300" builtinId="36" hidden="1" customBuiltin="1"/>
    <cellStyle name="60% - Accent2" xfId="10417" builtinId="36" hidden="1" customBuiltin="1"/>
    <cellStyle name="60% - Accent2" xfId="10483" builtinId="36" hidden="1" customBuiltin="1"/>
    <cellStyle name="60% - Accent2" xfId="10510" builtinId="36" hidden="1" customBuiltin="1"/>
    <cellStyle name="60% - Accent2" xfId="10533" builtinId="36" hidden="1" customBuiltin="1"/>
    <cellStyle name="60% - Accent2" xfId="10556" builtinId="36" hidden="1" customBuiltin="1"/>
    <cellStyle name="60% - Accent2" xfId="10585" builtinId="36" hidden="1" customBuiltin="1"/>
    <cellStyle name="60% - Accent2" xfId="5218" builtinId="36" hidden="1" customBuiltin="1"/>
    <cellStyle name="60% - Accent2" xfId="7743" builtinId="36" hidden="1" customBuiltin="1"/>
    <cellStyle name="60% - Accent2" xfId="4466" builtinId="36" hidden="1" customBuiltin="1"/>
    <cellStyle name="60% - Accent2" xfId="7912" builtinId="36" hidden="1" customBuiltin="1"/>
    <cellStyle name="60% - Accent2" xfId="8301" builtinId="36" hidden="1" customBuiltin="1"/>
    <cellStyle name="60% - Accent2" xfId="8233" builtinId="36" hidden="1" customBuiltin="1"/>
    <cellStyle name="60% - Accent2" xfId="6023" builtinId="36" hidden="1" customBuiltin="1"/>
    <cellStyle name="60% - Accent2" xfId="4347" builtinId="36" hidden="1" customBuiltin="1"/>
    <cellStyle name="60% - Accent2" xfId="5656" builtinId="36" hidden="1" customBuiltin="1"/>
    <cellStyle name="60% - Accent2" xfId="4689" builtinId="36" hidden="1" customBuiltin="1"/>
    <cellStyle name="60% - Accent2" xfId="5515" builtinId="36" hidden="1" customBuiltin="1"/>
    <cellStyle name="60% - Accent2" xfId="5728" builtinId="36" hidden="1" customBuiltin="1"/>
    <cellStyle name="60% - Accent2" xfId="5413" builtinId="36" hidden="1" customBuiltin="1"/>
    <cellStyle name="60% - Accent2" xfId="4407" builtinId="36" hidden="1" customBuiltin="1"/>
    <cellStyle name="60% - Accent2" xfId="10624" builtinId="36" hidden="1" customBuiltin="1"/>
    <cellStyle name="60% - Accent2" xfId="8431" builtinId="36" hidden="1" customBuiltin="1"/>
    <cellStyle name="60% - Accent2" xfId="7959" builtinId="36" hidden="1" customBuiltin="1"/>
    <cellStyle name="60% - Accent2" xfId="5733" builtinId="36" hidden="1" customBuiltin="1"/>
    <cellStyle name="60% - Accent2" xfId="4798" builtinId="36" hidden="1" customBuiltin="1"/>
    <cellStyle name="60% - Accent2" xfId="7588" builtinId="36" hidden="1" customBuiltin="1"/>
    <cellStyle name="60% - Accent2" xfId="7674" builtinId="36" hidden="1" customBuiltin="1"/>
    <cellStyle name="60% - Accent2" xfId="8285" builtinId="36" hidden="1" customBuiltin="1"/>
    <cellStyle name="60% - Accent2" xfId="7700" builtinId="36" hidden="1" customBuiltin="1"/>
    <cellStyle name="60% - Accent2" xfId="4815" builtinId="36" hidden="1" customBuiltin="1"/>
    <cellStyle name="60% - Accent2" xfId="8339" builtinId="36" hidden="1" customBuiltin="1"/>
    <cellStyle name="60% - Accent2" xfId="8442" builtinId="36" hidden="1" customBuiltin="1"/>
    <cellStyle name="60% - Accent2" xfId="7870" builtinId="36" hidden="1" customBuiltin="1"/>
    <cellStyle name="60% - Accent2" xfId="5189" builtinId="36" hidden="1" customBuiltin="1"/>
    <cellStyle name="60% - Accent2" xfId="5809" builtinId="36" hidden="1" customBuiltin="1"/>
    <cellStyle name="60% - Accent2" xfId="7548" builtinId="36" hidden="1" customBuiltin="1"/>
    <cellStyle name="60% - Accent2" xfId="10769" builtinId="36" hidden="1" customBuiltin="1"/>
    <cellStyle name="60% - Accent2" xfId="5567" builtinId="36" hidden="1" customBuiltin="1"/>
    <cellStyle name="60% - Accent2" xfId="5477" builtinId="36" hidden="1" customBuiltin="1"/>
    <cellStyle name="60% - Accent2" xfId="5804" builtinId="36" hidden="1" customBuiltin="1"/>
    <cellStyle name="60% - Accent2" xfId="4890" builtinId="36" hidden="1" customBuiltin="1"/>
    <cellStyle name="60% - Accent2" xfId="4888" builtinId="36" hidden="1" customBuiltin="1"/>
    <cellStyle name="60% - Accent2" xfId="5694" builtinId="36" hidden="1" customBuiltin="1"/>
    <cellStyle name="60% - Accent2" xfId="5489" builtinId="36" hidden="1" customBuiltin="1"/>
    <cellStyle name="60% - Accent2" xfId="4373" builtinId="36" hidden="1" customBuiltin="1"/>
    <cellStyle name="60% - Accent2" xfId="4371" builtinId="36" hidden="1" customBuiltin="1"/>
    <cellStyle name="60% - Accent2" xfId="4942" builtinId="36" hidden="1" customBuiltin="1"/>
    <cellStyle name="60% - Accent2" xfId="5006" builtinId="36" hidden="1" customBuiltin="1"/>
    <cellStyle name="60% - Accent2" xfId="5791" builtinId="36" hidden="1" customBuiltin="1"/>
    <cellStyle name="60% - Accent2" xfId="5098" builtinId="36" hidden="1" customBuiltin="1"/>
    <cellStyle name="60% - Accent2" xfId="5382" builtinId="36" hidden="1" customBuiltin="1"/>
    <cellStyle name="60% - Accent2" xfId="6186" builtinId="36" hidden="1" customBuiltin="1"/>
    <cellStyle name="60% - Accent2" xfId="5777" builtinId="36" hidden="1" customBuiltin="1"/>
    <cellStyle name="60% - Accent2" xfId="4148" builtinId="36" hidden="1" customBuiltin="1"/>
    <cellStyle name="60% - Accent2" xfId="6280" builtinId="36" hidden="1" customBuiltin="1"/>
    <cellStyle name="60% - Accent2" xfId="8945" builtinId="36" hidden="1" customBuiltin="1"/>
    <cellStyle name="60% - Accent2" xfId="8582" builtinId="36" hidden="1" customBuiltin="1"/>
    <cellStyle name="60% - Accent2" xfId="5768" builtinId="36" hidden="1" customBuiltin="1"/>
    <cellStyle name="60% - Accent2" xfId="5764" builtinId="36" hidden="1" customBuiltin="1"/>
    <cellStyle name="60% - Accent2" xfId="6419" builtinId="36" hidden="1" customBuiltin="1"/>
    <cellStyle name="60% - Accent2" xfId="11022" builtinId="36" hidden="1" customBuiltin="1"/>
    <cellStyle name="60% - Accent2" xfId="11049" builtinId="36" hidden="1" customBuiltin="1"/>
    <cellStyle name="60% - Accent2" xfId="11080" builtinId="36" hidden="1" customBuiltin="1"/>
    <cellStyle name="60% - Accent2" xfId="11107" builtinId="36" hidden="1" customBuiltin="1"/>
    <cellStyle name="60% - Accent2" xfId="11133" builtinId="36" hidden="1" customBuiltin="1"/>
    <cellStyle name="60% - Accent2" xfId="10979" builtinId="36" hidden="1" customBuiltin="1"/>
    <cellStyle name="60% - Accent2" xfId="11180" builtinId="36" hidden="1" customBuiltin="1"/>
    <cellStyle name="60% - Accent2" xfId="11212" builtinId="36" hidden="1" customBuiltin="1"/>
    <cellStyle name="60% - Accent2" xfId="11246" builtinId="36" hidden="1" customBuiltin="1"/>
    <cellStyle name="60% - Accent2" xfId="11282" builtinId="36" hidden="1" customBuiltin="1"/>
    <cellStyle name="60% - Accent2" xfId="11313" builtinId="36" hidden="1" customBuiltin="1"/>
    <cellStyle name="60% - Accent2" xfId="10969" builtinId="36" hidden="1" customBuiltin="1"/>
    <cellStyle name="60% - Accent2" xfId="11256" builtinId="36" hidden="1" customBuiltin="1"/>
    <cellStyle name="60% - Accent2" xfId="11333" builtinId="36" hidden="1" customBuiltin="1"/>
    <cellStyle name="60% - Accent2" xfId="11365" builtinId="36" hidden="1" customBuiltin="1"/>
    <cellStyle name="60% - Accent2" xfId="11395" builtinId="36" hidden="1" customBuiltin="1"/>
    <cellStyle name="60% - Accent2" xfId="11421" builtinId="36" hidden="1" customBuiltin="1"/>
    <cellStyle name="60% - Accent2" xfId="11434" builtinId="36" hidden="1" customBuiltin="1"/>
    <cellStyle name="60% - Accent2" xfId="11477" builtinId="36" hidden="1" customBuiltin="1"/>
    <cellStyle name="60% - Accent2" xfId="11508" builtinId="36" hidden="1" customBuiltin="1"/>
    <cellStyle name="60% - Accent2" xfId="11540" builtinId="36" hidden="1" customBuiltin="1"/>
    <cellStyle name="60% - Accent2" xfId="11571" builtinId="36" hidden="1" customBuiltin="1"/>
    <cellStyle name="60% - Accent2" xfId="11600" builtinId="36" hidden="1" customBuiltin="1"/>
    <cellStyle name="60% - Accent2" xfId="11226" builtinId="36" hidden="1" customBuiltin="1"/>
    <cellStyle name="60% - Accent2" xfId="11548" builtinId="36" hidden="1" customBuiltin="1"/>
    <cellStyle name="60% - Accent2" xfId="11619" builtinId="36" hidden="1" customBuiltin="1"/>
    <cellStyle name="60% - Accent2" xfId="11646" builtinId="36" hidden="1" customBuiltin="1"/>
    <cellStyle name="60% - Accent2" xfId="11673" builtinId="36" hidden="1" customBuiltin="1"/>
    <cellStyle name="60% - Accent2" xfId="11700" builtinId="36" hidden="1" customBuiltin="1"/>
    <cellStyle name="60% - Accent2" xfId="11732" builtinId="36" hidden="1" customBuiltin="1"/>
    <cellStyle name="60% - Accent2" xfId="11775" builtinId="36" hidden="1" customBuiltin="1"/>
    <cellStyle name="60% - Accent2" xfId="11806" builtinId="36" hidden="1" customBuiltin="1"/>
    <cellStyle name="60% - Accent2" xfId="11838" builtinId="36" hidden="1" customBuiltin="1"/>
    <cellStyle name="60% - Accent2" xfId="11868" builtinId="36" hidden="1" customBuiltin="1"/>
    <cellStyle name="60% - Accent2" xfId="11896" builtinId="36" hidden="1" customBuiltin="1"/>
    <cellStyle name="60% - Accent2" xfId="11724" builtinId="36" hidden="1" customBuiltin="1"/>
    <cellStyle name="60% - Accent2" xfId="11846" builtinId="36" hidden="1" customBuiltin="1"/>
    <cellStyle name="60% - Accent2" xfId="11915" builtinId="36" hidden="1" customBuiltin="1"/>
    <cellStyle name="60% - Accent2" xfId="11941" builtinId="36" hidden="1" customBuiltin="1"/>
    <cellStyle name="60% - Accent2" xfId="11971" builtinId="36" hidden="1" customBuiltin="1"/>
    <cellStyle name="60% - Accent2" xfId="11999" builtinId="36" hidden="1" customBuiltin="1"/>
    <cellStyle name="60% - Accent2" xfId="12027" builtinId="36" hidden="1" customBuiltin="1"/>
    <cellStyle name="60% - Accent2" xfId="5908" builtinId="36" hidden="1" customBuiltin="1"/>
    <cellStyle name="60% - Accent2" xfId="10941" builtinId="36" hidden="1" customBuiltin="1"/>
    <cellStyle name="60% - Accent2" xfId="10921" builtinId="36" hidden="1" customBuiltin="1"/>
    <cellStyle name="60% - Accent2" xfId="10955" builtinId="36" hidden="1" customBuiltin="1"/>
    <cellStyle name="60% - Accent2" xfId="10932" builtinId="36" hidden="1" customBuiltin="1"/>
    <cellStyle name="60% - Accent2" xfId="8256" builtinId="36" hidden="1" customBuiltin="1"/>
    <cellStyle name="60% - Accent2" xfId="12176" builtinId="36" hidden="1" customBuiltin="1"/>
    <cellStyle name="60% - Accent2" xfId="12197" builtinId="36" hidden="1" customBuiltin="1"/>
    <cellStyle name="60% - Accent2" xfId="12220" builtinId="36" hidden="1" customBuiltin="1"/>
    <cellStyle name="60% - Accent2" xfId="12241" builtinId="36" hidden="1" customBuiltin="1"/>
    <cellStyle name="60% - Accent2" xfId="12262" builtinId="36" hidden="1" customBuiltin="1"/>
    <cellStyle name="60% - Accent2" xfId="12141" builtinId="36" hidden="1" customBuiltin="1"/>
    <cellStyle name="60% - Accent2" xfId="12303" builtinId="36" hidden="1" customBuiltin="1"/>
    <cellStyle name="60% - Accent2" xfId="12334" builtinId="36" hidden="1" customBuiltin="1"/>
    <cellStyle name="60% - Accent2" xfId="12369" builtinId="36" hidden="1" customBuiltin="1"/>
    <cellStyle name="60% - Accent2" xfId="12399" builtinId="36" hidden="1" customBuiltin="1"/>
    <cellStyle name="60% - Accent2" xfId="12431" builtinId="36" hidden="1" customBuiltin="1"/>
    <cellStyle name="60% - Accent2" xfId="12132" builtinId="36" hidden="1" customBuiltin="1"/>
    <cellStyle name="60% - Accent2" xfId="12377" builtinId="36" hidden="1" customBuiltin="1"/>
    <cellStyle name="60% - Accent2" xfId="12453" builtinId="36" hidden="1" customBuiltin="1"/>
    <cellStyle name="60% - Accent2" xfId="12483" builtinId="36" hidden="1" customBuiltin="1"/>
    <cellStyle name="60% - Accent2" xfId="12510" builtinId="36" hidden="1" customBuiltin="1"/>
    <cellStyle name="60% - Accent2" xfId="12536" builtinId="36" hidden="1" customBuiltin="1"/>
    <cellStyle name="60% - Accent2" xfId="12547" builtinId="36" hidden="1" customBuiltin="1"/>
    <cellStyle name="60% - Accent2" xfId="12586" builtinId="36" hidden="1" customBuiltin="1"/>
    <cellStyle name="60% - Accent2" xfId="12617" builtinId="36" hidden="1" customBuiltin="1"/>
    <cellStyle name="60% - Accent2" xfId="12648" builtinId="36" hidden="1" customBuiltin="1"/>
    <cellStyle name="60% - Accent2" xfId="12677" builtinId="36" hidden="1" customBuiltin="1"/>
    <cellStyle name="60% - Accent2" xfId="12705" builtinId="36" hidden="1" customBuiltin="1"/>
    <cellStyle name="60% - Accent2" xfId="12349" builtinId="36" hidden="1" customBuiltin="1"/>
    <cellStyle name="60% - Accent2" xfId="12656" builtinId="36" hidden="1" customBuiltin="1"/>
    <cellStyle name="60% - Accent2" xfId="12724" builtinId="36" hidden="1" customBuiltin="1"/>
    <cellStyle name="60% - Accent2" xfId="12751" builtinId="36" hidden="1" customBuiltin="1"/>
    <cellStyle name="60% - Accent2" xfId="12779" builtinId="36" hidden="1" customBuiltin="1"/>
    <cellStyle name="60% - Accent2" xfId="12807" builtinId="36" hidden="1" customBuiltin="1"/>
    <cellStyle name="60% - Accent2" xfId="12840" builtinId="36" hidden="1" customBuiltin="1"/>
    <cellStyle name="60% - Accent2" xfId="12880" builtinId="36" hidden="1" customBuiltin="1"/>
    <cellStyle name="60% - Accent2" xfId="12910" builtinId="36" hidden="1" customBuiltin="1"/>
    <cellStyle name="60% - Accent2" xfId="12941" builtinId="36" hidden="1" customBuiltin="1"/>
    <cellStyle name="60% - Accent2" xfId="12969" builtinId="36" hidden="1" customBuiltin="1"/>
    <cellStyle name="60% - Accent2" xfId="12997" builtinId="36" hidden="1" customBuiltin="1"/>
    <cellStyle name="60% - Accent2" xfId="12832" builtinId="36" hidden="1" customBuiltin="1"/>
    <cellStyle name="60% - Accent2" xfId="12948" builtinId="36" hidden="1" customBuiltin="1"/>
    <cellStyle name="60% - Accent2" xfId="13016" builtinId="36" hidden="1" customBuiltin="1"/>
    <cellStyle name="60% - Accent2" xfId="13043" builtinId="36" hidden="1" customBuiltin="1"/>
    <cellStyle name="60% - Accent2" xfId="13069" builtinId="36" hidden="1" customBuiltin="1"/>
    <cellStyle name="60% - Accent2" xfId="13094" builtinId="36" hidden="1" customBuiltin="1"/>
    <cellStyle name="60% - Accent2" xfId="13116" builtinId="36" hidden="1" customBuiltin="1"/>
    <cellStyle name="60% - Accent2" xfId="4353" builtinId="36" hidden="1" customBuiltin="1"/>
    <cellStyle name="60% - Accent2" xfId="4583" builtinId="36" hidden="1" customBuiltin="1"/>
    <cellStyle name="60% - Accent2" xfId="7765" builtinId="36" hidden="1" customBuiltin="1"/>
    <cellStyle name="60% - Accent2" xfId="6272" builtinId="36" hidden="1" customBuiltin="1"/>
    <cellStyle name="60% - Accent2" xfId="5871" builtinId="36" hidden="1" customBuiltin="1"/>
    <cellStyle name="60% - Accent2" xfId="7581" builtinId="36" hidden="1" customBuiltin="1"/>
    <cellStyle name="60% - Accent2" xfId="4312" builtinId="36" hidden="1" customBuiltin="1"/>
    <cellStyle name="60% - Accent2" xfId="12809" builtinId="36" hidden="1" customBuiltin="1"/>
    <cellStyle name="60% - Accent2" xfId="6125" builtinId="36" hidden="1" customBuiltin="1"/>
    <cellStyle name="60% - Accent2" xfId="10637" builtinId="36" hidden="1" customBuiltin="1"/>
    <cellStyle name="60% - Accent2" xfId="5641" builtinId="36" hidden="1" customBuiltin="1"/>
    <cellStyle name="60% - Accent2" xfId="7826" builtinId="36" hidden="1" customBuiltin="1"/>
    <cellStyle name="60% - Accent2" xfId="5950" builtinId="36" hidden="1" customBuiltin="1"/>
    <cellStyle name="60% - Accent2" xfId="4680" builtinId="36" hidden="1" customBuiltin="1"/>
    <cellStyle name="60% - Accent2" xfId="7855" builtinId="36" hidden="1" customBuiltin="1"/>
    <cellStyle name="60% - Accent2" xfId="10700" builtinId="36" hidden="1" customBuiltin="1"/>
    <cellStyle name="60% - Accent2" xfId="5333" builtinId="36" hidden="1" customBuiltin="1"/>
    <cellStyle name="60% - Accent2" xfId="11783" builtinId="36" hidden="1" customBuiltin="1"/>
    <cellStyle name="60% - Accent2" xfId="7596" builtinId="36" hidden="1" customBuiltin="1"/>
    <cellStyle name="60% - Accent2" xfId="13145" builtinId="36" hidden="1" customBuiltin="1"/>
    <cellStyle name="60% - Accent2" xfId="13183" builtinId="36" hidden="1" customBuiltin="1"/>
    <cellStyle name="60% - Accent2" xfId="13219" builtinId="36" hidden="1" customBuiltin="1"/>
    <cellStyle name="60% - Accent2" xfId="13254" builtinId="36" hidden="1" customBuiltin="1"/>
    <cellStyle name="60% - Accent2" xfId="13272" builtinId="36" hidden="1" customBuiltin="1"/>
    <cellStyle name="60% - Accent2" xfId="13317" builtinId="36" hidden="1" customBuiltin="1"/>
    <cellStyle name="60% - Accent2" xfId="13350" builtinId="36" hidden="1" customBuiltin="1"/>
    <cellStyle name="60% - Accent2" xfId="13384" builtinId="36" hidden="1" customBuiltin="1"/>
    <cellStyle name="60% - Accent2" xfId="13416" builtinId="36" hidden="1" customBuiltin="1"/>
    <cellStyle name="60% - Accent2" xfId="13447" builtinId="36" hidden="1" customBuiltin="1"/>
    <cellStyle name="60% - Accent2" xfId="6426" builtinId="36" hidden="1" customBuiltin="1"/>
    <cellStyle name="60% - Accent2" xfId="13392" builtinId="36" hidden="1" customBuiltin="1"/>
    <cellStyle name="60% - Accent2" xfId="13469" builtinId="36" hidden="1" customBuiltin="1"/>
    <cellStyle name="60% - Accent2" xfId="13504" builtinId="36" hidden="1" customBuiltin="1"/>
    <cellStyle name="60% - Accent2" xfId="13540" builtinId="36" hidden="1" customBuiltin="1"/>
    <cellStyle name="60% - Accent2" xfId="13574" builtinId="36" hidden="1" customBuiltin="1"/>
    <cellStyle name="60% - Accent2" xfId="13614" builtinId="36" hidden="1" customBuiltin="1"/>
    <cellStyle name="60% - Accent2" xfId="13659" builtinId="36" hidden="1" customBuiltin="1"/>
    <cellStyle name="60% - Accent2" xfId="13692" builtinId="36" hidden="1" customBuiltin="1"/>
    <cellStyle name="60% - Accent2" xfId="13726" builtinId="36" hidden="1" customBuiltin="1"/>
    <cellStyle name="60% - Accent2" xfId="13758" builtinId="36" hidden="1" customBuiltin="1"/>
    <cellStyle name="60% - Accent2" xfId="13789" builtinId="36" hidden="1" customBuiltin="1"/>
    <cellStyle name="60% - Accent2" xfId="13605" builtinId="36" hidden="1" customBuiltin="1"/>
    <cellStyle name="60% - Accent2" xfId="13734" builtinId="36" hidden="1" customBuiltin="1"/>
    <cellStyle name="60% - Accent2" xfId="13811" builtinId="36" hidden="1" customBuiltin="1"/>
    <cellStyle name="60% - Accent2" xfId="13846" builtinId="36" hidden="1" customBuiltin="1"/>
    <cellStyle name="60% - Accent2" xfId="13882" builtinId="36" hidden="1" customBuiltin="1"/>
    <cellStyle name="60% - Accent2" xfId="13916" builtinId="36" hidden="1" customBuiltin="1"/>
    <cellStyle name="60% - Accent2" xfId="13960" builtinId="36" hidden="1" customBuiltin="1"/>
    <cellStyle name="60% - Accent2" xfId="14319" builtinId="36" hidden="1" customBuiltin="1"/>
    <cellStyle name="60% - Accent2" xfId="14340" builtinId="36" hidden="1" customBuiltin="1"/>
    <cellStyle name="60% - Accent2" xfId="14362" builtinId="36" hidden="1" customBuiltin="1"/>
    <cellStyle name="60% - Accent2" xfId="14384" builtinId="36" hidden="1" customBuiltin="1"/>
    <cellStyle name="60% - Accent2" xfId="14405" builtinId="36" hidden="1" customBuiltin="1"/>
    <cellStyle name="60% - Accent2" xfId="14447" builtinId="36" hidden="1" customBuiltin="1"/>
    <cellStyle name="60% - Accent2" xfId="14848" builtinId="36" hidden="1" customBuiltin="1"/>
    <cellStyle name="60% - Accent2" xfId="14873" builtinId="36" hidden="1" customBuiltin="1"/>
    <cellStyle name="60% - Accent2" xfId="14900" builtinId="36" hidden="1" customBuiltin="1"/>
    <cellStyle name="60% - Accent2" xfId="14923" builtinId="36" hidden="1" customBuiltin="1"/>
    <cellStyle name="60% - Accent2" xfId="14947" builtinId="36" hidden="1" customBuiltin="1"/>
    <cellStyle name="60% - Accent2" xfId="14811" builtinId="36" hidden="1" customBuiltin="1"/>
    <cellStyle name="60% - Accent2" xfId="14985" builtinId="36" hidden="1" customBuiltin="1"/>
    <cellStyle name="60% - Accent2" xfId="15016" builtinId="36" hidden="1" customBuiltin="1"/>
    <cellStyle name="60% - Accent2" xfId="15050" builtinId="36" hidden="1" customBuiltin="1"/>
    <cellStyle name="60% - Accent2" xfId="15083" builtinId="36" hidden="1" customBuiltin="1"/>
    <cellStyle name="60% - Accent2" xfId="15114" builtinId="36" hidden="1" customBuiltin="1"/>
    <cellStyle name="60% - Accent2" xfId="14801" builtinId="36" hidden="1" customBuiltin="1"/>
    <cellStyle name="60% - Accent2" xfId="15059" builtinId="36" hidden="1" customBuiltin="1"/>
    <cellStyle name="60% - Accent2" xfId="15132" builtinId="36" hidden="1" customBuiltin="1"/>
    <cellStyle name="60% - Accent2" xfId="15160" builtinId="36" hidden="1" customBuiltin="1"/>
    <cellStyle name="60% - Accent2" xfId="15183" builtinId="36" hidden="1" customBuiltin="1"/>
    <cellStyle name="60% - Accent2" xfId="15207" builtinId="36" hidden="1" customBuiltin="1"/>
    <cellStyle name="60% - Accent2" xfId="15217" builtinId="36" hidden="1" customBuiltin="1"/>
    <cellStyle name="60% - Accent2" xfId="15253" builtinId="36" hidden="1" customBuiltin="1"/>
    <cellStyle name="60% - Accent2" xfId="15283" builtinId="36" hidden="1" customBuiltin="1"/>
    <cellStyle name="60% - Accent2" xfId="15314" builtinId="36" hidden="1" customBuiltin="1"/>
    <cellStyle name="60% - Accent2" xfId="15344" builtinId="36" hidden="1" customBuiltin="1"/>
    <cellStyle name="60% - Accent2" xfId="15372" builtinId="36" hidden="1" customBuiltin="1"/>
    <cellStyle name="60% - Accent2" xfId="15030" builtinId="36" hidden="1" customBuiltin="1"/>
    <cellStyle name="60% - Accent2" xfId="15322" builtinId="36" hidden="1" customBuiltin="1"/>
    <cellStyle name="60% - Accent2" xfId="15389" builtinId="36" hidden="1" customBuiltin="1"/>
    <cellStyle name="60% - Accent2" xfId="15413" builtinId="36" hidden="1" customBuiltin="1"/>
    <cellStyle name="60% - Accent2" xfId="15438" builtinId="36" hidden="1" customBuiltin="1"/>
    <cellStyle name="60% - Accent2" xfId="15463" builtinId="36" hidden="1" customBuiltin="1"/>
    <cellStyle name="60% - Accent2" xfId="15494" builtinId="36" hidden="1" customBuiltin="1"/>
    <cellStyle name="60% - Accent2" xfId="15531" builtinId="36" hidden="1" customBuiltin="1"/>
    <cellStyle name="60% - Accent2" xfId="15561" builtinId="36" hidden="1" customBuiltin="1"/>
    <cellStyle name="60% - Accent2" xfId="15592" builtinId="36" hidden="1" customBuiltin="1"/>
    <cellStyle name="60% - Accent2" xfId="15621" builtinId="36" hidden="1" customBuiltin="1"/>
    <cellStyle name="60% - Accent2" xfId="15649" builtinId="36" hidden="1" customBuiltin="1"/>
    <cellStyle name="60% - Accent2" xfId="15486" builtinId="36" hidden="1" customBuiltin="1"/>
    <cellStyle name="60% - Accent2" xfId="15600" builtinId="36" hidden="1" customBuiltin="1"/>
    <cellStyle name="60% - Accent2" xfId="15666" builtinId="36" hidden="1" customBuiltin="1"/>
    <cellStyle name="60% - Accent2" xfId="15690" builtinId="36" hidden="1" customBuiltin="1"/>
    <cellStyle name="60% - Accent2" xfId="15714" builtinId="36" hidden="1" customBuiltin="1"/>
    <cellStyle name="60% - Accent2" xfId="15738" builtinId="36" hidden="1" customBuiltin="1"/>
    <cellStyle name="60% - Accent2" xfId="15765" builtinId="36" hidden="1" customBuiltin="1"/>
    <cellStyle name="60% - Accent2" xfId="14609" builtinId="36" hidden="1" customBuiltin="1"/>
    <cellStyle name="60% - Accent2" xfId="14751" builtinId="36" hidden="1" customBuiltin="1"/>
    <cellStyle name="60% - Accent2" xfId="14729" builtinId="36" hidden="1" customBuiltin="1"/>
    <cellStyle name="60% - Accent2" xfId="14773" builtinId="36" hidden="1" customBuiltin="1"/>
    <cellStyle name="60% - Accent2" xfId="14742" builtinId="36" hidden="1" customBuiltin="1"/>
    <cellStyle name="60% - Accent2" xfId="14493" builtinId="36" hidden="1" customBuiltin="1"/>
    <cellStyle name="60% - Accent2" xfId="15919" builtinId="36" hidden="1" customBuiltin="1"/>
    <cellStyle name="60% - Accent2" xfId="15940" builtinId="36" hidden="1" customBuiltin="1"/>
    <cellStyle name="60% - Accent2" xfId="15963" builtinId="36" hidden="1" customBuiltin="1"/>
    <cellStyle name="60% - Accent2" xfId="15984" builtinId="36" hidden="1" customBuiltin="1"/>
    <cellStyle name="60% - Accent2" xfId="16005" builtinId="36" hidden="1" customBuiltin="1"/>
    <cellStyle name="60% - Accent2" xfId="15886" builtinId="36" hidden="1" customBuiltin="1"/>
    <cellStyle name="60% - Accent2" xfId="16041" builtinId="36" hidden="1" customBuiltin="1"/>
    <cellStyle name="60% - Accent2" xfId="16072" builtinId="36" hidden="1" customBuiltin="1"/>
    <cellStyle name="60% - Accent2" xfId="16107" builtinId="36" hidden="1" customBuiltin="1"/>
    <cellStyle name="60% - Accent2" xfId="16137" builtinId="36" hidden="1" customBuiltin="1"/>
    <cellStyle name="60% - Accent2" xfId="16168" builtinId="36" hidden="1" customBuiltin="1"/>
    <cellStyle name="60% - Accent2" xfId="15876" builtinId="36" hidden="1" customBuiltin="1"/>
    <cellStyle name="60% - Accent2" xfId="16116" builtinId="36" hidden="1" customBuiltin="1"/>
    <cellStyle name="60% - Accent2" xfId="16187" builtinId="36" hidden="1" customBuiltin="1"/>
    <cellStyle name="60% - Accent2" xfId="16216" builtinId="36" hidden="1" customBuiltin="1"/>
    <cellStyle name="60% - Accent2" xfId="16241" builtinId="36" hidden="1" customBuiltin="1"/>
    <cellStyle name="60% - Accent2" xfId="16267" builtinId="36" hidden="1" customBuiltin="1"/>
    <cellStyle name="60% - Accent2" xfId="16278" builtinId="36" hidden="1" customBuiltin="1"/>
    <cellStyle name="60% - Accent2" xfId="16314" builtinId="36" hidden="1" customBuiltin="1"/>
    <cellStyle name="60% - Accent2" xfId="16344" builtinId="36" hidden="1" customBuiltin="1"/>
    <cellStyle name="60% - Accent2" xfId="16375" builtinId="36" hidden="1" customBuiltin="1"/>
    <cellStyle name="60% - Accent2" xfId="16403" builtinId="36" hidden="1" customBuiltin="1"/>
    <cellStyle name="60% - Accent2" xfId="16431" builtinId="36" hidden="1" customBuiltin="1"/>
    <cellStyle name="60% - Accent2" xfId="16087" builtinId="36" hidden="1" customBuiltin="1"/>
    <cellStyle name="60% - Accent2" xfId="16383" builtinId="36" hidden="1" customBuiltin="1"/>
    <cellStyle name="60% - Accent2" xfId="16447" builtinId="36" hidden="1" customBuiltin="1"/>
    <cellStyle name="60% - Accent2" xfId="16472" builtinId="36" hidden="1" customBuiltin="1"/>
    <cellStyle name="60% - Accent2" xfId="16493" builtinId="36" hidden="1" customBuiltin="1"/>
    <cellStyle name="60% - Accent2" xfId="16517" builtinId="36" hidden="1" customBuiltin="1"/>
    <cellStyle name="60% - Accent2" xfId="16548" builtinId="36" hidden="1" customBuiltin="1"/>
    <cellStyle name="60% - Accent2" xfId="16584" builtinId="36" hidden="1" customBuiltin="1"/>
    <cellStyle name="60% - Accent2" xfId="16614" builtinId="36" hidden="1" customBuiltin="1"/>
    <cellStyle name="60% - Accent2" xfId="16646" builtinId="36" hidden="1" customBuiltin="1"/>
    <cellStyle name="60% - Accent2" xfId="16675" builtinId="36" hidden="1" customBuiltin="1"/>
    <cellStyle name="60% - Accent2" xfId="16703" builtinId="36" hidden="1" customBuiltin="1"/>
    <cellStyle name="60% - Accent2" xfId="16539" builtinId="36" hidden="1" customBuiltin="1"/>
    <cellStyle name="60% - Accent2" xfId="16654" builtinId="36" hidden="1" customBuiltin="1"/>
    <cellStyle name="60% - Accent2" xfId="16720" builtinId="36" hidden="1" customBuiltin="1"/>
    <cellStyle name="60% - Accent2" xfId="16745" builtinId="36" hidden="1" customBuiltin="1"/>
    <cellStyle name="60% - Accent2" xfId="16767" builtinId="36" hidden="1" customBuiltin="1"/>
    <cellStyle name="60% - Accent2" xfId="16790" builtinId="36" hidden="1" customBuiltin="1"/>
    <cellStyle name="60% - Accent2" xfId="16819" builtinId="36" hidden="1" customBuiltin="1"/>
    <cellStyle name="60% - Accent2" xfId="9250" builtinId="36" hidden="1" customBuiltin="1"/>
    <cellStyle name="60% - Accent2" xfId="14125" builtinId="36" hidden="1" customBuiltin="1"/>
    <cellStyle name="60% - Accent2" xfId="7834" builtinId="36" hidden="1" customBuiltin="1"/>
    <cellStyle name="60% - Accent2" xfId="14263" builtinId="36" hidden="1" customBuiltin="1"/>
    <cellStyle name="60% - Accent2" xfId="14601" builtinId="36" hidden="1" customBuiltin="1"/>
    <cellStyle name="60% - Accent2" xfId="14545" builtinId="36" hidden="1" customBuiltin="1"/>
    <cellStyle name="60% - Accent2" xfId="4629" builtinId="36" hidden="1" customBuiltin="1"/>
    <cellStyle name="60% - Accent2" xfId="7946" builtinId="36" hidden="1" customBuiltin="1"/>
    <cellStyle name="60% - Accent2" xfId="8078" builtinId="36" hidden="1" customBuiltin="1"/>
    <cellStyle name="60% - Accent2" xfId="6070" builtinId="36" hidden="1" customBuiltin="1"/>
    <cellStyle name="60% - Accent2" xfId="4449" builtinId="36" hidden="1" customBuiltin="1"/>
    <cellStyle name="60% - Accent2" xfId="10677" builtinId="36" hidden="1" customBuiltin="1"/>
    <cellStyle name="60% - Accent2" xfId="7824" builtinId="36" hidden="1" customBuiltin="1"/>
    <cellStyle name="60% - Accent2" xfId="8150" builtinId="36" hidden="1" customBuiltin="1"/>
    <cellStyle name="60% - Accent2" xfId="16847" builtinId="36" hidden="1" customBuiltin="1"/>
    <cellStyle name="60% - Accent2" xfId="14713" builtinId="36" hidden="1" customBuiltin="1"/>
    <cellStyle name="60% - Accent2" xfId="14300" builtinId="36" hidden="1" customBuiltin="1"/>
    <cellStyle name="60% - Accent2" xfId="7851" builtinId="36" hidden="1" customBuiltin="1"/>
    <cellStyle name="60% - Accent2" xfId="5571" builtinId="36" hidden="1" customBuiltin="1"/>
    <cellStyle name="60% - Accent2" xfId="14007" builtinId="36" hidden="1" customBuiltin="1"/>
    <cellStyle name="60% - Accent2" xfId="14071" builtinId="36" hidden="1" customBuiltin="1"/>
    <cellStyle name="60% - Accent2" xfId="14590" builtinId="36" hidden="1" customBuiltin="1"/>
    <cellStyle name="60% - Accent2" xfId="14088" builtinId="36" hidden="1" customBuiltin="1"/>
    <cellStyle name="60% - Accent2" xfId="8306" builtinId="36" hidden="1" customBuiltin="1"/>
    <cellStyle name="60% - Accent2" xfId="14633" builtinId="36" hidden="1" customBuiltin="1"/>
    <cellStyle name="60% - Accent2" xfId="14719" builtinId="36" hidden="1" customBuiltin="1"/>
    <cellStyle name="60% - Accent2" xfId="14231" builtinId="36" hidden="1" customBuiltin="1"/>
    <cellStyle name="60% - Accent2" xfId="10385" builtinId="36" hidden="1" customBuiltin="1"/>
    <cellStyle name="60% - Accent2" xfId="5939" builtinId="36" hidden="1" customBuiltin="1"/>
    <cellStyle name="60% - Accent2" xfId="13978" builtinId="36" hidden="1" customBuiltin="1"/>
    <cellStyle name="60% - Accent2" xfId="16973" builtinId="36" hidden="1" customBuiltin="1"/>
    <cellStyle name="60% - Accent2" xfId="5179" builtinId="36" hidden="1" customBuiltin="1"/>
    <cellStyle name="60% - Accent2" xfId="7560" builtinId="36" hidden="1" customBuiltin="1"/>
    <cellStyle name="60% - Accent2" xfId="4965" builtinId="36" hidden="1" customBuiltin="1"/>
    <cellStyle name="60% - Accent2" xfId="4581" builtinId="36" hidden="1" customBuiltin="1"/>
    <cellStyle name="60% - Accent2" xfId="5550" builtinId="36" hidden="1" customBuiltin="1"/>
    <cellStyle name="60% - Accent2" xfId="4197" builtinId="36" hidden="1" customBuiltin="1"/>
    <cellStyle name="60% - Accent2" xfId="7555" builtinId="36" hidden="1" customBuiltin="1"/>
    <cellStyle name="60% - Accent2" xfId="5513" builtinId="36" hidden="1" customBuiltin="1"/>
    <cellStyle name="60% - Accent2" xfId="11358" builtinId="36" hidden="1" customBuiltin="1"/>
    <cellStyle name="60% - Accent2" xfId="4577" builtinId="36" hidden="1" customBuiltin="1"/>
    <cellStyle name="60% - Accent2" xfId="5941" builtinId="36" hidden="1" customBuiltin="1"/>
    <cellStyle name="60% - Accent2" xfId="10836" builtinId="36" hidden="1" customBuiltin="1"/>
    <cellStyle name="60% - Accent2" xfId="8232" builtinId="36" hidden="1" customBuiltin="1"/>
    <cellStyle name="60% - Accent2" xfId="4684" builtinId="36" hidden="1" customBuiltin="1"/>
    <cellStyle name="60% - Accent2" xfId="10646" builtinId="36" hidden="1" customBuiltin="1"/>
    <cellStyle name="60% - Accent2" xfId="4194" builtinId="36" hidden="1" customBuiltin="1"/>
    <cellStyle name="60% - Accent2" xfId="5127" builtinId="36" hidden="1" customBuiltin="1"/>
    <cellStyle name="60% - Accent2" xfId="12728" builtinId="36" hidden="1" customBuiltin="1"/>
    <cellStyle name="60% - Accent2" xfId="15213" builtinId="36" hidden="1" customBuiltin="1"/>
    <cellStyle name="60% - Accent2" xfId="14854" builtinId="36" hidden="1" customBuiltin="1"/>
    <cellStyle name="60% - Accent2" xfId="7764" builtinId="36" hidden="1" customBuiltin="1"/>
    <cellStyle name="60% - Accent2" xfId="5363" builtinId="36" hidden="1" customBuiltin="1"/>
    <cellStyle name="60% - Accent2" xfId="12001" builtinId="36" hidden="1" customBuiltin="1"/>
    <cellStyle name="60% - Accent2" xfId="17179" builtinId="36" hidden="1" customBuiltin="1"/>
    <cellStyle name="60% - Accent2" xfId="17205" builtinId="36" hidden="1" customBuiltin="1"/>
    <cellStyle name="60% - Accent2" xfId="17232" builtinId="36" hidden="1" customBuiltin="1"/>
    <cellStyle name="60% - Accent2" xfId="17259" builtinId="36" hidden="1" customBuiltin="1"/>
    <cellStyle name="60% - Accent2" xfId="17284" builtinId="36" hidden="1" customBuiltin="1"/>
    <cellStyle name="60% - Accent2" xfId="17139" builtinId="36" hidden="1" customBuiltin="1"/>
    <cellStyle name="60% - Accent2" xfId="17326" builtinId="36" hidden="1" customBuiltin="1"/>
    <cellStyle name="60% - Accent2" xfId="17359" builtinId="36" hidden="1" customBuiltin="1"/>
    <cellStyle name="60% - Accent2" xfId="17393" builtinId="36" hidden="1" customBuiltin="1"/>
    <cellStyle name="60% - Accent2" xfId="17426" builtinId="36" hidden="1" customBuiltin="1"/>
    <cellStyle name="60% - Accent2" xfId="17457" builtinId="36" hidden="1" customBuiltin="1"/>
    <cellStyle name="60% - Accent2" xfId="17129" builtinId="36" hidden="1" customBuiltin="1"/>
    <cellStyle name="60% - Accent2" xfId="17402" builtinId="36" hidden="1" customBuiltin="1"/>
    <cellStyle name="60% - Accent2" xfId="17479" builtinId="36" hidden="1" customBuiltin="1"/>
    <cellStyle name="60% - Accent2" xfId="17507" builtinId="36" hidden="1" customBuiltin="1"/>
    <cellStyle name="60% - Accent2" xfId="17535" builtinId="36" hidden="1" customBuiltin="1"/>
    <cellStyle name="60% - Accent2" xfId="17560" builtinId="36" hidden="1" customBuiltin="1"/>
    <cellStyle name="60% - Accent2" xfId="17571" builtinId="36" hidden="1" customBuiltin="1"/>
    <cellStyle name="60% - Accent2" xfId="17609" builtinId="36" hidden="1" customBuiltin="1"/>
    <cellStyle name="60% - Accent2" xfId="17640" builtinId="36" hidden="1" customBuiltin="1"/>
    <cellStyle name="60% - Accent2" xfId="17671" builtinId="36" hidden="1" customBuiltin="1"/>
    <cellStyle name="60% - Accent2" xfId="17700" builtinId="36" hidden="1" customBuiltin="1"/>
    <cellStyle name="60% - Accent2" xfId="17730" builtinId="36" hidden="1" customBuiltin="1"/>
    <cellStyle name="60% - Accent2" xfId="17373" builtinId="36" hidden="1" customBuiltin="1"/>
    <cellStyle name="60% - Accent2" xfId="17678" builtinId="36" hidden="1" customBuiltin="1"/>
    <cellStyle name="60% - Accent2" xfId="17748" builtinId="36" hidden="1" customBuiltin="1"/>
    <cellStyle name="60% - Accent2" xfId="17774" builtinId="36" hidden="1" customBuiltin="1"/>
    <cellStyle name="60% - Accent2" xfId="17801" builtinId="36" hidden="1" customBuiltin="1"/>
    <cellStyle name="60% - Accent2" xfId="17825" builtinId="36" hidden="1" customBuiltin="1"/>
    <cellStyle name="60% - Accent2" xfId="17855" builtinId="36" hidden="1" customBuiltin="1"/>
    <cellStyle name="60% - Accent2" xfId="17893" builtinId="36" hidden="1" customBuiltin="1"/>
    <cellStyle name="60% - Accent2" xfId="17924" builtinId="36" hidden="1" customBuiltin="1"/>
    <cellStyle name="60% - Accent2" xfId="17955" builtinId="36" hidden="1" customBuiltin="1"/>
    <cellStyle name="60% - Accent2" xfId="17985" builtinId="36" hidden="1" customBuiltin="1"/>
    <cellStyle name="60% - Accent2" xfId="18014" builtinId="36" hidden="1" customBuiltin="1"/>
    <cellStyle name="60% - Accent2" xfId="17847" builtinId="36" hidden="1" customBuiltin="1"/>
    <cellStyle name="60% - Accent2" xfId="17962" builtinId="36" hidden="1" customBuiltin="1"/>
    <cellStyle name="60% - Accent2" xfId="18032" builtinId="36" hidden="1" customBuiltin="1"/>
    <cellStyle name="60% - Accent2" xfId="18056" builtinId="36" hidden="1" customBuiltin="1"/>
    <cellStyle name="60% - Accent2" xfId="18082" builtinId="36" hidden="1" customBuiltin="1"/>
    <cellStyle name="60% - Accent2" xfId="18106" builtinId="36" hidden="1" customBuiltin="1"/>
    <cellStyle name="60% - Accent2" xfId="18133" builtinId="36" hidden="1" customBuiltin="1"/>
    <cellStyle name="60% - Accent2" xfId="10290" builtinId="36" hidden="1" customBuiltin="1"/>
    <cellStyle name="60% - Accent2" xfId="17108" builtinId="36" hidden="1" customBuiltin="1"/>
    <cellStyle name="60% - Accent2" xfId="17089" builtinId="36" hidden="1" customBuiltin="1"/>
    <cellStyle name="60% - Accent2" xfId="17118" builtinId="36" hidden="1" customBuiltin="1"/>
    <cellStyle name="60% - Accent2" xfId="17099" builtinId="36" hidden="1" customBuiltin="1"/>
    <cellStyle name="60% - Accent2" xfId="14562" builtinId="36" hidden="1" customBuiltin="1"/>
    <cellStyle name="60% - Accent2" xfId="18281" builtinId="36" hidden="1" customBuiltin="1"/>
    <cellStyle name="60% - Accent2" xfId="18302" builtinId="36" hidden="1" customBuiltin="1"/>
    <cellStyle name="60% - Accent2" xfId="18325" builtinId="36" hidden="1" customBuiltin="1"/>
    <cellStyle name="60% - Accent2" xfId="18346" builtinId="36" hidden="1" customBuiltin="1"/>
    <cellStyle name="60% - Accent2" xfId="18367" builtinId="36" hidden="1" customBuiltin="1"/>
    <cellStyle name="60% - Accent2" xfId="18247" builtinId="36" hidden="1" customBuiltin="1"/>
    <cellStyle name="60% - Accent2" xfId="18405" builtinId="36" hidden="1" customBuiltin="1"/>
    <cellStyle name="60% - Accent2" xfId="18437" builtinId="36" hidden="1" customBuiltin="1"/>
    <cellStyle name="60% - Accent2" xfId="18471" builtinId="36" hidden="1" customBuiltin="1"/>
    <cellStyle name="60% - Accent2" xfId="18502" builtinId="36" hidden="1" customBuiltin="1"/>
    <cellStyle name="60% - Accent2" xfId="18534" builtinId="36" hidden="1" customBuiltin="1"/>
    <cellStyle name="60% - Accent2" xfId="18238" builtinId="36" hidden="1" customBuiltin="1"/>
    <cellStyle name="60% - Accent2" xfId="18479" builtinId="36" hidden="1" customBuiltin="1"/>
    <cellStyle name="60% - Accent2" xfId="18553" builtinId="36" hidden="1" customBuiltin="1"/>
    <cellStyle name="60% - Accent2" xfId="18582" builtinId="36" hidden="1" customBuiltin="1"/>
    <cellStyle name="60% - Accent2" xfId="18608" builtinId="36" hidden="1" customBuiltin="1"/>
    <cellStyle name="60% - Accent2" xfId="18634" builtinId="36" hidden="1" customBuiltin="1"/>
    <cellStyle name="60% - Accent2" xfId="18645" builtinId="36" hidden="1" customBuiltin="1"/>
    <cellStyle name="60% - Accent2" xfId="18682" builtinId="36" hidden="1" customBuiltin="1"/>
    <cellStyle name="60% - Accent2" xfId="18714" builtinId="36" hidden="1" customBuiltin="1"/>
    <cellStyle name="60% - Accent2" xfId="18745" builtinId="36" hidden="1" customBuiltin="1"/>
    <cellStyle name="60% - Accent2" xfId="18774" builtinId="36" hidden="1" customBuiltin="1"/>
    <cellStyle name="60% - Accent2" xfId="18803" builtinId="36" hidden="1" customBuiltin="1"/>
    <cellStyle name="60% - Accent2" xfId="18451" builtinId="36" hidden="1" customBuiltin="1"/>
    <cellStyle name="60% - Accent2" xfId="18752" builtinId="36" hidden="1" customBuiltin="1"/>
    <cellStyle name="60% - Accent2" xfId="18820" builtinId="36" hidden="1" customBuiltin="1"/>
    <cellStyle name="60% - Accent2" xfId="18847" builtinId="36" hidden="1" customBuiltin="1"/>
    <cellStyle name="60% - Accent2" xfId="18873" builtinId="36" hidden="1" customBuiltin="1"/>
    <cellStyle name="60% - Accent2" xfId="18897" builtinId="36" hidden="1" customBuiltin="1"/>
    <cellStyle name="60% - Accent2" xfId="18928" builtinId="36" hidden="1" customBuiltin="1"/>
    <cellStyle name="60% - Accent2" xfId="18965" builtinId="36" hidden="1" customBuiltin="1"/>
    <cellStyle name="60% - Accent2" xfId="18996" builtinId="36" hidden="1" customBuiltin="1"/>
    <cellStyle name="60% - Accent2" xfId="19027" builtinId="36" hidden="1" customBuiltin="1"/>
    <cellStyle name="60% - Accent2" xfId="19057" builtinId="36" hidden="1" customBuiltin="1"/>
    <cellStyle name="60% - Accent2" xfId="19086" builtinId="36" hidden="1" customBuiltin="1"/>
    <cellStyle name="60% - Accent2" xfId="18920" builtinId="36" hidden="1" customBuiltin="1"/>
    <cellStyle name="60% - Accent2" xfId="19034" builtinId="36" hidden="1" customBuiltin="1"/>
    <cellStyle name="60% - Accent2" xfId="19104" builtinId="36" hidden="1" customBuiltin="1"/>
    <cellStyle name="60% - Accent2" xfId="19129" builtinId="36" hidden="1" customBuiltin="1"/>
    <cellStyle name="60% - Accent2" xfId="19152" builtinId="36" hidden="1" customBuiltin="1"/>
    <cellStyle name="60% - Accent2" xfId="19176" builtinId="36" hidden="1" customBuiltin="1"/>
    <cellStyle name="60% - Accent2" xfId="19197" builtinId="36" hidden="1" customBuiltin="1"/>
    <cellStyle name="60% - Accent2" xfId="4183" builtinId="36" hidden="1" customBuiltin="1"/>
    <cellStyle name="60% - Accent2" xfId="5164" builtinId="36" hidden="1" customBuiltin="1"/>
    <cellStyle name="60% - Accent2" xfId="14145" builtinId="36" hidden="1" customBuiltin="1"/>
    <cellStyle name="60% - Accent2" xfId="7785" builtinId="36" hidden="1" customBuiltin="1"/>
    <cellStyle name="60% - Accent2" xfId="4847" builtinId="36" hidden="1" customBuiltin="1"/>
    <cellStyle name="60% - Accent2" xfId="14002" builtinId="36" hidden="1" customBuiltin="1"/>
    <cellStyle name="60% - Accent2" xfId="8224" builtinId="36" hidden="1" customBuiltin="1"/>
    <cellStyle name="60% - Accent2" xfId="18899" builtinId="36" hidden="1" customBuiltin="1"/>
    <cellStyle name="60% - Accent2" xfId="5075" builtinId="36" hidden="1" customBuiltin="1"/>
    <cellStyle name="60% - Accent2" xfId="16856" builtinId="36" hidden="1" customBuiltin="1"/>
    <cellStyle name="60% - Accent2" xfId="5039" builtinId="36" hidden="1" customBuiltin="1"/>
    <cellStyle name="60% - Accent2" xfId="14199" builtinId="36" hidden="1" customBuiltin="1"/>
    <cellStyle name="60% - Accent2" xfId="5110" builtinId="36" hidden="1" customBuiltin="1"/>
    <cellStyle name="60% - Accent2" xfId="4905" builtinId="36" hidden="1" customBuiltin="1"/>
    <cellStyle name="60% - Accent2" xfId="14220" builtinId="36" hidden="1" customBuiltin="1"/>
    <cellStyle name="60% - Accent2" xfId="16910" builtinId="36" hidden="1" customBuiltin="1"/>
    <cellStyle name="60% - Accent2" xfId="4526" builtinId="36" hidden="1" customBuiltin="1"/>
    <cellStyle name="60% - Accent2" xfId="17901" builtinId="36" hidden="1" customBuiltin="1"/>
    <cellStyle name="60% - Accent2" xfId="14010" builtinId="36" hidden="1" customBuiltin="1"/>
    <cellStyle name="60% - Accent2" xfId="19226" builtinId="36" hidden="1" customBuiltin="1"/>
    <cellStyle name="60% - Accent2" xfId="19265" builtinId="36" hidden="1" customBuiltin="1"/>
    <cellStyle name="60% - Accent2" xfId="19302" builtinId="36" hidden="1" customBuiltin="1"/>
    <cellStyle name="60% - Accent2" xfId="19337" builtinId="36" hidden="1" customBuiltin="1"/>
    <cellStyle name="60% - Accent2" xfId="19355" builtinId="36" hidden="1" customBuiltin="1"/>
    <cellStyle name="60% - Accent2" xfId="19400" builtinId="36" hidden="1" customBuiltin="1"/>
    <cellStyle name="60% - Accent2" xfId="19433" builtinId="36" hidden="1" customBuiltin="1"/>
    <cellStyle name="60% - Accent2" xfId="19467" builtinId="36" hidden="1" customBuiltin="1"/>
    <cellStyle name="60% - Accent2" xfId="19499" builtinId="36" hidden="1" customBuiltin="1"/>
    <cellStyle name="60% - Accent2" xfId="19530" builtinId="36" hidden="1" customBuiltin="1"/>
    <cellStyle name="60% - Accent2" xfId="11973" builtinId="36" hidden="1" customBuiltin="1"/>
    <cellStyle name="60% - Accent2" xfId="19475" builtinId="36" hidden="1" customBuiltin="1"/>
    <cellStyle name="60% - Accent2" xfId="19552" builtinId="36" hidden="1" customBuiltin="1"/>
    <cellStyle name="60% - Accent2" xfId="19587" builtinId="36" hidden="1" customBuiltin="1"/>
    <cellStyle name="60% - Accent2" xfId="19623" builtinId="36" hidden="1" customBuiltin="1"/>
    <cellStyle name="60% - Accent2" xfId="19657" builtinId="36" hidden="1" customBuiltin="1"/>
    <cellStyle name="60% - Accent2" xfId="19697" builtinId="36" hidden="1" customBuiltin="1"/>
    <cellStyle name="60% - Accent2" xfId="19742" builtinId="36" hidden="1" customBuiltin="1"/>
    <cellStyle name="60% - Accent2" xfId="19775" builtinId="36" hidden="1" customBuiltin="1"/>
    <cellStyle name="60% - Accent2" xfId="19809" builtinId="36" hidden="1" customBuiltin="1"/>
    <cellStyle name="60% - Accent2" xfId="19841" builtinId="36" hidden="1" customBuiltin="1"/>
    <cellStyle name="60% - Accent2" xfId="19872" builtinId="36" hidden="1" customBuiltin="1"/>
    <cellStyle name="60% - Accent2" xfId="19688" builtinId="36" hidden="1" customBuiltin="1"/>
    <cellStyle name="60% - Accent2" xfId="19817" builtinId="36" hidden="1" customBuiltin="1"/>
    <cellStyle name="60% - Accent2" xfId="19894" builtinId="36" hidden="1" customBuiltin="1"/>
    <cellStyle name="60% - Accent2" xfId="19929" builtinId="36" hidden="1" customBuiltin="1"/>
    <cellStyle name="60% - Accent2" xfId="19965" builtinId="36" hidden="1" customBuiltin="1"/>
    <cellStyle name="60% - Accent2" xfId="19999" builtinId="36" hidden="1" customBuiltin="1"/>
    <cellStyle name="60% - Accent2" xfId="20035" builtinId="36" hidden="1" customBuiltin="1"/>
    <cellStyle name="60% - Accent2" xfId="20143" builtinId="36" hidden="1" customBuiltin="1"/>
    <cellStyle name="60% - Accent2" xfId="20164" builtinId="36" hidden="1" customBuiltin="1"/>
    <cellStyle name="60% - Accent2" xfId="20187" builtinId="36" hidden="1" customBuiltin="1"/>
    <cellStyle name="60% - Accent2" xfId="20209" builtinId="36" hidden="1" customBuiltin="1"/>
    <cellStyle name="60% - Accent2" xfId="20230" builtinId="36" hidden="1" customBuiltin="1"/>
    <cellStyle name="60% - Accent2" xfId="20264" builtinId="36" hidden="1" customBuiltin="1"/>
    <cellStyle name="60% - Accent2" xfId="20463" builtinId="36" hidden="1" customBuiltin="1"/>
    <cellStyle name="60% - Accent2" xfId="20488" builtinId="36" hidden="1" customBuiltin="1"/>
    <cellStyle name="60% - Accent2" xfId="20515" builtinId="36" hidden="1" customBuiltin="1"/>
    <cellStyle name="60% - Accent2" xfId="20542" builtinId="36" hidden="1" customBuiltin="1"/>
    <cellStyle name="60% - Accent2" xfId="20567" builtinId="36" hidden="1" customBuiltin="1"/>
    <cellStyle name="60% - Accent2" xfId="20423" builtinId="36" hidden="1" customBuiltin="1"/>
    <cellStyle name="60% - Accent2" xfId="20608" builtinId="36" hidden="1" customBuiltin="1"/>
    <cellStyle name="60% - Accent2" xfId="20641" builtinId="36" hidden="1" customBuiltin="1"/>
    <cellStyle name="60% - Accent2" xfId="20675" builtinId="36" hidden="1" customBuiltin="1"/>
    <cellStyle name="60% - Accent2" xfId="20707" builtinId="36" hidden="1" customBuiltin="1"/>
    <cellStyle name="60% - Accent2" xfId="20738" builtinId="36" hidden="1" customBuiltin="1"/>
    <cellStyle name="60% - Accent2" xfId="20413" builtinId="36" hidden="1" customBuiltin="1"/>
    <cellStyle name="60% - Accent2" xfId="20683" builtinId="36" hidden="1" customBuiltin="1"/>
    <cellStyle name="60% - Accent2" xfId="20759" builtinId="36" hidden="1" customBuiltin="1"/>
    <cellStyle name="60% - Accent2" xfId="20787" builtinId="36" hidden="1" customBuiltin="1"/>
    <cellStyle name="60% - Accent2" xfId="20815" builtinId="36" hidden="1" customBuiltin="1"/>
    <cellStyle name="60% - Accent2" xfId="20839" builtinId="36" hidden="1" customBuiltin="1"/>
    <cellStyle name="60% - Accent2" xfId="20850" builtinId="36" hidden="1" customBuiltin="1"/>
    <cellStyle name="60% - Accent2" xfId="20888" builtinId="36" hidden="1" customBuiltin="1"/>
    <cellStyle name="60% - Accent2" xfId="20919" builtinId="36" hidden="1" customBuiltin="1"/>
    <cellStyle name="60% - Accent2" xfId="20950" builtinId="36" hidden="1" customBuiltin="1"/>
    <cellStyle name="60% - Accent2" xfId="20979" builtinId="36" hidden="1" customBuiltin="1"/>
    <cellStyle name="60% - Accent2" xfId="21008" builtinId="36" hidden="1" customBuiltin="1"/>
    <cellStyle name="60% - Accent2" xfId="20655" builtinId="36" hidden="1" customBuiltin="1"/>
    <cellStyle name="60% - Accent2" xfId="20957" builtinId="36" hidden="1" customBuiltin="1"/>
    <cellStyle name="60% - Accent2" xfId="21026" builtinId="36" hidden="1" customBuiltin="1"/>
    <cellStyle name="60% - Accent2" xfId="21050" builtinId="36" hidden="1" customBuiltin="1"/>
    <cellStyle name="60% - Accent2" xfId="21075" builtinId="36" hidden="1" customBuiltin="1"/>
    <cellStyle name="60% - Accent2" xfId="21098" builtinId="36" hidden="1" customBuiltin="1"/>
    <cellStyle name="60% - Accent2" xfId="21127" builtinId="36" hidden="1" customBuiltin="1"/>
    <cellStyle name="60% - Accent2" xfId="21165" builtinId="36" hidden="1" customBuiltin="1"/>
    <cellStyle name="60% - Accent2" xfId="21196" builtinId="36" hidden="1" customBuiltin="1"/>
    <cellStyle name="60% - Accent2" xfId="21227" builtinId="36" hidden="1" customBuiltin="1"/>
    <cellStyle name="60% - Accent2" xfId="21257" builtinId="36" hidden="1" customBuiltin="1"/>
    <cellStyle name="60% - Accent2" xfId="21285" builtinId="36" hidden="1" customBuiltin="1"/>
    <cellStyle name="60% - Accent2" xfId="21119" builtinId="36" hidden="1" customBuiltin="1"/>
    <cellStyle name="60% - Accent2" xfId="21234" builtinId="36" hidden="1" customBuiltin="1"/>
    <cellStyle name="60% - Accent2" xfId="21303" builtinId="36" hidden="1" customBuiltin="1"/>
    <cellStyle name="60% - Accent2" xfId="21327" builtinId="36" hidden="1" customBuiltin="1"/>
    <cellStyle name="60% - Accent2" xfId="21353" builtinId="36" hidden="1" customBuiltin="1"/>
    <cellStyle name="60% - Accent2" xfId="21376" builtinId="36" hidden="1" customBuiltin="1"/>
    <cellStyle name="60% - Accent2" xfId="21402" builtinId="36" hidden="1" customBuiltin="1"/>
    <cellStyle name="60% - Accent2" xfId="20325" builtinId="36" hidden="1" customBuiltin="1"/>
    <cellStyle name="60% - Accent2" xfId="20392" builtinId="36" hidden="1" customBuiltin="1"/>
    <cellStyle name="60% - Accent2" xfId="20373" builtinId="36" hidden="1" customBuiltin="1"/>
    <cellStyle name="60% - Accent2" xfId="20402" builtinId="36" hidden="1" customBuiltin="1"/>
    <cellStyle name="60% - Accent2" xfId="20383" builtinId="36" hidden="1" customBuiltin="1"/>
    <cellStyle name="60% - Accent2" xfId="20286" builtinId="36" hidden="1" customBuiltin="1"/>
    <cellStyle name="60% - Accent2" xfId="21550" builtinId="36" hidden="1" customBuiltin="1"/>
    <cellStyle name="60% - Accent2" xfId="21571" builtinId="36" hidden="1" customBuiltin="1"/>
    <cellStyle name="60% - Accent2" xfId="21594" builtinId="36" hidden="1" customBuiltin="1"/>
    <cellStyle name="60% - Accent2" xfId="21615" builtinId="36" hidden="1" customBuiltin="1"/>
    <cellStyle name="60% - Accent2" xfId="21636" builtinId="36" hidden="1" customBuiltin="1"/>
    <cellStyle name="60% - Accent2" xfId="21516" builtinId="36" hidden="1" customBuiltin="1"/>
    <cellStyle name="60% - Accent2" xfId="21674" builtinId="36" hidden="1" customBuiltin="1"/>
    <cellStyle name="60% - Accent2" xfId="21706" builtinId="36" hidden="1" customBuiltin="1"/>
    <cellStyle name="60% - Accent2" xfId="21740" builtinId="36" hidden="1" customBuiltin="1"/>
    <cellStyle name="60% - Accent2" xfId="21771" builtinId="36" hidden="1" customBuiltin="1"/>
    <cellStyle name="60% - Accent2" xfId="21802" builtinId="36" hidden="1" customBuiltin="1"/>
    <cellStyle name="60% - Accent2" xfId="21507" builtinId="36" hidden="1" customBuiltin="1"/>
    <cellStyle name="60% - Accent2" xfId="21748" builtinId="36" hidden="1" customBuiltin="1"/>
    <cellStyle name="60% - Accent2" xfId="21821" builtinId="36" hidden="1" customBuiltin="1"/>
    <cellStyle name="60% - Accent2" xfId="21848" builtinId="36" hidden="1" customBuiltin="1"/>
    <cellStyle name="60% - Accent2" xfId="21872" builtinId="36" hidden="1" customBuiltin="1"/>
    <cellStyle name="60% - Accent2" xfId="21896" builtinId="36" hidden="1" customBuiltin="1"/>
    <cellStyle name="60% - Accent2" xfId="21907" builtinId="36" hidden="1" customBuiltin="1"/>
    <cellStyle name="60% - Accent2" xfId="21944" builtinId="36" hidden="1" customBuiltin="1"/>
    <cellStyle name="60% - Accent2" xfId="21975" builtinId="36" hidden="1" customBuiltin="1"/>
    <cellStyle name="60% - Accent2" xfId="22006" builtinId="36" hidden="1" customBuiltin="1"/>
    <cellStyle name="60% - Accent2" xfId="22035" builtinId="36" hidden="1" customBuiltin="1"/>
    <cellStyle name="60% - Accent2" xfId="22063" builtinId="36" hidden="1" customBuiltin="1"/>
    <cellStyle name="60% - Accent2" xfId="21720" builtinId="36" hidden="1" customBuiltin="1"/>
    <cellStyle name="60% - Accent2" xfId="22013" builtinId="36" hidden="1" customBuiltin="1"/>
    <cellStyle name="60% - Accent2" xfId="22080" builtinId="36" hidden="1" customBuiltin="1"/>
    <cellStyle name="60% - Accent2" xfId="22104" builtinId="36" hidden="1" customBuiltin="1"/>
    <cellStyle name="60% - Accent2" xfId="22129" builtinId="36" hidden="1" customBuiltin="1"/>
    <cellStyle name="60% - Accent2" xfId="22153" builtinId="36" hidden="1" customBuiltin="1"/>
    <cellStyle name="60% - Accent2" xfId="22183" builtinId="36" hidden="1" customBuiltin="1"/>
    <cellStyle name="60% - Accent2" xfId="22220" builtinId="36" hidden="1" customBuiltin="1"/>
    <cellStyle name="60% - Accent2" xfId="22251" builtinId="36" hidden="1" customBuiltin="1"/>
    <cellStyle name="60% - Accent2" xfId="22282" builtinId="36" hidden="1" customBuiltin="1"/>
    <cellStyle name="60% - Accent2" xfId="22312" builtinId="36" hidden="1" customBuiltin="1"/>
    <cellStyle name="60% - Accent2" xfId="22340" builtinId="36" hidden="1" customBuiltin="1"/>
    <cellStyle name="60% - Accent2" xfId="22175" builtinId="36" hidden="1" customBuiltin="1"/>
    <cellStyle name="60% - Accent2" xfId="22289" builtinId="36" hidden="1" customBuiltin="1"/>
    <cellStyle name="60% - Accent2" xfId="22358" builtinId="36" hidden="1" customBuiltin="1"/>
    <cellStyle name="60% - Accent2" xfId="22383" builtinId="36" hidden="1" customBuiltin="1"/>
    <cellStyle name="60% - Accent2" xfId="22406" builtinId="36" hidden="1" customBuiltin="1"/>
    <cellStyle name="60% - Accent2" xfId="22429" builtinId="36" hidden="1" customBuiltin="1"/>
    <cellStyle name="60% - Accent2" xfId="22450" builtinId="36" hidden="1" customBuiltin="1"/>
    <cellStyle name="60% - Accent2" xfId="20125" builtinId="36" hidden="1" customBuiltin="1"/>
    <cellStyle name="60% - Accent2" xfId="7549" builtinId="36" hidden="1" customBuiltin="1"/>
    <cellStyle name="60% - Accent2" xfId="14281" builtinId="36" hidden="1" customBuiltin="1"/>
    <cellStyle name="60% - Accent2" xfId="14718" builtinId="36" hidden="1" customBuiltin="1"/>
    <cellStyle name="60% - Accent2" xfId="16979" builtinId="36" hidden="1" customBuiltin="1"/>
    <cellStyle name="60% - Accent2" xfId="17776" builtinId="36" hidden="1" customBuiltin="1"/>
    <cellStyle name="60% - Accent2" xfId="16805" builtinId="36" hidden="1" customBuiltin="1"/>
    <cellStyle name="60% - Accent2" xfId="22155" builtinId="36" hidden="1" customBuiltin="1"/>
    <cellStyle name="60% - Accent2" xfId="16881" builtinId="36" hidden="1" customBuiltin="1"/>
    <cellStyle name="60% - Accent2" xfId="8221" builtinId="36" hidden="1" customBuiltin="1"/>
    <cellStyle name="60% - Accent2" xfId="16469" builtinId="36" hidden="1" customBuiltin="1"/>
    <cellStyle name="60% - Accent2" xfId="15462" builtinId="36" hidden="1" customBuiltin="1"/>
    <cellStyle name="60% - Accent2" xfId="17466" builtinId="36" hidden="1" customBuiltin="1"/>
    <cellStyle name="60% - Accent2" xfId="6299" builtinId="36" hidden="1" customBuiltin="1"/>
    <cellStyle name="60% - Accent2" xfId="14256" builtinId="36" hidden="1" customBuiltin="1"/>
    <cellStyle name="60% - Accent2" xfId="4592" builtinId="36" hidden="1" customBuiltin="1"/>
    <cellStyle name="60% - Accent2" xfId="14823" builtinId="36" hidden="1" customBuiltin="1"/>
    <cellStyle name="60% - Accent2" xfId="21173" builtinId="36" hidden="1" customBuiltin="1"/>
    <cellStyle name="60% - Accent2" xfId="10854" builtinId="36" hidden="1" customBuiltin="1"/>
    <cellStyle name="60% - Accent2" xfId="22479" builtinId="36" hidden="1" customBuiltin="1"/>
    <cellStyle name="60% - Accent2" xfId="22518" builtinId="36" hidden="1" customBuiltin="1"/>
    <cellStyle name="60% - Accent2" xfId="22555" builtinId="36" hidden="1" customBuiltin="1"/>
    <cellStyle name="60% - Accent2" xfId="22590" builtinId="36" hidden="1" customBuiltin="1"/>
    <cellStyle name="60% - Accent2" xfId="22608" builtinId="36" hidden="1" customBuiltin="1"/>
    <cellStyle name="60% - Accent2" xfId="22653" builtinId="36" hidden="1" customBuiltin="1"/>
    <cellStyle name="60% - Accent2" xfId="22686" builtinId="36" hidden="1" customBuiltin="1"/>
    <cellStyle name="60% - Accent2" xfId="22720" builtinId="36" hidden="1" customBuiltin="1"/>
    <cellStyle name="60% - Accent2" xfId="22752" builtinId="36" hidden="1" customBuiltin="1"/>
    <cellStyle name="60% - Accent2" xfId="22783" builtinId="36" hidden="1" customBuiltin="1"/>
    <cellStyle name="60% - Accent2" xfId="20112" builtinId="36" hidden="1" customBuiltin="1"/>
    <cellStyle name="60% - Accent2" xfId="22728" builtinId="36" hidden="1" customBuiltin="1"/>
    <cellStyle name="60% - Accent2" xfId="22805" builtinId="36" hidden="1" customBuiltin="1"/>
    <cellStyle name="60% - Accent2" xfId="22840" builtinId="36" hidden="1" customBuiltin="1"/>
    <cellStyle name="60% - Accent2" xfId="22876" builtinId="36" hidden="1" customBuiltin="1"/>
    <cellStyle name="60% - Accent2" xfId="22910" builtinId="36" hidden="1" customBuiltin="1"/>
    <cellStyle name="60% - Accent2" xfId="22950" builtinId="36" hidden="1" customBuiltin="1"/>
    <cellStyle name="60% - Accent2" xfId="22995" builtinId="36" hidden="1" customBuiltin="1"/>
    <cellStyle name="60% - Accent2" xfId="23028" builtinId="36" hidden="1" customBuiltin="1"/>
    <cellStyle name="60% - Accent2" xfId="23062" builtinId="36" hidden="1" customBuiltin="1"/>
    <cellStyle name="60% - Accent2" xfId="23094" builtinId="36" hidden="1" customBuiltin="1"/>
    <cellStyle name="60% - Accent2" xfId="23125" builtinId="36" hidden="1" customBuiltin="1"/>
    <cellStyle name="60% - Accent2" xfId="22941" builtinId="36" hidden="1" customBuiltin="1"/>
    <cellStyle name="60% - Accent2" xfId="23070" builtinId="36" hidden="1" customBuiltin="1"/>
    <cellStyle name="60% - Accent2" xfId="23147" builtinId="36" hidden="1" customBuiltin="1"/>
    <cellStyle name="60% - Accent2" xfId="23182" builtinId="36" hidden="1" customBuiltin="1"/>
    <cellStyle name="60% - Accent2" xfId="23218" builtinId="36" hidden="1" customBuiltin="1"/>
    <cellStyle name="60% - Accent2" xfId="23252" builtinId="36" hidden="1" customBuiltin="1"/>
    <cellStyle name="60% - Accent2" xfId="23285" builtinId="36" hidden="1" customBuiltin="1"/>
    <cellStyle name="60% - Accent2" xfId="23351" builtinId="36" hidden="1" customBuiltin="1"/>
    <cellStyle name="60% - Accent2" xfId="23372" builtinId="36" hidden="1" customBuiltin="1"/>
    <cellStyle name="60% - Accent2" xfId="23395" builtinId="36" hidden="1" customBuiltin="1"/>
    <cellStyle name="60% - Accent2" xfId="23417" builtinId="36" hidden="1" customBuiltin="1"/>
    <cellStyle name="60% - Accent2" xfId="23438" builtinId="36" hidden="1" customBuiltin="1"/>
    <cellStyle name="60% - Accent2" xfId="23469" builtinId="36" hidden="1" customBuiltin="1"/>
    <cellStyle name="60% - Accent2" xfId="23665" builtinId="36" hidden="1" customBuiltin="1"/>
    <cellStyle name="60% - Accent2" xfId="23687" builtinId="36" hidden="1" customBuiltin="1"/>
    <cellStyle name="60% - Accent2" xfId="23714" builtinId="36" hidden="1" customBuiltin="1"/>
    <cellStyle name="60% - Accent2" xfId="23740" builtinId="36" hidden="1" customBuiltin="1"/>
    <cellStyle name="60% - Accent2" xfId="23764" builtinId="36" hidden="1" customBuiltin="1"/>
    <cellStyle name="60% - Accent2" xfId="23625" builtinId="36" hidden="1" customBuiltin="1"/>
    <cellStyle name="60% - Accent2" xfId="23805" builtinId="36" hidden="1" customBuiltin="1"/>
    <cellStyle name="60% - Accent2" xfId="23837" builtinId="36" hidden="1" customBuiltin="1"/>
    <cellStyle name="60% - Accent2" xfId="23871" builtinId="36" hidden="1" customBuiltin="1"/>
    <cellStyle name="60% - Accent2" xfId="23903" builtinId="36" hidden="1" customBuiltin="1"/>
    <cellStyle name="60% - Accent2" xfId="23934" builtinId="36" hidden="1" customBuiltin="1"/>
    <cellStyle name="60% - Accent2" xfId="23615" builtinId="36" hidden="1" customBuiltin="1"/>
    <cellStyle name="60% - Accent2" xfId="23879" builtinId="36" hidden="1" customBuiltin="1"/>
    <cellStyle name="60% - Accent2" xfId="23953" builtinId="36" hidden="1" customBuiltin="1"/>
    <cellStyle name="60% - Accent2" xfId="23981" builtinId="36" hidden="1" customBuiltin="1"/>
    <cellStyle name="60% - Accent2" xfId="24007" builtinId="36" hidden="1" customBuiltin="1"/>
    <cellStyle name="60% - Accent2" xfId="24030" builtinId="36" hidden="1" customBuiltin="1"/>
    <cellStyle name="60% - Accent2" xfId="24041" builtinId="36" hidden="1" customBuiltin="1"/>
    <cellStyle name="60% - Accent2" xfId="24078" builtinId="36" hidden="1" customBuiltin="1"/>
    <cellStyle name="60% - Accent2" xfId="24108" builtinId="36" hidden="1" customBuiltin="1"/>
    <cellStyle name="60% - Accent2" xfId="24139" builtinId="36" hidden="1" customBuiltin="1"/>
    <cellStyle name="60% - Accent2" xfId="24168" builtinId="36" hidden="1" customBuiltin="1"/>
    <cellStyle name="60% - Accent2" xfId="24196" builtinId="36" hidden="1" customBuiltin="1"/>
    <cellStyle name="60% - Accent2" xfId="23851" builtinId="36" hidden="1" customBuiltin="1"/>
    <cellStyle name="60% - Accent2" xfId="24146" builtinId="36" hidden="1" customBuiltin="1"/>
    <cellStyle name="60% - Accent2" xfId="24214" builtinId="36" hidden="1" customBuiltin="1"/>
    <cellStyle name="60% - Accent2" xfId="24238" builtinId="36" hidden="1" customBuiltin="1"/>
    <cellStyle name="60% - Accent2" xfId="24262" builtinId="36" hidden="1" customBuiltin="1"/>
    <cellStyle name="60% - Accent2" xfId="24285" builtinId="36" hidden="1" customBuiltin="1"/>
    <cellStyle name="60% - Accent2" xfId="24314" builtinId="36" hidden="1" customBuiltin="1"/>
    <cellStyle name="60% - Accent2" xfId="24352" builtinId="36" hidden="1" customBuiltin="1"/>
    <cellStyle name="60% - Accent2" xfId="24382" builtinId="36" hidden="1" customBuiltin="1"/>
    <cellStyle name="60% - Accent2" xfId="24413" builtinId="36" hidden="1" customBuiltin="1"/>
    <cellStyle name="60% - Accent2" xfId="24442" builtinId="36" hidden="1" customBuiltin="1"/>
    <cellStyle name="60% - Accent2" xfId="24470" builtinId="36" hidden="1" customBuiltin="1"/>
    <cellStyle name="60% - Accent2" xfId="24306" builtinId="36" hidden="1" customBuiltin="1"/>
    <cellStyle name="60% - Accent2" xfId="24420" builtinId="36" hidden="1" customBuiltin="1"/>
    <cellStyle name="60% - Accent2" xfId="24488" builtinId="36" hidden="1" customBuiltin="1"/>
    <cellStyle name="60% - Accent2" xfId="24512" builtinId="36" hidden="1" customBuiltin="1"/>
    <cellStyle name="60% - Accent2" xfId="24537" builtinId="36" hidden="1" customBuiltin="1"/>
    <cellStyle name="60% - Accent2" xfId="24560" builtinId="36" hidden="1" customBuiltin="1"/>
    <cellStyle name="60% - Accent2" xfId="24586" builtinId="36" hidden="1" customBuiltin="1"/>
    <cellStyle name="60% - Accent2" xfId="23529" builtinId="36" hidden="1" customBuiltin="1"/>
    <cellStyle name="60% - Accent2" xfId="23595" builtinId="36" hidden="1" customBuiltin="1"/>
    <cellStyle name="60% - Accent2" xfId="23576" builtinId="36" hidden="1" customBuiltin="1"/>
    <cellStyle name="60% - Accent2" xfId="23605" builtinId="36" hidden="1" customBuiltin="1"/>
    <cellStyle name="60% - Accent2" xfId="23586" builtinId="36" hidden="1" customBuiltin="1"/>
    <cellStyle name="60% - Accent2" xfId="23491" builtinId="36" hidden="1" customBuiltin="1"/>
    <cellStyle name="60% - Accent2" xfId="24733" builtinId="36" hidden="1" customBuiltin="1"/>
    <cellStyle name="60% - Accent2" xfId="24754" builtinId="36" hidden="1" customBuiltin="1"/>
    <cellStyle name="60% - Accent2" xfId="24777" builtinId="36" hidden="1" customBuiltin="1"/>
    <cellStyle name="60% - Accent2" xfId="24798" builtinId="36" hidden="1" customBuiltin="1"/>
    <cellStyle name="60% - Accent2" xfId="24819" builtinId="36" hidden="1" customBuiltin="1"/>
    <cellStyle name="60% - Accent2" xfId="24700" builtinId="36" hidden="1" customBuiltin="1"/>
    <cellStyle name="60% - Accent2" xfId="24856" builtinId="36" hidden="1" customBuiltin="1"/>
    <cellStyle name="60% - Accent2" xfId="24887" builtinId="36" hidden="1" customBuiltin="1"/>
    <cellStyle name="60% - Accent2" xfId="24921" builtinId="36" hidden="1" customBuiltin="1"/>
    <cellStyle name="60% - Accent2" xfId="24951" builtinId="36" hidden="1" customBuiltin="1"/>
    <cellStyle name="60% - Accent2" xfId="24982" builtinId="36" hidden="1" customBuiltin="1"/>
    <cellStyle name="60% - Accent2" xfId="24691" builtinId="36" hidden="1" customBuiltin="1"/>
    <cellStyle name="60% - Accent2" xfId="24929" builtinId="36" hidden="1" customBuiltin="1"/>
    <cellStyle name="60% - Accent2" xfId="25001" builtinId="36" hidden="1" customBuiltin="1"/>
    <cellStyle name="60% - Accent2" xfId="25028" builtinId="36" hidden="1" customBuiltin="1"/>
    <cellStyle name="60% - Accent2" xfId="25051" builtinId="36" hidden="1" customBuiltin="1"/>
    <cellStyle name="60% - Accent2" xfId="25075" builtinId="36" hidden="1" customBuiltin="1"/>
    <cellStyle name="60% - Accent2" xfId="25085" builtinId="36" hidden="1" customBuiltin="1"/>
    <cellStyle name="60% - Accent2" xfId="25121" builtinId="36" hidden="1" customBuiltin="1"/>
    <cellStyle name="60% - Accent2" xfId="25151" builtinId="36" hidden="1" customBuiltin="1"/>
    <cellStyle name="60% - Accent2" xfId="25182" builtinId="36" hidden="1" customBuiltin="1"/>
    <cellStyle name="60% - Accent2" xfId="25210" builtinId="36" hidden="1" customBuiltin="1"/>
    <cellStyle name="60% - Accent2" xfId="25238" builtinId="36" hidden="1" customBuiltin="1"/>
    <cellStyle name="60% - Accent2" xfId="24901" builtinId="36" hidden="1" customBuiltin="1"/>
    <cellStyle name="60% - Accent2" xfId="25189" builtinId="36" hidden="1" customBuiltin="1"/>
    <cellStyle name="60% - Accent2" xfId="25254" builtinId="36" hidden="1" customBuiltin="1"/>
    <cellStyle name="60% - Accent2" xfId="25278" builtinId="36" hidden="1" customBuiltin="1"/>
    <cellStyle name="60% - Accent2" xfId="25302" builtinId="36" hidden="1" customBuiltin="1"/>
    <cellStyle name="60% - Accent2" xfId="25326" builtinId="36" hidden="1" customBuiltin="1"/>
    <cellStyle name="60% - Accent2" xfId="25356" builtinId="36" hidden="1" customBuiltin="1"/>
    <cellStyle name="60% - Accent2" xfId="25392" builtinId="36" hidden="1" customBuiltin="1"/>
    <cellStyle name="60% - Accent2" xfId="25422" builtinId="36" hidden="1" customBuiltin="1"/>
    <cellStyle name="60% - Accent2" xfId="25453" builtinId="36" hidden="1" customBuiltin="1"/>
    <cellStyle name="60% - Accent2" xfId="25481" builtinId="36" hidden="1" customBuiltin="1"/>
    <cellStyle name="60% - Accent2" xfId="25509" builtinId="36" hidden="1" customBuiltin="1"/>
    <cellStyle name="60% - Accent2" xfId="25348" builtinId="36" hidden="1" customBuiltin="1"/>
    <cellStyle name="60% - Accent2" xfId="25460" builtinId="36" hidden="1" customBuiltin="1"/>
    <cellStyle name="60% - Accent2" xfId="25527" builtinId="36" hidden="1" customBuiltin="1"/>
    <cellStyle name="60% - Accent2" xfId="25551" builtinId="36" hidden="1" customBuiltin="1"/>
    <cellStyle name="60% - Accent2" xfId="25574" builtinId="36" hidden="1" customBuiltin="1"/>
    <cellStyle name="60% - Accent2" xfId="25597" builtinId="36" hidden="1" customBuiltin="1"/>
    <cellStyle name="60% - Accent2" xfId="25618" builtinId="36" hidden="1" customBuiltin="1"/>
    <cellStyle name="60% - Accent2" xfId="23336" builtinId="36" hidden="1" customBuiltin="1"/>
    <cellStyle name="60% - Accent2" xfId="14674" builtinId="36" hidden="1" customBuiltin="1"/>
    <cellStyle name="60% - Accent2" xfId="14421" builtinId="36" hidden="1" customBuiltin="1"/>
    <cellStyle name="60% - Accent2" xfId="7649" builtinId="36" hidden="1" customBuiltin="1"/>
    <cellStyle name="60% - Accent2" xfId="12791" builtinId="36" hidden="1" customBuiltin="1"/>
    <cellStyle name="60% - Accent2" xfId="21052" builtinId="36" hidden="1" customBuiltin="1"/>
    <cellStyle name="60% - Accent2" xfId="11459" builtinId="36" hidden="1" customBuiltin="1"/>
    <cellStyle name="60% - Accent2" xfId="25328" builtinId="36" hidden="1" customBuiltin="1"/>
    <cellStyle name="60% - Accent2" xfId="5956" builtinId="36" hidden="1" customBuiltin="1"/>
    <cellStyle name="60% - Accent2" xfId="4639" builtinId="36" hidden="1" customBuiltin="1"/>
    <cellStyle name="60% - Accent2" xfId="20098" builtinId="36" hidden="1" customBuiltin="1"/>
    <cellStyle name="60% - Accent2" xfId="20088" builtinId="36" hidden="1" customBuiltin="1"/>
    <cellStyle name="60% - Accent2" xfId="20747" builtinId="36" hidden="1" customBuiltin="1"/>
    <cellStyle name="60% - Accent2" xfId="8239" builtinId="36" hidden="1" customBuiltin="1"/>
    <cellStyle name="60% - Accent2" xfId="14423" builtinId="36" hidden="1" customBuiltin="1"/>
    <cellStyle name="60% - Accent2" xfId="4293" builtinId="36" hidden="1" customBuiltin="1"/>
    <cellStyle name="60% - Accent2" xfId="20113" builtinId="36" hidden="1" customBuiltin="1"/>
    <cellStyle name="60% - Accent2" xfId="24359" builtinId="36" hidden="1" customBuiltin="1"/>
    <cellStyle name="60% - Accent2" xfId="14785" builtinId="36" hidden="1" customBuiltin="1"/>
    <cellStyle name="60% - Accent2" xfId="25647" builtinId="36" hidden="1" customBuiltin="1"/>
    <cellStyle name="60% - Accent2" xfId="25685" builtinId="36" hidden="1" customBuiltin="1"/>
    <cellStyle name="60% - Accent2" xfId="25721" builtinId="36" hidden="1" customBuiltin="1"/>
    <cellStyle name="60% - Accent2" xfId="25756" builtinId="36" hidden="1" customBuiltin="1"/>
    <cellStyle name="60% - Accent2" xfId="25774" builtinId="36" hidden="1" customBuiltin="1"/>
    <cellStyle name="60% - Accent2" xfId="25819" builtinId="36" hidden="1" customBuiltin="1"/>
    <cellStyle name="60% - Accent2" xfId="25852" builtinId="36" hidden="1" customBuiltin="1"/>
    <cellStyle name="60% - Accent2" xfId="25886" builtinId="36" hidden="1" customBuiltin="1"/>
    <cellStyle name="60% - Accent2" xfId="25918" builtinId="36" hidden="1" customBuiltin="1"/>
    <cellStyle name="60% - Accent2" xfId="25949" builtinId="36" hidden="1" customBuiltin="1"/>
    <cellStyle name="60% - Accent2" xfId="23329" builtinId="36" hidden="1" customBuiltin="1"/>
    <cellStyle name="60% - Accent2" xfId="25894" builtinId="36" hidden="1" customBuiltin="1"/>
    <cellStyle name="60% - Accent2" xfId="25971" builtinId="36" hidden="1" customBuiltin="1"/>
    <cellStyle name="60% - Accent2" xfId="26006" builtinId="36" hidden="1" customBuiltin="1"/>
    <cellStyle name="60% - Accent2" xfId="26042" builtinId="36" hidden="1" customBuiltin="1"/>
    <cellStyle name="60% - Accent2" xfId="26076" builtinId="36" hidden="1" customBuiltin="1"/>
    <cellStyle name="60% - Accent2" xfId="26112" builtinId="36" hidden="1" customBuiltin="1"/>
    <cellStyle name="60% - Accent2" xfId="26149" builtinId="36" hidden="1" customBuiltin="1"/>
    <cellStyle name="60% - Accent2" xfId="26179" builtinId="36" hidden="1" customBuiltin="1"/>
    <cellStyle name="60% - Accent2" xfId="26210" builtinId="36" hidden="1" customBuiltin="1"/>
    <cellStyle name="60% - Accent2" xfId="26239" builtinId="36" hidden="1" customBuiltin="1"/>
    <cellStyle name="60% - Accent2" xfId="26267" builtinId="36" hidden="1" customBuiltin="1"/>
    <cellStyle name="60% - Accent2" xfId="26104" builtinId="36" hidden="1" customBuiltin="1"/>
    <cellStyle name="60% - Accent2" xfId="26217" builtinId="36" hidden="1" customBuiltin="1"/>
    <cellStyle name="60% - Accent2" xfId="26282" builtinId="36" hidden="1" customBuiltin="1"/>
    <cellStyle name="60% - Accent2" xfId="26304" builtinId="36" hidden="1" customBuiltin="1"/>
    <cellStyle name="60% - Accent2" xfId="26327" builtinId="36" hidden="1" customBuiltin="1"/>
    <cellStyle name="60% - Accent2" xfId="26348" builtinId="36" hidden="1" customBuiltin="1"/>
    <cellStyle name="60% - Accent2" xfId="26370" builtinId="36" hidden="1" customBuiltin="1"/>
    <cellStyle name="60% - Accent2" xfId="26392" builtinId="36" hidden="1" customBuiltin="1"/>
    <cellStyle name="60% - Accent2" xfId="26413" builtinId="36" hidden="1" customBuiltin="1"/>
    <cellStyle name="60% - Accent2" xfId="26435" builtinId="36" hidden="1" customBuiltin="1"/>
    <cellStyle name="60% - Accent2" xfId="26457" builtinId="36" hidden="1" customBuiltin="1"/>
    <cellStyle name="60% - Accent2" xfId="26478" builtinId="36" hidden="1" customBuiltin="1"/>
    <cellStyle name="60% - Accent2" xfId="26503" builtinId="36" hidden="1" customBuiltin="1"/>
    <cellStyle name="60% - Accent2" xfId="26682" builtinId="36" hidden="1" customBuiltin="1"/>
    <cellStyle name="60% - Accent2" xfId="26703" builtinId="36" hidden="1" customBuiltin="1"/>
    <cellStyle name="60% - Accent2" xfId="26726" builtinId="36" hidden="1" customBuiltin="1"/>
    <cellStyle name="60% - Accent2" xfId="26748" builtinId="36" hidden="1" customBuiltin="1"/>
    <cellStyle name="60% - Accent2" xfId="26769" builtinId="36" hidden="1" customBuiltin="1"/>
    <cellStyle name="60% - Accent2" xfId="26647" builtinId="36" hidden="1" customBuiltin="1"/>
    <cellStyle name="60% - Accent2" xfId="26805" builtinId="36" hidden="1" customBuiltin="1"/>
    <cellStyle name="60% - Accent2" xfId="26835" builtinId="36" hidden="1" customBuiltin="1"/>
    <cellStyle name="60% - Accent2" xfId="26869" builtinId="36" hidden="1" customBuiltin="1"/>
    <cellStyle name="60% - Accent2" xfId="26899" builtinId="36" hidden="1" customBuiltin="1"/>
    <cellStyle name="60% - Accent2" xfId="26930" builtinId="36" hidden="1" customBuiltin="1"/>
    <cellStyle name="60% - Accent2" xfId="26638" builtinId="36" hidden="1" customBuiltin="1"/>
    <cellStyle name="60% - Accent2" xfId="26877" builtinId="36" hidden="1" customBuiltin="1"/>
    <cellStyle name="60% - Accent2" xfId="26947" builtinId="36" hidden="1" customBuiltin="1"/>
    <cellStyle name="60% - Accent2" xfId="26972" builtinId="36" hidden="1" customBuiltin="1"/>
    <cellStyle name="60% - Accent2" xfId="26994" builtinId="36" hidden="1" customBuiltin="1"/>
    <cellStyle name="60% - Accent2" xfId="27015" builtinId="36" hidden="1" customBuiltin="1"/>
    <cellStyle name="60% - Accent2" xfId="27024" builtinId="36" hidden="1" customBuiltin="1"/>
    <cellStyle name="60% - Accent2" xfId="27060" builtinId="36" hidden="1" customBuiltin="1"/>
    <cellStyle name="60% - Accent2" xfId="27089" builtinId="36" hidden="1" customBuiltin="1"/>
    <cellStyle name="60% - Accent2" xfId="27120" builtinId="36" hidden="1" customBuiltin="1"/>
    <cellStyle name="60% - Accent2" xfId="27148" builtinId="36" hidden="1" customBuiltin="1"/>
    <cellStyle name="60% - Accent2" xfId="27176" builtinId="36" hidden="1" customBuiltin="1"/>
    <cellStyle name="60% - Accent2" xfId="26849" builtinId="36" hidden="1" customBuiltin="1"/>
    <cellStyle name="60% - Accent2" xfId="27127" builtinId="36" hidden="1" customBuiltin="1"/>
    <cellStyle name="60% - Accent2" xfId="27191" builtinId="36" hidden="1" customBuiltin="1"/>
    <cellStyle name="60% - Accent2" xfId="27213" builtinId="36" hidden="1" customBuiltin="1"/>
    <cellStyle name="60% - Accent2" xfId="27235" builtinId="36" hidden="1" customBuiltin="1"/>
    <cellStyle name="60% - Accent2" xfId="27256" builtinId="36" hidden="1" customBuiltin="1"/>
    <cellStyle name="60% - Accent2" xfId="27284" builtinId="36" hidden="1" customBuiltin="1"/>
    <cellStyle name="60% - Accent2" xfId="27320" builtinId="36" hidden="1" customBuiltin="1"/>
    <cellStyle name="60% - Accent2" xfId="27349" builtinId="36" hidden="1" customBuiltin="1"/>
    <cellStyle name="60% - Accent2" xfId="27380" builtinId="36" hidden="1" customBuiltin="1"/>
    <cellStyle name="60% - Accent2" xfId="27408" builtinId="36" hidden="1" customBuiltin="1"/>
    <cellStyle name="60% - Accent2" xfId="27436" builtinId="36" hidden="1" customBuiltin="1"/>
    <cellStyle name="60% - Accent2" xfId="27276" builtinId="36" hidden="1" customBuiltin="1"/>
    <cellStyle name="60% - Accent2" xfId="27387" builtinId="36" hidden="1" customBuiltin="1"/>
    <cellStyle name="60% - Accent2" xfId="27451" builtinId="36" hidden="1" customBuiltin="1"/>
    <cellStyle name="60% - Accent2" xfId="27473" builtinId="36" hidden="1" customBuiltin="1"/>
    <cellStyle name="60% - Accent2" xfId="27495" builtinId="36" hidden="1" customBuiltin="1"/>
    <cellStyle name="60% - Accent2" xfId="27516" builtinId="36" hidden="1" customBuiltin="1"/>
    <cellStyle name="60% - Accent2" xfId="27537" builtinId="36" hidden="1" customBuiltin="1"/>
    <cellStyle name="60% - Accent2" xfId="26559" builtinId="36" hidden="1" customBuiltin="1"/>
    <cellStyle name="60% - Accent2" xfId="26619" builtinId="36" hidden="1" customBuiltin="1"/>
    <cellStyle name="60% - Accent2" xfId="26600" builtinId="36" hidden="1" customBuiltin="1"/>
    <cellStyle name="60% - Accent2" xfId="26628" builtinId="36" hidden="1" customBuiltin="1"/>
    <cellStyle name="60% - Accent2" xfId="26610" builtinId="36" hidden="1" customBuiltin="1"/>
    <cellStyle name="60% - Accent2" xfId="26525" builtinId="36" hidden="1" customBuiltin="1"/>
    <cellStyle name="60% - Accent2" xfId="27590" builtinId="36" hidden="1" customBuiltin="1"/>
    <cellStyle name="60% - Accent2" xfId="27611" builtinId="36" hidden="1" customBuiltin="1"/>
    <cellStyle name="60% - Accent2" xfId="27634" builtinId="36" hidden="1" customBuiltin="1"/>
    <cellStyle name="60% - Accent2" xfId="27655" builtinId="36" hidden="1" customBuiltin="1"/>
    <cellStyle name="60% - Accent2" xfId="27676" builtinId="36" hidden="1" customBuiltin="1"/>
    <cellStyle name="60% - Accent2" xfId="27557" builtinId="36" hidden="1" customBuiltin="1"/>
    <cellStyle name="60% - Accent2" xfId="27711" builtinId="36" hidden="1" customBuiltin="1"/>
    <cellStyle name="60% - Accent2" xfId="27741" builtinId="36" hidden="1" customBuiltin="1"/>
    <cellStyle name="60% - Accent2" xfId="27775" builtinId="36" hidden="1" customBuiltin="1"/>
    <cellStyle name="60% - Accent2" xfId="27804" builtinId="36" hidden="1" customBuiltin="1"/>
    <cellStyle name="60% - Accent2" xfId="27835" builtinId="36" hidden="1" customBuiltin="1"/>
    <cellStyle name="60% - Accent2" xfId="27548" builtinId="36" hidden="1" customBuiltin="1"/>
    <cellStyle name="60% - Accent2" xfId="27783" builtinId="36" hidden="1" customBuiltin="1"/>
    <cellStyle name="60% - Accent2" xfId="27852" builtinId="36" hidden="1" customBuiltin="1"/>
    <cellStyle name="60% - Accent2" xfId="27877" builtinId="36" hidden="1" customBuiltin="1"/>
    <cellStyle name="60% - Accent2" xfId="27898" builtinId="36" hidden="1" customBuiltin="1"/>
    <cellStyle name="60% - Accent2" xfId="27919" builtinId="36" hidden="1" customBuiltin="1"/>
    <cellStyle name="60% - Accent2" xfId="27928" builtinId="36" hidden="1" customBuiltin="1"/>
    <cellStyle name="60% - Accent2" xfId="27962" builtinId="36" hidden="1" customBuiltin="1"/>
    <cellStyle name="60% - Accent2" xfId="27991" builtinId="36" hidden="1" customBuiltin="1"/>
    <cellStyle name="60% - Accent2" xfId="28022" builtinId="36" hidden="1" customBuiltin="1"/>
    <cellStyle name="60% - Accent2" xfId="28049" builtinId="36" hidden="1" customBuiltin="1"/>
    <cellStyle name="60% - Accent2" xfId="28077" builtinId="36" hidden="1" customBuiltin="1"/>
    <cellStyle name="60% - Accent2" xfId="27755" builtinId="36" hidden="1" customBuiltin="1"/>
    <cellStyle name="60% - Accent2" xfId="28029" builtinId="36" hidden="1" customBuiltin="1"/>
    <cellStyle name="60% - Accent2" xfId="28092" builtinId="36" hidden="1" customBuiltin="1"/>
    <cellStyle name="60% - Accent2" xfId="28114" builtinId="36" hidden="1" customBuiltin="1"/>
    <cellStyle name="60% - Accent2" xfId="28135" builtinId="36" hidden="1" customBuiltin="1"/>
    <cellStyle name="60% - Accent2" xfId="28156" builtinId="36" hidden="1" customBuiltin="1"/>
    <cellStyle name="60% - Accent2" xfId="28184" builtinId="36" hidden="1" customBuiltin="1"/>
    <cellStyle name="60% - Accent2" xfId="28218" builtinId="36" hidden="1" customBuiltin="1"/>
    <cellStyle name="60% - Accent2" xfId="28247" builtinId="36" hidden="1" customBuiltin="1"/>
    <cellStyle name="60% - Accent2" xfId="28278" builtinId="36" hidden="1" customBuiltin="1"/>
    <cellStyle name="60% - Accent2" xfId="28305" builtinId="36" hidden="1" customBuiltin="1"/>
    <cellStyle name="60% - Accent2" xfId="28333" builtinId="36" hidden="1" customBuiltin="1"/>
    <cellStyle name="60% - Accent2" xfId="28176" builtinId="36" hidden="1" customBuiltin="1"/>
    <cellStyle name="60% - Accent2" xfId="28285" builtinId="36" hidden="1" customBuiltin="1"/>
    <cellStyle name="60% - Accent2" xfId="28348" builtinId="36" hidden="1" customBuiltin="1"/>
    <cellStyle name="60% - Accent2" xfId="28370" builtinId="36" hidden="1" customBuiltin="1"/>
    <cellStyle name="60% - Accent2" xfId="28391" builtinId="36" hidden="1" customBuiltin="1"/>
    <cellStyle name="60% - Accent2" xfId="28412" builtinId="36" hidden="1" customBuiltin="1"/>
    <cellStyle name="60% - Accent2" xfId="28433" builtinId="36" hidden="1" customBuiltin="1"/>
    <cellStyle name="60% - Accent3" xfId="31" builtinId="40" hidden="1" customBuiltin="1"/>
    <cellStyle name="60% - Accent3" xfId="79" builtinId="40" hidden="1" customBuiltin="1"/>
    <cellStyle name="60% - Accent3" xfId="114" builtinId="40" hidden="1" customBuiltin="1"/>
    <cellStyle name="60% - Accent3" xfId="157" builtinId="40" hidden="1" customBuiltin="1"/>
    <cellStyle name="60% - Accent3" xfId="199" builtinId="40" hidden="1" customBuiltin="1"/>
    <cellStyle name="60% - Accent3" xfId="233" builtinId="40" hidden="1" customBuiltin="1"/>
    <cellStyle name="60% - Accent3" xfId="270" builtinId="40" hidden="1" customBuiltin="1"/>
    <cellStyle name="60% - Accent3" xfId="307" builtinId="40" hidden="1" customBuiltin="1"/>
    <cellStyle name="60% - Accent3" xfId="341" builtinId="40" hidden="1" customBuiltin="1"/>
    <cellStyle name="60% - Accent3" xfId="376" builtinId="40" hidden="1" customBuiltin="1"/>
    <cellStyle name="60% - Accent3" xfId="464" builtinId="40" hidden="1" customBuiltin="1"/>
    <cellStyle name="60% - Accent3" xfId="498" builtinId="40" hidden="1" customBuiltin="1"/>
    <cellStyle name="60% - Accent3" xfId="534" builtinId="40" hidden="1" customBuiltin="1"/>
    <cellStyle name="60% - Accent3" xfId="570" builtinId="40" hidden="1" customBuiltin="1"/>
    <cellStyle name="60% - Accent3" xfId="604" builtinId="40" hidden="1" customBuiltin="1"/>
    <cellStyle name="60% - Accent3" xfId="422" builtinId="40" hidden="1" customBuiltin="1"/>
    <cellStyle name="60% - Accent3" xfId="655" builtinId="40" hidden="1" customBuiltin="1"/>
    <cellStyle name="60% - Accent3" xfId="689" builtinId="40" hidden="1" customBuiltin="1"/>
    <cellStyle name="60% - Accent3" xfId="726" builtinId="40" hidden="1" customBuiltin="1"/>
    <cellStyle name="60% - Accent3" xfId="761" builtinId="40" hidden="1" customBuiltin="1"/>
    <cellStyle name="60% - Accent3" xfId="795" builtinId="40" hidden="1" customBuiltin="1"/>
    <cellStyle name="60% - Accent3" xfId="621" builtinId="40" hidden="1" customBuiltin="1"/>
    <cellStyle name="60% - Accent3" xfId="797" builtinId="40" hidden="1" customBuiltin="1"/>
    <cellStyle name="60% - Accent3" xfId="820" builtinId="40" hidden="1" customBuiltin="1"/>
    <cellStyle name="60% - Accent3" xfId="858" builtinId="40" hidden="1" customBuiltin="1"/>
    <cellStyle name="60% - Accent3" xfId="894" builtinId="40" hidden="1" customBuiltin="1"/>
    <cellStyle name="60% - Accent3" xfId="929" builtinId="40" hidden="1" customBuiltin="1"/>
    <cellStyle name="60% - Accent3" xfId="947" builtinId="40" hidden="1" customBuiltin="1"/>
    <cellStyle name="60% - Accent3" xfId="992" builtinId="40" hidden="1" customBuiltin="1"/>
    <cellStyle name="60% - Accent3" xfId="1024" builtinId="40" hidden="1" customBuiltin="1"/>
    <cellStyle name="60% - Accent3" xfId="1058" builtinId="40" hidden="1" customBuiltin="1"/>
    <cellStyle name="60% - Accent3" xfId="1090" builtinId="40" hidden="1" customBuiltin="1"/>
    <cellStyle name="60% - Accent3" xfId="1121" builtinId="40" hidden="1" customBuiltin="1"/>
    <cellStyle name="60% - Accent3" xfId="959" builtinId="40" hidden="1" customBuiltin="1"/>
    <cellStyle name="60% - Accent3" xfId="1123" builtinId="40" hidden="1" customBuiltin="1"/>
    <cellStyle name="60% - Accent3" xfId="1144" builtinId="40" hidden="1" customBuiltin="1"/>
    <cellStyle name="60% - Accent3" xfId="1179" builtinId="40" hidden="1" customBuiltin="1"/>
    <cellStyle name="60% - Accent3" xfId="1215" builtinId="40" hidden="1" customBuiltin="1"/>
    <cellStyle name="60% - Accent3" xfId="1249" builtinId="40" hidden="1" customBuiltin="1"/>
    <cellStyle name="60% - Accent3" xfId="1289" builtinId="40" hidden="1" customBuiltin="1"/>
    <cellStyle name="60% - Accent3" xfId="1334" builtinId="40" hidden="1" customBuiltin="1"/>
    <cellStyle name="60% - Accent3" xfId="1366" builtinId="40" hidden="1" customBuiltin="1"/>
    <cellStyle name="60% - Accent3" xfId="1400" builtinId="40" hidden="1" customBuiltin="1"/>
    <cellStyle name="60% - Accent3" xfId="1432" builtinId="40" hidden="1" customBuiltin="1"/>
    <cellStyle name="60% - Accent3" xfId="1463" builtinId="40" hidden="1" customBuiltin="1"/>
    <cellStyle name="60% - Accent3" xfId="1301" builtinId="40" hidden="1" customBuiltin="1"/>
    <cellStyle name="60% - Accent3" xfId="1465" builtinId="40" hidden="1" customBuiltin="1"/>
    <cellStyle name="60% - Accent3" xfId="1486" builtinId="40" hidden="1" customBuiltin="1"/>
    <cellStyle name="60% - Accent3" xfId="1521" builtinId="40" hidden="1" customBuiltin="1"/>
    <cellStyle name="60% - Accent3" xfId="1557" builtinId="40" hidden="1" customBuiltin="1"/>
    <cellStyle name="60% - Accent3" xfId="1591" builtinId="40" hidden="1" customBuiltin="1"/>
    <cellStyle name="60% - Accent3" xfId="1626" builtinId="40" hidden="1" customBuiltin="1"/>
    <cellStyle name="60% - Accent3" xfId="1740" builtinId="40" hidden="1" customBuiltin="1"/>
    <cellStyle name="60% - Accent3" xfId="1761" builtinId="40" hidden="1" customBuiltin="1"/>
    <cellStyle name="60% - Accent3" xfId="1783" builtinId="40" hidden="1" customBuiltin="1"/>
    <cellStyle name="60% - Accent3" xfId="1805" builtinId="40" hidden="1" customBuiltin="1"/>
    <cellStyle name="60% - Accent3" xfId="1826" builtinId="40" hidden="1" customBuiltin="1"/>
    <cellStyle name="60% - Accent3" xfId="1851" builtinId="40" hidden="1" customBuiltin="1"/>
    <cellStyle name="60% - Accent3" xfId="2030" builtinId="40" hidden="1" customBuiltin="1"/>
    <cellStyle name="60% - Accent3" xfId="2051" builtinId="40" hidden="1" customBuiltin="1"/>
    <cellStyle name="60% - Accent3" xfId="2074" builtinId="40" hidden="1" customBuiltin="1"/>
    <cellStyle name="60% - Accent3" xfId="2096" builtinId="40" hidden="1" customBuiltin="1"/>
    <cellStyle name="60% - Accent3" xfId="2117" builtinId="40" hidden="1" customBuiltin="1"/>
    <cellStyle name="60% - Accent3" xfId="2003" builtinId="40" hidden="1" customBuiltin="1"/>
    <cellStyle name="60% - Accent3" xfId="2153" builtinId="40" hidden="1" customBuiltin="1"/>
    <cellStyle name="60% - Accent3" xfId="2185" builtinId="40" hidden="1" customBuiltin="1"/>
    <cellStyle name="60% - Accent3" xfId="2218" builtinId="40" hidden="1" customBuiltin="1"/>
    <cellStyle name="60% - Accent3" xfId="2248" builtinId="40" hidden="1" customBuiltin="1"/>
    <cellStyle name="60% - Accent3" xfId="2279" builtinId="40" hidden="1" customBuiltin="1"/>
    <cellStyle name="60% - Accent3" xfId="2127" builtinId="40" hidden="1" customBuiltin="1"/>
    <cellStyle name="60% - Accent3" xfId="2281" builtinId="40" hidden="1" customBuiltin="1"/>
    <cellStyle name="60% - Accent3" xfId="2295" builtinId="40" hidden="1" customBuiltin="1"/>
    <cellStyle name="60% - Accent3" xfId="2320" builtinId="40" hidden="1" customBuiltin="1"/>
    <cellStyle name="60% - Accent3" xfId="2342" builtinId="40" hidden="1" customBuiltin="1"/>
    <cellStyle name="60% - Accent3" xfId="2363" builtinId="40" hidden="1" customBuiltin="1"/>
    <cellStyle name="60% - Accent3" xfId="2373" builtinId="40" hidden="1" customBuiltin="1"/>
    <cellStyle name="60% - Accent3" xfId="2408" builtinId="40" hidden="1" customBuiltin="1"/>
    <cellStyle name="60% - Accent3" xfId="2438" builtinId="40" hidden="1" customBuiltin="1"/>
    <cellStyle name="60% - Accent3" xfId="2469" builtinId="40" hidden="1" customBuiltin="1"/>
    <cellStyle name="60% - Accent3" xfId="2496" builtinId="40" hidden="1" customBuiltin="1"/>
    <cellStyle name="60% - Accent3" xfId="2524" builtinId="40" hidden="1" customBuiltin="1"/>
    <cellStyle name="60% - Accent3" xfId="2383" builtinId="40" hidden="1" customBuiltin="1"/>
    <cellStyle name="60% - Accent3" xfId="2526" builtinId="40" hidden="1" customBuiltin="1"/>
    <cellStyle name="60% - Accent3" xfId="2539" builtinId="40" hidden="1" customBuiltin="1"/>
    <cellStyle name="60% - Accent3" xfId="2561" builtinId="40" hidden="1" customBuiltin="1"/>
    <cellStyle name="60% - Accent3" xfId="2583" builtinId="40" hidden="1" customBuiltin="1"/>
    <cellStyle name="60% - Accent3" xfId="2604" builtinId="40" hidden="1" customBuiltin="1"/>
    <cellStyle name="60% - Accent3" xfId="2633" builtinId="40" hidden="1" customBuiltin="1"/>
    <cellStyle name="60% - Accent3" xfId="2668" builtinId="40" hidden="1" customBuiltin="1"/>
    <cellStyle name="60% - Accent3" xfId="2698" builtinId="40" hidden="1" customBuiltin="1"/>
    <cellStyle name="60% - Accent3" xfId="2729" builtinId="40" hidden="1" customBuiltin="1"/>
    <cellStyle name="60% - Accent3" xfId="2756" builtinId="40" hidden="1" customBuiltin="1"/>
    <cellStyle name="60% - Accent3" xfId="2784" builtinId="40" hidden="1" customBuiltin="1"/>
    <cellStyle name="60% - Accent3" xfId="2643" builtinId="40" hidden="1" customBuiltin="1"/>
    <cellStyle name="60% - Accent3" xfId="2786" builtinId="40" hidden="1" customBuiltin="1"/>
    <cellStyle name="60% - Accent3" xfId="2799" builtinId="40" hidden="1" customBuiltin="1"/>
    <cellStyle name="60% - Accent3" xfId="2821" builtinId="40" hidden="1" customBuiltin="1"/>
    <cellStyle name="60% - Accent3" xfId="2843" builtinId="40" hidden="1" customBuiltin="1"/>
    <cellStyle name="60% - Accent3" xfId="2864" builtinId="40" hidden="1" customBuiltin="1"/>
    <cellStyle name="60% - Accent3" xfId="2892" builtinId="40" hidden="1" customBuiltin="1"/>
    <cellStyle name="60% - Accent3" xfId="1907" builtinId="40" hidden="1" customBuiltin="1"/>
    <cellStyle name="60% - Accent3" xfId="1964" builtinId="40" hidden="1" customBuiltin="1"/>
    <cellStyle name="60% - Accent3" xfId="1909" builtinId="40" hidden="1" customBuiltin="1"/>
    <cellStyle name="60% - Accent3" xfId="1972" builtinId="40" hidden="1" customBuiltin="1"/>
    <cellStyle name="60% - Accent3" xfId="1968" builtinId="40" hidden="1" customBuiltin="1"/>
    <cellStyle name="60% - Accent3" xfId="1867" builtinId="40" hidden="1" customBuiltin="1"/>
    <cellStyle name="60% - Accent3" xfId="3037" builtinId="40" hidden="1" customBuiltin="1"/>
    <cellStyle name="60% - Accent3" xfId="3058" builtinId="40" hidden="1" customBuiltin="1"/>
    <cellStyle name="60% - Accent3" xfId="3081" builtinId="40" hidden="1" customBuiltin="1"/>
    <cellStyle name="60% - Accent3" xfId="3102" builtinId="40" hidden="1" customBuiltin="1"/>
    <cellStyle name="60% - Accent3" xfId="3123" builtinId="40" hidden="1" customBuiltin="1"/>
    <cellStyle name="60% - Accent3" xfId="3012" builtinId="40" hidden="1" customBuiltin="1"/>
    <cellStyle name="60% - Accent3" xfId="3158" builtinId="40" hidden="1" customBuiltin="1"/>
    <cellStyle name="60% - Accent3" xfId="3190" builtinId="40" hidden="1" customBuiltin="1"/>
    <cellStyle name="60% - Accent3" xfId="3223" builtinId="40" hidden="1" customBuiltin="1"/>
    <cellStyle name="60% - Accent3" xfId="3252" builtinId="40" hidden="1" customBuiltin="1"/>
    <cellStyle name="60% - Accent3" xfId="3283" builtinId="40" hidden="1" customBuiltin="1"/>
    <cellStyle name="60% - Accent3" xfId="3133" builtinId="40" hidden="1" customBuiltin="1"/>
    <cellStyle name="60% - Accent3" xfId="3285" builtinId="40" hidden="1" customBuiltin="1"/>
    <cellStyle name="60% - Accent3" xfId="3299" builtinId="40" hidden="1" customBuiltin="1"/>
    <cellStyle name="60% - Accent3" xfId="3324" builtinId="40" hidden="1" customBuiltin="1"/>
    <cellStyle name="60% - Accent3" xfId="3345" builtinId="40" hidden="1" customBuiltin="1"/>
    <cellStyle name="60% - Accent3" xfId="3366" builtinId="40" hidden="1" customBuiltin="1"/>
    <cellStyle name="60% - Accent3" xfId="3375" builtinId="40" hidden="1" customBuiltin="1"/>
    <cellStyle name="60% - Accent3" xfId="3409" builtinId="40" hidden="1" customBuiltin="1"/>
    <cellStyle name="60% - Accent3" xfId="3439" builtinId="40" hidden="1" customBuiltin="1"/>
    <cellStyle name="60% - Accent3" xfId="3470" builtinId="40" hidden="1" customBuiltin="1"/>
    <cellStyle name="60% - Accent3" xfId="3496" builtinId="40" hidden="1" customBuiltin="1"/>
    <cellStyle name="60% - Accent3" xfId="3524" builtinId="40" hidden="1" customBuiltin="1"/>
    <cellStyle name="60% - Accent3" xfId="3385" builtinId="40" hidden="1" customBuiltin="1"/>
    <cellStyle name="60% - Accent3" xfId="3526" builtinId="40" hidden="1" customBuiltin="1"/>
    <cellStyle name="60% - Accent3" xfId="3539" builtinId="40" hidden="1" customBuiltin="1"/>
    <cellStyle name="60% - Accent3" xfId="3561" builtinId="40" hidden="1" customBuiltin="1"/>
    <cellStyle name="60% - Accent3" xfId="3582" builtinId="40" hidden="1" customBuiltin="1"/>
    <cellStyle name="60% - Accent3" xfId="3603" builtinId="40" hidden="1" customBuiltin="1"/>
    <cellStyle name="60% - Accent3" xfId="3631" builtinId="40" hidden="1" customBuiltin="1"/>
    <cellStyle name="60% - Accent3" xfId="3665" builtinId="40" hidden="1" customBuiltin="1"/>
    <cellStyle name="60% - Accent3" xfId="3695" builtinId="40" hidden="1" customBuiltin="1"/>
    <cellStyle name="60% - Accent3" xfId="3726" builtinId="40" hidden="1" customBuiltin="1"/>
    <cellStyle name="60% - Accent3" xfId="3752" builtinId="40" hidden="1" customBuiltin="1"/>
    <cellStyle name="60% - Accent3" xfId="3780" builtinId="40" hidden="1" customBuiltin="1"/>
    <cellStyle name="60% - Accent3" xfId="3641" builtinId="40" hidden="1" customBuiltin="1"/>
    <cellStyle name="60% - Accent3" xfId="3782" builtinId="40" hidden="1" customBuiltin="1"/>
    <cellStyle name="60% - Accent3" xfId="3795" builtinId="40" hidden="1" customBuiltin="1"/>
    <cellStyle name="60% - Accent3" xfId="3817" builtinId="40" hidden="1" customBuiltin="1"/>
    <cellStyle name="60% - Accent3" xfId="3838" builtinId="40" hidden="1" customBuiltin="1"/>
    <cellStyle name="60% - Accent3" xfId="3859" builtinId="40" hidden="1" customBuiltin="1"/>
    <cellStyle name="60% - Accent3" xfId="3880" builtinId="40" hidden="1" customBuiltin="1"/>
    <cellStyle name="60% - Accent3" xfId="3927" builtinId="40" hidden="1" customBuiltin="1"/>
    <cellStyle name="60% - Accent3" xfId="3961" builtinId="40" hidden="1" customBuiltin="1"/>
    <cellStyle name="60% - Accent3" xfId="3998" builtinId="40" hidden="1" customBuiltin="1"/>
    <cellStyle name="60% - Accent3" xfId="4035" builtinId="40" hidden="1" customBuiltin="1"/>
    <cellStyle name="60% - Accent3" xfId="4069" builtinId="40" hidden="1" customBuiltin="1"/>
    <cellStyle name="60% - Accent3" xfId="4267" builtinId="40" hidden="1" customBuiltin="1"/>
    <cellStyle name="60% - Accent3" xfId="6397" builtinId="40" hidden="1" customBuiltin="1"/>
    <cellStyle name="60% - Accent3" xfId="6421" builtinId="40" hidden="1" customBuiltin="1"/>
    <cellStyle name="60% - Accent3" xfId="6449" builtinId="40" hidden="1" customBuiltin="1"/>
    <cellStyle name="60% - Accent3" xfId="6475" builtinId="40" hidden="1" customBuiltin="1"/>
    <cellStyle name="60% - Accent3" xfId="6496" builtinId="40" hidden="1" customBuiltin="1"/>
    <cellStyle name="60% - Accent3" xfId="6362" builtinId="40" hidden="1" customBuiltin="1"/>
    <cellStyle name="60% - Accent3" xfId="6543" builtinId="40" hidden="1" customBuiltin="1"/>
    <cellStyle name="60% - Accent3" xfId="6577" builtinId="40" hidden="1" customBuiltin="1"/>
    <cellStyle name="60% - Accent3" xfId="6615" builtinId="40" hidden="1" customBuiltin="1"/>
    <cellStyle name="60% - Accent3" xfId="6651" builtinId="40" hidden="1" customBuiltin="1"/>
    <cellStyle name="60% - Accent3" xfId="6685" builtinId="40" hidden="1" customBuiltin="1"/>
    <cellStyle name="60% - Accent3" xfId="6509" builtinId="40" hidden="1" customBuiltin="1"/>
    <cellStyle name="60% - Accent3" xfId="6687" builtinId="40" hidden="1" customBuiltin="1"/>
    <cellStyle name="60% - Accent3" xfId="6710" builtinId="40" hidden="1" customBuiltin="1"/>
    <cellStyle name="60% - Accent3" xfId="6748" builtinId="40" hidden="1" customBuiltin="1"/>
    <cellStyle name="60% - Accent3" xfId="6784" builtinId="40" hidden="1" customBuiltin="1"/>
    <cellStyle name="60% - Accent3" xfId="6819" builtinId="40" hidden="1" customBuiltin="1"/>
    <cellStyle name="60% - Accent3" xfId="6837" builtinId="40" hidden="1" customBuiltin="1"/>
    <cellStyle name="60% - Accent3" xfId="6882" builtinId="40" hidden="1" customBuiltin="1"/>
    <cellStyle name="60% - Accent3" xfId="6914" builtinId="40" hidden="1" customBuiltin="1"/>
    <cellStyle name="60% - Accent3" xfId="6949" builtinId="40" hidden="1" customBuiltin="1"/>
    <cellStyle name="60% - Accent3" xfId="6981" builtinId="40" hidden="1" customBuiltin="1"/>
    <cellStyle name="60% - Accent3" xfId="7012" builtinId="40" hidden="1" customBuiltin="1"/>
    <cellStyle name="60% - Accent3" xfId="6849" builtinId="40" hidden="1" customBuiltin="1"/>
    <cellStyle name="60% - Accent3" xfId="7014" builtinId="40" hidden="1" customBuiltin="1"/>
    <cellStyle name="60% - Accent3" xfId="7035" builtinId="40" hidden="1" customBuiltin="1"/>
    <cellStyle name="60% - Accent3" xfId="7070" builtinId="40" hidden="1" customBuiltin="1"/>
    <cellStyle name="60% - Accent3" xfId="7106" builtinId="40" hidden="1" customBuiltin="1"/>
    <cellStyle name="60% - Accent3" xfId="7140" builtinId="40" hidden="1" customBuiltin="1"/>
    <cellStyle name="60% - Accent3" xfId="7180" builtinId="40" hidden="1" customBuiltin="1"/>
    <cellStyle name="60% - Accent3" xfId="7226" builtinId="40" hidden="1" customBuiltin="1"/>
    <cellStyle name="60% - Accent3" xfId="7259" builtinId="40" hidden="1" customBuiltin="1"/>
    <cellStyle name="60% - Accent3" xfId="7294" builtinId="40" hidden="1" customBuiltin="1"/>
    <cellStyle name="60% - Accent3" xfId="7326" builtinId="40" hidden="1" customBuiltin="1"/>
    <cellStyle name="60% - Accent3" xfId="7357" builtinId="40" hidden="1" customBuiltin="1"/>
    <cellStyle name="60% - Accent3" xfId="7192" builtinId="40" hidden="1" customBuiltin="1"/>
    <cellStyle name="60% - Accent3" xfId="7359" builtinId="40" hidden="1" customBuiltin="1"/>
    <cellStyle name="60% - Accent3" xfId="7380" builtinId="40" hidden="1" customBuiltin="1"/>
    <cellStyle name="60% - Accent3" xfId="7416" builtinId="40" hidden="1" customBuiltin="1"/>
    <cellStyle name="60% - Accent3" xfId="7452" builtinId="40" hidden="1" customBuiltin="1"/>
    <cellStyle name="60% - Accent3" xfId="7486" builtinId="40" hidden="1" customBuiltin="1"/>
    <cellStyle name="60% - Accent3" xfId="7529" builtinId="40" hidden="1" customBuiltin="1"/>
    <cellStyle name="60% - Accent3" xfId="7981" builtinId="40" hidden="1" customBuiltin="1"/>
    <cellStyle name="60% - Accent3" xfId="8002" builtinId="40" hidden="1" customBuiltin="1"/>
    <cellStyle name="60% - Accent3" xfId="8025" builtinId="40" hidden="1" customBuiltin="1"/>
    <cellStyle name="60% - Accent3" xfId="8048" builtinId="40" hidden="1" customBuiltin="1"/>
    <cellStyle name="60% - Accent3" xfId="8069" builtinId="40" hidden="1" customBuiltin="1"/>
    <cellStyle name="60% - Accent3" xfId="8113" builtinId="40" hidden="1" customBuiltin="1"/>
    <cellStyle name="60% - Accent3" xfId="8580" builtinId="40" hidden="1" customBuiltin="1"/>
    <cellStyle name="60% - Accent3" xfId="8604" builtinId="40" hidden="1" customBuiltin="1"/>
    <cellStyle name="60% - Accent3" xfId="8630" builtinId="40" hidden="1" customBuiltin="1"/>
    <cellStyle name="60% - Accent3" xfId="8655" builtinId="40" hidden="1" customBuiltin="1"/>
    <cellStyle name="60% - Accent3" xfId="8679" builtinId="40" hidden="1" customBuiltin="1"/>
    <cellStyle name="60% - Accent3" xfId="8551" builtinId="40" hidden="1" customBuiltin="1"/>
    <cellStyle name="60% - Accent3" xfId="8718" builtinId="40" hidden="1" customBuiltin="1"/>
    <cellStyle name="60% - Accent3" xfId="8750" builtinId="40" hidden="1" customBuiltin="1"/>
    <cellStyle name="60% - Accent3" xfId="8785" builtinId="40" hidden="1" customBuiltin="1"/>
    <cellStyle name="60% - Accent3" xfId="8817" builtinId="40" hidden="1" customBuiltin="1"/>
    <cellStyle name="60% - Accent3" xfId="8848" builtinId="40" hidden="1" customBuiltin="1"/>
    <cellStyle name="60% - Accent3" xfId="8691" builtinId="40" hidden="1" customBuiltin="1"/>
    <cellStyle name="60% - Accent3" xfId="8850" builtinId="40" hidden="1" customBuiltin="1"/>
    <cellStyle name="60% - Accent3" xfId="8867" builtinId="40" hidden="1" customBuiltin="1"/>
    <cellStyle name="60% - Accent3" xfId="8894" builtinId="40" hidden="1" customBuiltin="1"/>
    <cellStyle name="60% - Accent3" xfId="8917" builtinId="40" hidden="1" customBuiltin="1"/>
    <cellStyle name="60% - Accent3" xfId="8941" builtinId="40" hidden="1" customBuiltin="1"/>
    <cellStyle name="60% - Accent3" xfId="8953" builtinId="40" hidden="1" customBuiltin="1"/>
    <cellStyle name="60% - Accent3" xfId="8991" builtinId="40" hidden="1" customBuiltin="1"/>
    <cellStyle name="60% - Accent3" xfId="9023" builtinId="40" hidden="1" customBuiltin="1"/>
    <cellStyle name="60% - Accent3" xfId="9056" builtinId="40" hidden="1" customBuiltin="1"/>
    <cellStyle name="60% - Accent3" xfId="9084" builtinId="40" hidden="1" customBuiltin="1"/>
    <cellStyle name="60% - Accent3" xfId="9112" builtinId="40" hidden="1" customBuiltin="1"/>
    <cellStyle name="60% - Accent3" xfId="8963" builtinId="40" hidden="1" customBuiltin="1"/>
    <cellStyle name="60% - Accent3" xfId="9114" builtinId="40" hidden="1" customBuiltin="1"/>
    <cellStyle name="60% - Accent3" xfId="9131" builtinId="40" hidden="1" customBuiltin="1"/>
    <cellStyle name="60% - Accent3" xfId="9155" builtinId="40" hidden="1" customBuiltin="1"/>
    <cellStyle name="60% - Accent3" xfId="9182" builtinId="40" hidden="1" customBuiltin="1"/>
    <cellStyle name="60% - Accent3" xfId="9207" builtinId="40" hidden="1" customBuiltin="1"/>
    <cellStyle name="60% - Accent3" xfId="9238" builtinId="40" hidden="1" customBuiltin="1"/>
    <cellStyle name="60% - Accent3" xfId="9276" builtinId="40" hidden="1" customBuiltin="1"/>
    <cellStyle name="60% - Accent3" xfId="9308" builtinId="40" hidden="1" customBuiltin="1"/>
    <cellStyle name="60% - Accent3" xfId="9340" builtinId="40" hidden="1" customBuiltin="1"/>
    <cellStyle name="60% - Accent3" xfId="9369" builtinId="40" hidden="1" customBuiltin="1"/>
    <cellStyle name="60% - Accent3" xfId="9397" builtinId="40" hidden="1" customBuiltin="1"/>
    <cellStyle name="60% - Accent3" xfId="9249" builtinId="40" hidden="1" customBuiltin="1"/>
    <cellStyle name="60% - Accent3" xfId="9399" builtinId="40" hidden="1" customBuiltin="1"/>
    <cellStyle name="60% - Accent3" xfId="9415" builtinId="40" hidden="1" customBuiltin="1"/>
    <cellStyle name="60% - Accent3" xfId="9439" builtinId="40" hidden="1" customBuiltin="1"/>
    <cellStyle name="60% - Accent3" xfId="9465" builtinId="40" hidden="1" customBuiltin="1"/>
    <cellStyle name="60% - Accent3" xfId="9489" builtinId="40" hidden="1" customBuiltin="1"/>
    <cellStyle name="60% - Accent3" xfId="9518" builtinId="40" hidden="1" customBuiltin="1"/>
    <cellStyle name="60% - Accent3" xfId="8323" builtinId="40" hidden="1" customBuiltin="1"/>
    <cellStyle name="60% - Accent3" xfId="8475" builtinId="40" hidden="1" customBuiltin="1"/>
    <cellStyle name="60% - Accent3" xfId="8334" builtinId="40" hidden="1" customBuiltin="1"/>
    <cellStyle name="60% - Accent3" xfId="8495" builtinId="40" hidden="1" customBuiltin="1"/>
    <cellStyle name="60% - Accent3" xfId="8480" builtinId="40" hidden="1" customBuiltin="1"/>
    <cellStyle name="60% - Accent3" xfId="8165" builtinId="40" hidden="1" customBuiltin="1"/>
    <cellStyle name="60% - Accent3" xfId="9679" builtinId="40" hidden="1" customBuiltin="1"/>
    <cellStyle name="60% - Accent3" xfId="9700" builtinId="40" hidden="1" customBuiltin="1"/>
    <cellStyle name="60% - Accent3" xfId="9723" builtinId="40" hidden="1" customBuiltin="1"/>
    <cellStyle name="60% - Accent3" xfId="9744" builtinId="40" hidden="1" customBuiltin="1"/>
    <cellStyle name="60% - Accent3" xfId="9765" builtinId="40" hidden="1" customBuiltin="1"/>
    <cellStyle name="60% - Accent3" xfId="9652" builtinId="40" hidden="1" customBuiltin="1"/>
    <cellStyle name="60% - Accent3" xfId="9802" builtinId="40" hidden="1" customBuiltin="1"/>
    <cellStyle name="60% - Accent3" xfId="9835" builtinId="40" hidden="1" customBuiltin="1"/>
    <cellStyle name="60% - Accent3" xfId="9868" builtinId="40" hidden="1" customBuiltin="1"/>
    <cellStyle name="60% - Accent3" xfId="9899" builtinId="40" hidden="1" customBuiltin="1"/>
    <cellStyle name="60% - Accent3" xfId="9931" builtinId="40" hidden="1" customBuiltin="1"/>
    <cellStyle name="60% - Accent3" xfId="9775" builtinId="40" hidden="1" customBuiltin="1"/>
    <cellStyle name="60% - Accent3" xfId="9933" builtinId="40" hidden="1" customBuiltin="1"/>
    <cellStyle name="60% - Accent3" xfId="9949" builtinId="40" hidden="1" customBuiltin="1"/>
    <cellStyle name="60% - Accent3" xfId="9977" builtinId="40" hidden="1" customBuiltin="1"/>
    <cellStyle name="60% - Accent3" xfId="10002" builtinId="40" hidden="1" customBuiltin="1"/>
    <cellStyle name="60% - Accent3" xfId="10025" builtinId="40" hidden="1" customBuiltin="1"/>
    <cellStyle name="60% - Accent3" xfId="10037" builtinId="40" hidden="1" customBuiltin="1"/>
    <cellStyle name="60% - Accent3" xfId="10071" builtinId="40" hidden="1" customBuiltin="1"/>
    <cellStyle name="60% - Accent3" xfId="10102" builtinId="40" hidden="1" customBuiltin="1"/>
    <cellStyle name="60% - Accent3" xfId="10133" builtinId="40" hidden="1" customBuiltin="1"/>
    <cellStyle name="60% - Accent3" xfId="10160" builtinId="40" hidden="1" customBuiltin="1"/>
    <cellStyle name="60% - Accent3" xfId="10189" builtinId="40" hidden="1" customBuiltin="1"/>
    <cellStyle name="60% - Accent3" xfId="10047" builtinId="40" hidden="1" customBuiltin="1"/>
    <cellStyle name="60% - Accent3" xfId="10191" builtinId="40" hidden="1" customBuiltin="1"/>
    <cellStyle name="60% - Accent3" xfId="10206" builtinId="40" hidden="1" customBuiltin="1"/>
    <cellStyle name="60% - Accent3" xfId="10232" builtinId="40" hidden="1" customBuiltin="1"/>
    <cellStyle name="60% - Accent3" xfId="10256" builtinId="40" hidden="1" customBuiltin="1"/>
    <cellStyle name="60% - Accent3" xfId="10280" builtinId="40" hidden="1" customBuiltin="1"/>
    <cellStyle name="60% - Accent3" xfId="10312" builtinId="40" hidden="1" customBuiltin="1"/>
    <cellStyle name="60% - Accent3" xfId="10349" builtinId="40" hidden="1" customBuiltin="1"/>
    <cellStyle name="60% - Accent3" xfId="10380" builtinId="40" hidden="1" customBuiltin="1"/>
    <cellStyle name="60% - Accent3" xfId="10412" builtinId="40" hidden="1" customBuiltin="1"/>
    <cellStyle name="60% - Accent3" xfId="10440" builtinId="40" hidden="1" customBuiltin="1"/>
    <cellStyle name="60% - Accent3" xfId="10468" builtinId="40" hidden="1" customBuiltin="1"/>
    <cellStyle name="60% - Accent3" xfId="10323" builtinId="40" hidden="1" customBuiltin="1"/>
    <cellStyle name="60% - Accent3" xfId="10470" builtinId="40" hidden="1" customBuiltin="1"/>
    <cellStyle name="60% - Accent3" xfId="10486" builtinId="40" hidden="1" customBuiltin="1"/>
    <cellStyle name="60% - Accent3" xfId="10512" builtinId="40" hidden="1" customBuiltin="1"/>
    <cellStyle name="60% - Accent3" xfId="10535" builtinId="40" hidden="1" customBuiltin="1"/>
    <cellStyle name="60% - Accent3" xfId="10558" builtinId="40" hidden="1" customBuiltin="1"/>
    <cellStyle name="60% - Accent3" xfId="10587" builtinId="40" hidden="1" customBuiltin="1"/>
    <cellStyle name="60% - Accent3" xfId="8391" builtinId="40" hidden="1" customBuiltin="1"/>
    <cellStyle name="60% - Accent3" xfId="6092" builtinId="40" hidden="1" customBuiltin="1"/>
    <cellStyle name="60% - Accent3" xfId="6240" builtinId="40" hidden="1" customBuiltin="1"/>
    <cellStyle name="60% - Accent3" xfId="8177" builtinId="40" hidden="1" customBuiltin="1"/>
    <cellStyle name="60% - Accent3" xfId="10702" builtinId="40" hidden="1" customBuiltin="1"/>
    <cellStyle name="60% - Accent3" xfId="10687" builtinId="40" hidden="1" customBuiltin="1"/>
    <cellStyle name="60% - Accent3" xfId="4858" builtinId="40" hidden="1" customBuiltin="1"/>
    <cellStyle name="60% - Accent3" xfId="4774" builtinId="40" hidden="1" customBuiltin="1"/>
    <cellStyle name="60% - Accent3" xfId="5537" builtinId="40" hidden="1" customBuiltin="1"/>
    <cellStyle name="60% - Accent3" xfId="4686" builtinId="40" hidden="1" customBuiltin="1"/>
    <cellStyle name="60% - Accent3" xfId="5516" builtinId="40" hidden="1" customBuiltin="1"/>
    <cellStyle name="60% - Accent3" xfId="5737" builtinId="40" hidden="1" customBuiltin="1"/>
    <cellStyle name="60% - Accent3" xfId="4744" builtinId="40" hidden="1" customBuiltin="1"/>
    <cellStyle name="60% - Accent3" xfId="4403" builtinId="40" hidden="1" customBuiltin="1"/>
    <cellStyle name="60% - Accent3" xfId="7671" builtinId="40" hidden="1" customBuiltin="1"/>
    <cellStyle name="60% - Accent3" xfId="8448" builtinId="40" hidden="1" customBuiltin="1"/>
    <cellStyle name="60% - Accent3" xfId="8346" builtinId="40" hidden="1" customBuiltin="1"/>
    <cellStyle name="60% - Accent3" xfId="7965" builtinId="40" hidden="1" customBuiltin="1"/>
    <cellStyle name="60% - Accent3" xfId="7874" builtinId="40" hidden="1" customBuiltin="1"/>
    <cellStyle name="60% - Accent3" xfId="5180" builtinId="40" hidden="1" customBuiltin="1"/>
    <cellStyle name="60% - Accent3" xfId="7767" builtinId="40" hidden="1" customBuiltin="1"/>
    <cellStyle name="60% - Accent3" xfId="4793" builtinId="40" hidden="1" customBuiltin="1"/>
    <cellStyle name="60% - Accent3" xfId="7792" builtinId="40" hidden="1" customBuiltin="1"/>
    <cellStyle name="60% - Accent3" xfId="8189" builtinId="40" hidden="1" customBuiltin="1"/>
    <cellStyle name="60% - Accent3" xfId="10803" builtinId="40" hidden="1" customBuiltin="1"/>
    <cellStyle name="60% - Accent3" xfId="8333" builtinId="40" hidden="1" customBuiltin="1"/>
    <cellStyle name="60% - Accent3" xfId="10872" builtinId="40" hidden="1" customBuiltin="1"/>
    <cellStyle name="60% - Accent3" xfId="7774" builtinId="40" hidden="1" customBuiltin="1"/>
    <cellStyle name="60% - Accent3" xfId="5294" builtinId="40" hidden="1" customBuiltin="1"/>
    <cellStyle name="60% - Accent3" xfId="10719" builtinId="40" hidden="1" customBuiltin="1"/>
    <cellStyle name="60% - Accent3" xfId="5406" builtinId="40" hidden="1" customBuiltin="1"/>
    <cellStyle name="60% - Accent3" xfId="4171" builtinId="40" hidden="1" customBuiltin="1"/>
    <cellStyle name="60% - Accent3" xfId="6121" builtinId="40" hidden="1" customBuiltin="1"/>
    <cellStyle name="60% - Accent3" xfId="5697" builtinId="40" hidden="1" customBuiltin="1"/>
    <cellStyle name="60% - Accent3" xfId="5256" builtinId="40" hidden="1" customBuiltin="1"/>
    <cellStyle name="60% - Accent3" xfId="5254" builtinId="40" hidden="1" customBuiltin="1"/>
    <cellStyle name="60% - Accent3" xfId="6289" builtinId="40" hidden="1" customBuiltin="1"/>
    <cellStyle name="60% - Accent3" xfId="5794" builtinId="40" hidden="1" customBuiltin="1"/>
    <cellStyle name="60% - Accent3" xfId="4736" builtinId="40" hidden="1" customBuiltin="1"/>
    <cellStyle name="60% - Accent3" xfId="6195" builtinId="40" hidden="1" customBuiltin="1"/>
    <cellStyle name="60% - Accent3" xfId="5384" builtinId="40" hidden="1" customBuiltin="1"/>
    <cellStyle name="60% - Accent3" xfId="4935" builtinId="40" hidden="1" customBuiltin="1"/>
    <cellStyle name="60% - Accent3" xfId="4993" builtinId="40" hidden="1" customBuiltin="1"/>
    <cellStyle name="60% - Accent3" xfId="5785" builtinId="40" hidden="1" customBuiltin="1"/>
    <cellStyle name="60% - Accent3" xfId="4733" builtinId="40" hidden="1" customBuiltin="1"/>
    <cellStyle name="60% - Accent3" xfId="5379" builtinId="40" hidden="1" customBuiltin="1"/>
    <cellStyle name="60% - Accent3" xfId="4359" builtinId="40" hidden="1" customBuiltin="1"/>
    <cellStyle name="60% - Accent3" xfId="10214" builtinId="40" hidden="1" customBuiltin="1"/>
    <cellStyle name="60% - Accent3" xfId="5436" builtinId="40" hidden="1" customBuiltin="1"/>
    <cellStyle name="60% - Accent3" xfId="6500" builtinId="40" hidden="1" customBuiltin="1"/>
    <cellStyle name="60% - Accent3" xfId="10477" builtinId="40" hidden="1" customBuiltin="1"/>
    <cellStyle name="60% - Accent3" xfId="7928" builtinId="40" hidden="1" customBuiltin="1"/>
    <cellStyle name="60% - Accent3" xfId="6024" builtinId="40" hidden="1" customBuiltin="1"/>
    <cellStyle name="60% - Accent3" xfId="10076" builtinId="40" hidden="1" customBuiltin="1"/>
    <cellStyle name="60% - Accent3" xfId="11025" builtinId="40" hidden="1" customBuiltin="1"/>
    <cellStyle name="60% - Accent3" xfId="11052" builtinId="40" hidden="1" customBuiltin="1"/>
    <cellStyle name="60% - Accent3" xfId="11083" builtinId="40" hidden="1" customBuiltin="1"/>
    <cellStyle name="60% - Accent3" xfId="11111" builtinId="40" hidden="1" customBuiltin="1"/>
    <cellStyle name="60% - Accent3" xfId="11137" builtinId="40" hidden="1" customBuiltin="1"/>
    <cellStyle name="60% - Accent3" xfId="10992" builtinId="40" hidden="1" customBuiltin="1"/>
    <cellStyle name="60% - Accent3" xfId="11182" builtinId="40" hidden="1" customBuiltin="1"/>
    <cellStyle name="60% - Accent3" xfId="11216" builtinId="40" hidden="1" customBuiltin="1"/>
    <cellStyle name="60% - Accent3" xfId="11250" builtinId="40" hidden="1" customBuiltin="1"/>
    <cellStyle name="60% - Accent3" xfId="11285" builtinId="40" hidden="1" customBuiltin="1"/>
    <cellStyle name="60% - Accent3" xfId="11316" builtinId="40" hidden="1" customBuiltin="1"/>
    <cellStyle name="60% - Accent3" xfId="11150" builtinId="40" hidden="1" customBuiltin="1"/>
    <cellStyle name="60% - Accent3" xfId="11318" builtinId="40" hidden="1" customBuiltin="1"/>
    <cellStyle name="60% - Accent3" xfId="11336" builtinId="40" hidden="1" customBuiltin="1"/>
    <cellStyle name="60% - Accent3" xfId="11369" builtinId="40" hidden="1" customBuiltin="1"/>
    <cellStyle name="60% - Accent3" xfId="11399" builtinId="40" hidden="1" customBuiltin="1"/>
    <cellStyle name="60% - Accent3" xfId="11425" builtinId="40" hidden="1" customBuiltin="1"/>
    <cellStyle name="60% - Accent3" xfId="11437" builtinId="40" hidden="1" customBuiltin="1"/>
    <cellStyle name="60% - Accent3" xfId="11480" builtinId="40" hidden="1" customBuiltin="1"/>
    <cellStyle name="60% - Accent3" xfId="11511" builtinId="40" hidden="1" customBuiltin="1"/>
    <cellStyle name="60% - Accent3" xfId="11543" builtinId="40" hidden="1" customBuiltin="1"/>
    <cellStyle name="60% - Accent3" xfId="11573" builtinId="40" hidden="1" customBuiltin="1"/>
    <cellStyle name="60% - Accent3" xfId="11602" builtinId="40" hidden="1" customBuiltin="1"/>
    <cellStyle name="60% - Accent3" xfId="11449" builtinId="40" hidden="1" customBuiltin="1"/>
    <cellStyle name="60% - Accent3" xfId="11604" builtinId="40" hidden="1" customBuiltin="1"/>
    <cellStyle name="60% - Accent3" xfId="11621" builtinId="40" hidden="1" customBuiltin="1"/>
    <cellStyle name="60% - Accent3" xfId="11649" builtinId="40" hidden="1" customBuiltin="1"/>
    <cellStyle name="60% - Accent3" xfId="11676" builtinId="40" hidden="1" customBuiltin="1"/>
    <cellStyle name="60% - Accent3" xfId="11704" builtinId="40" hidden="1" customBuiltin="1"/>
    <cellStyle name="60% - Accent3" xfId="11735" builtinId="40" hidden="1" customBuiltin="1"/>
    <cellStyle name="60% - Accent3" xfId="11778" builtinId="40" hidden="1" customBuiltin="1"/>
    <cellStyle name="60% - Accent3" xfId="11809" builtinId="40" hidden="1" customBuiltin="1"/>
    <cellStyle name="60% - Accent3" xfId="11841" builtinId="40" hidden="1" customBuiltin="1"/>
    <cellStyle name="60% - Accent3" xfId="11870" builtinId="40" hidden="1" customBuiltin="1"/>
    <cellStyle name="60% - Accent3" xfId="11898" builtinId="40" hidden="1" customBuiltin="1"/>
    <cellStyle name="60% - Accent3" xfId="11747" builtinId="40" hidden="1" customBuiltin="1"/>
    <cellStyle name="60% - Accent3" xfId="11900" builtinId="40" hidden="1" customBuiltin="1"/>
    <cellStyle name="60% - Accent3" xfId="11917" builtinId="40" hidden="1" customBuiltin="1"/>
    <cellStyle name="60% - Accent3" xfId="11945" builtinId="40" hidden="1" customBuiltin="1"/>
    <cellStyle name="60% - Accent3" xfId="11975" builtinId="40" hidden="1" customBuiltin="1"/>
    <cellStyle name="60% - Accent3" xfId="12003" builtinId="40" hidden="1" customBuiltin="1"/>
    <cellStyle name="60% - Accent3" xfId="12031" builtinId="40" hidden="1" customBuiltin="1"/>
    <cellStyle name="60% - Accent3" xfId="9460" builtinId="40" hidden="1" customBuiltin="1"/>
    <cellStyle name="60% - Accent3" xfId="10940" builtinId="40" hidden="1" customBuiltin="1"/>
    <cellStyle name="60% - Accent3" xfId="5225" builtinId="40" hidden="1" customBuiltin="1"/>
    <cellStyle name="60% - Accent3" xfId="10952" builtinId="40" hidden="1" customBuiltin="1"/>
    <cellStyle name="60% - Accent3" xfId="10944" builtinId="40" hidden="1" customBuiltin="1"/>
    <cellStyle name="60% - Accent3" xfId="5679" builtinId="40" hidden="1" customBuiltin="1"/>
    <cellStyle name="60% - Accent3" xfId="12178" builtinId="40" hidden="1" customBuiltin="1"/>
    <cellStyle name="60% - Accent3" xfId="12199" builtinId="40" hidden="1" customBuiltin="1"/>
    <cellStyle name="60% - Accent3" xfId="12222" builtinId="40" hidden="1" customBuiltin="1"/>
    <cellStyle name="60% - Accent3" xfId="12243" builtinId="40" hidden="1" customBuiltin="1"/>
    <cellStyle name="60% - Accent3" xfId="12264" builtinId="40" hidden="1" customBuiltin="1"/>
    <cellStyle name="60% - Accent3" xfId="12151" builtinId="40" hidden="1" customBuiltin="1"/>
    <cellStyle name="60% - Accent3" xfId="12305" builtinId="40" hidden="1" customBuiltin="1"/>
    <cellStyle name="60% - Accent3" xfId="12338" builtinId="40" hidden="1" customBuiltin="1"/>
    <cellStyle name="60% - Accent3" xfId="12372" builtinId="40" hidden="1" customBuiltin="1"/>
    <cellStyle name="60% - Accent3" xfId="12402" builtinId="40" hidden="1" customBuiltin="1"/>
    <cellStyle name="60% - Accent3" xfId="12434" builtinId="40" hidden="1" customBuiltin="1"/>
    <cellStyle name="60% - Accent3" xfId="12274" builtinId="40" hidden="1" customBuiltin="1"/>
    <cellStyle name="60% - Accent3" xfId="12436" builtinId="40" hidden="1" customBuiltin="1"/>
    <cellStyle name="60% - Accent3" xfId="12455" builtinId="40" hidden="1" customBuiltin="1"/>
    <cellStyle name="60% - Accent3" xfId="12487" builtinId="40" hidden="1" customBuiltin="1"/>
    <cellStyle name="60% - Accent3" xfId="12514" builtinId="40" hidden="1" customBuiltin="1"/>
    <cellStyle name="60% - Accent3" xfId="12540" builtinId="40" hidden="1" customBuiltin="1"/>
    <cellStyle name="60% - Accent3" xfId="12549" builtinId="40" hidden="1" customBuiltin="1"/>
    <cellStyle name="60% - Accent3" xfId="12589" builtinId="40" hidden="1" customBuiltin="1"/>
    <cellStyle name="60% - Accent3" xfId="12620" builtinId="40" hidden="1" customBuiltin="1"/>
    <cellStyle name="60% - Accent3" xfId="12651" builtinId="40" hidden="1" customBuiltin="1"/>
    <cellStyle name="60% - Accent3" xfId="12679" builtinId="40" hidden="1" customBuiltin="1"/>
    <cellStyle name="60% - Accent3" xfId="12707" builtinId="40" hidden="1" customBuiltin="1"/>
    <cellStyle name="60% - Accent3" xfId="12560" builtinId="40" hidden="1" customBuiltin="1"/>
    <cellStyle name="60% - Accent3" xfId="12709" builtinId="40" hidden="1" customBuiltin="1"/>
    <cellStyle name="60% - Accent3" xfId="12726" builtinId="40" hidden="1" customBuiltin="1"/>
    <cellStyle name="60% - Accent3" xfId="12755" builtinId="40" hidden="1" customBuiltin="1"/>
    <cellStyle name="60% - Accent3" xfId="12783" builtinId="40" hidden="1" customBuiltin="1"/>
    <cellStyle name="60% - Accent3" xfId="12811" builtinId="40" hidden="1" customBuiltin="1"/>
    <cellStyle name="60% - Accent3" xfId="12842" builtinId="40" hidden="1" customBuiltin="1"/>
    <cellStyle name="60% - Accent3" xfId="12882" builtinId="40" hidden="1" customBuiltin="1"/>
    <cellStyle name="60% - Accent3" xfId="12913" builtinId="40" hidden="1" customBuiltin="1"/>
    <cellStyle name="60% - Accent3" xfId="12944" builtinId="40" hidden="1" customBuiltin="1"/>
    <cellStyle name="60% - Accent3" xfId="12971" builtinId="40" hidden="1" customBuiltin="1"/>
    <cellStyle name="60% - Accent3" xfId="12999" builtinId="40" hidden="1" customBuiltin="1"/>
    <cellStyle name="60% - Accent3" xfId="12853" builtinId="40" hidden="1" customBuiltin="1"/>
    <cellStyle name="60% - Accent3" xfId="13001" builtinId="40" hidden="1" customBuiltin="1"/>
    <cellStyle name="60% - Accent3" xfId="13019" builtinId="40" hidden="1" customBuiltin="1"/>
    <cellStyle name="60% - Accent3" xfId="13046" builtinId="40" hidden="1" customBuiltin="1"/>
    <cellStyle name="60% - Accent3" xfId="13072" builtinId="40" hidden="1" customBuiltin="1"/>
    <cellStyle name="60% - Accent3" xfId="13097" builtinId="40" hidden="1" customBuiltin="1"/>
    <cellStyle name="60% - Accent3" xfId="13118" builtinId="40" hidden="1" customBuiltin="1"/>
    <cellStyle name="60% - Accent3" xfId="4225" builtinId="40" hidden="1" customBuiltin="1"/>
    <cellStyle name="60% - Accent3" xfId="4532" builtinId="40" hidden="1" customBuiltin="1"/>
    <cellStyle name="60% - Accent3" xfId="6019" builtinId="40" hidden="1" customBuiltin="1"/>
    <cellStyle name="60% - Accent3" xfId="5861" builtinId="40" hidden="1" customBuiltin="1"/>
    <cellStyle name="60% - Accent3" xfId="5324" builtinId="40" hidden="1" customBuiltin="1"/>
    <cellStyle name="60% - Accent3" xfId="10972" builtinId="40" hidden="1" customBuiltin="1"/>
    <cellStyle name="60% - Accent3" xfId="6315" builtinId="40" hidden="1" customBuiltin="1"/>
    <cellStyle name="60% - Accent3" xfId="11423" builtinId="40" hidden="1" customBuiltin="1"/>
    <cellStyle name="60% - Accent3" xfId="11712" builtinId="40" hidden="1" customBuiltin="1"/>
    <cellStyle name="60% - Accent3" xfId="8121" builtinId="40" hidden="1" customBuiltin="1"/>
    <cellStyle name="60% - Accent3" xfId="5547" builtinId="40" hidden="1" customBuiltin="1"/>
    <cellStyle name="60% - Accent3" xfId="5361" builtinId="40" hidden="1" customBuiltin="1"/>
    <cellStyle name="60% - Accent3" xfId="12448" builtinId="40" hidden="1" customBuiltin="1"/>
    <cellStyle name="60% - Accent3" xfId="7791" builtinId="40" hidden="1" customBuiltin="1"/>
    <cellStyle name="60% - Accent3" xfId="5649" builtinId="40" hidden="1" customBuiltin="1"/>
    <cellStyle name="60% - Accent3" xfId="10945" builtinId="40" hidden="1" customBuiltin="1"/>
    <cellStyle name="60% - Accent3" xfId="10633" builtinId="40" hidden="1" customBuiltin="1"/>
    <cellStyle name="60% - Accent3" xfId="7773" builtinId="40" hidden="1" customBuiltin="1"/>
    <cellStyle name="60% - Accent3" xfId="13126" builtinId="40" hidden="1" customBuiltin="1"/>
    <cellStyle name="60% - Accent3" xfId="13149" builtinId="40" hidden="1" customBuiltin="1"/>
    <cellStyle name="60% - Accent3" xfId="13187" builtinId="40" hidden="1" customBuiltin="1"/>
    <cellStyle name="60% - Accent3" xfId="13223" builtinId="40" hidden="1" customBuiltin="1"/>
    <cellStyle name="60% - Accent3" xfId="13258" builtinId="40" hidden="1" customBuiltin="1"/>
    <cellStyle name="60% - Accent3" xfId="13276" builtinId="40" hidden="1" customBuiltin="1"/>
    <cellStyle name="60% - Accent3" xfId="13321" builtinId="40" hidden="1" customBuiltin="1"/>
    <cellStyle name="60% - Accent3" xfId="13353" builtinId="40" hidden="1" customBuiltin="1"/>
    <cellStyle name="60% - Accent3" xfId="13387" builtinId="40" hidden="1" customBuiltin="1"/>
    <cellStyle name="60% - Accent3" xfId="13419" builtinId="40" hidden="1" customBuiltin="1"/>
    <cellStyle name="60% - Accent3" xfId="13450" builtinId="40" hidden="1" customBuiltin="1"/>
    <cellStyle name="60% - Accent3" xfId="13288" builtinId="40" hidden="1" customBuiltin="1"/>
    <cellStyle name="60% - Accent3" xfId="13452" builtinId="40" hidden="1" customBuiltin="1"/>
    <cellStyle name="60% - Accent3" xfId="13473" builtinId="40" hidden="1" customBuiltin="1"/>
    <cellStyle name="60% - Accent3" xfId="13508" builtinId="40" hidden="1" customBuiltin="1"/>
    <cellStyle name="60% - Accent3" xfId="13544" builtinId="40" hidden="1" customBuiltin="1"/>
    <cellStyle name="60% - Accent3" xfId="13578" builtinId="40" hidden="1" customBuiltin="1"/>
    <cellStyle name="60% - Accent3" xfId="13618" builtinId="40" hidden="1" customBuiltin="1"/>
    <cellStyle name="60% - Accent3" xfId="13663" builtinId="40" hidden="1" customBuiltin="1"/>
    <cellStyle name="60% - Accent3" xfId="13695" builtinId="40" hidden="1" customBuiltin="1"/>
    <cellStyle name="60% - Accent3" xfId="13729" builtinId="40" hidden="1" customBuiltin="1"/>
    <cellStyle name="60% - Accent3" xfId="13761" builtinId="40" hidden="1" customBuiltin="1"/>
    <cellStyle name="60% - Accent3" xfId="13792" builtinId="40" hidden="1" customBuiltin="1"/>
    <cellStyle name="60% - Accent3" xfId="13630" builtinId="40" hidden="1" customBuiltin="1"/>
    <cellStyle name="60% - Accent3" xfId="13794" builtinId="40" hidden="1" customBuiltin="1"/>
    <cellStyle name="60% - Accent3" xfId="13815" builtinId="40" hidden="1" customBuiltin="1"/>
    <cellStyle name="60% - Accent3" xfId="13850" builtinId="40" hidden="1" customBuiltin="1"/>
    <cellStyle name="60% - Accent3" xfId="13886" builtinId="40" hidden="1" customBuiltin="1"/>
    <cellStyle name="60% - Accent3" xfId="13920" builtinId="40" hidden="1" customBuiltin="1"/>
    <cellStyle name="60% - Accent3" xfId="13962" builtinId="40" hidden="1" customBuiltin="1"/>
    <cellStyle name="60% - Accent3" xfId="14321" builtinId="40" hidden="1" customBuiltin="1"/>
    <cellStyle name="60% - Accent3" xfId="14342" builtinId="40" hidden="1" customBuiltin="1"/>
    <cellStyle name="60% - Accent3" xfId="14364" builtinId="40" hidden="1" customBuiltin="1"/>
    <cellStyle name="60% - Accent3" xfId="14386" builtinId="40" hidden="1" customBuiltin="1"/>
    <cellStyle name="60% - Accent3" xfId="14407" builtinId="40" hidden="1" customBuiltin="1"/>
    <cellStyle name="60% - Accent3" xfId="14449" builtinId="40" hidden="1" customBuiltin="1"/>
    <cellStyle name="60% - Accent3" xfId="14852" builtinId="40" hidden="1" customBuiltin="1"/>
    <cellStyle name="60% - Accent3" xfId="14876" builtinId="40" hidden="1" customBuiltin="1"/>
    <cellStyle name="60% - Accent3" xfId="14902" builtinId="40" hidden="1" customBuiltin="1"/>
    <cellStyle name="60% - Accent3" xfId="14926" builtinId="40" hidden="1" customBuiltin="1"/>
    <cellStyle name="60% - Accent3" xfId="14949" builtinId="40" hidden="1" customBuiltin="1"/>
    <cellStyle name="60% - Accent3" xfId="14822" builtinId="40" hidden="1" customBuiltin="1"/>
    <cellStyle name="60% - Accent3" xfId="14988" builtinId="40" hidden="1" customBuiltin="1"/>
    <cellStyle name="60% - Accent3" xfId="15020" builtinId="40" hidden="1" customBuiltin="1"/>
    <cellStyle name="60% - Accent3" xfId="15053" builtinId="40" hidden="1" customBuiltin="1"/>
    <cellStyle name="60% - Accent3" xfId="15086" builtinId="40" hidden="1" customBuiltin="1"/>
    <cellStyle name="60% - Accent3" xfId="15117" builtinId="40" hidden="1" customBuiltin="1"/>
    <cellStyle name="60% - Accent3" xfId="14960" builtinId="40" hidden="1" customBuiltin="1"/>
    <cellStyle name="60% - Accent3" xfId="15119" builtinId="40" hidden="1" customBuiltin="1"/>
    <cellStyle name="60% - Accent3" xfId="15135" builtinId="40" hidden="1" customBuiltin="1"/>
    <cellStyle name="60% - Accent3" xfId="15162" builtinId="40" hidden="1" customBuiltin="1"/>
    <cellStyle name="60% - Accent3" xfId="15185" builtinId="40" hidden="1" customBuiltin="1"/>
    <cellStyle name="60% - Accent3" xfId="15209" builtinId="40" hidden="1" customBuiltin="1"/>
    <cellStyle name="60% - Accent3" xfId="15220" builtinId="40" hidden="1" customBuiltin="1"/>
    <cellStyle name="60% - Accent3" xfId="15255" builtinId="40" hidden="1" customBuiltin="1"/>
    <cellStyle name="60% - Accent3" xfId="15286" builtinId="40" hidden="1" customBuiltin="1"/>
    <cellStyle name="60% - Accent3" xfId="15317" builtinId="40" hidden="1" customBuiltin="1"/>
    <cellStyle name="60% - Accent3" xfId="15346" builtinId="40" hidden="1" customBuiltin="1"/>
    <cellStyle name="60% - Accent3" xfId="15374" builtinId="40" hidden="1" customBuiltin="1"/>
    <cellStyle name="60% - Accent3" xfId="15230" builtinId="40" hidden="1" customBuiltin="1"/>
    <cellStyle name="60% - Accent3" xfId="15376" builtinId="40" hidden="1" customBuiltin="1"/>
    <cellStyle name="60% - Accent3" xfId="15392" builtinId="40" hidden="1" customBuiltin="1"/>
    <cellStyle name="60% - Accent3" xfId="15415" builtinId="40" hidden="1" customBuiltin="1"/>
    <cellStyle name="60% - Accent3" xfId="15441" builtinId="40" hidden="1" customBuiltin="1"/>
    <cellStyle name="60% - Accent3" xfId="15466" builtinId="40" hidden="1" customBuiltin="1"/>
    <cellStyle name="60% - Accent3" xfId="15497" builtinId="40" hidden="1" customBuiltin="1"/>
    <cellStyle name="60% - Accent3" xfId="15533" builtinId="40" hidden="1" customBuiltin="1"/>
    <cellStyle name="60% - Accent3" xfId="15564" builtinId="40" hidden="1" customBuiltin="1"/>
    <cellStyle name="60% - Accent3" xfId="15595" builtinId="40" hidden="1" customBuiltin="1"/>
    <cellStyle name="60% - Accent3" xfId="15623" builtinId="40" hidden="1" customBuiltin="1"/>
    <cellStyle name="60% - Accent3" xfId="15651" builtinId="40" hidden="1" customBuiltin="1"/>
    <cellStyle name="60% - Accent3" xfId="15508" builtinId="40" hidden="1" customBuiltin="1"/>
    <cellStyle name="60% - Accent3" xfId="15653" builtinId="40" hidden="1" customBuiltin="1"/>
    <cellStyle name="60% - Accent3" xfId="15669" builtinId="40" hidden="1" customBuiltin="1"/>
    <cellStyle name="60% - Accent3" xfId="15692" builtinId="40" hidden="1" customBuiltin="1"/>
    <cellStyle name="60% - Accent3" xfId="15716" builtinId="40" hidden="1" customBuiltin="1"/>
    <cellStyle name="60% - Accent3" xfId="15740" builtinId="40" hidden="1" customBuiltin="1"/>
    <cellStyle name="60% - Accent3" xfId="15769" builtinId="40" hidden="1" customBuiltin="1"/>
    <cellStyle name="60% - Accent3" xfId="14620" builtinId="40" hidden="1" customBuiltin="1"/>
    <cellStyle name="60% - Accent3" xfId="14750" builtinId="40" hidden="1" customBuiltin="1"/>
    <cellStyle name="60% - Accent3" xfId="14629" builtinId="40" hidden="1" customBuiltin="1"/>
    <cellStyle name="60% - Accent3" xfId="14770" builtinId="40" hidden="1" customBuiltin="1"/>
    <cellStyle name="60% - Accent3" xfId="14755" builtinId="40" hidden="1" customBuiltin="1"/>
    <cellStyle name="60% - Accent3" xfId="14488" builtinId="40" hidden="1" customBuiltin="1"/>
    <cellStyle name="60% - Accent3" xfId="15921" builtinId="40" hidden="1" customBuiltin="1"/>
    <cellStyle name="60% - Accent3" xfId="15942" builtinId="40" hidden="1" customBuiltin="1"/>
    <cellStyle name="60% - Accent3" xfId="15965" builtinId="40" hidden="1" customBuiltin="1"/>
    <cellStyle name="60% - Accent3" xfId="15986" builtinId="40" hidden="1" customBuiltin="1"/>
    <cellStyle name="60% - Accent3" xfId="16007" builtinId="40" hidden="1" customBuiltin="1"/>
    <cellStyle name="60% - Accent3" xfId="15896" builtinId="40" hidden="1" customBuiltin="1"/>
    <cellStyle name="60% - Accent3" xfId="16043" builtinId="40" hidden="1" customBuiltin="1"/>
    <cellStyle name="60% - Accent3" xfId="16076" builtinId="40" hidden="1" customBuiltin="1"/>
    <cellStyle name="60% - Accent3" xfId="16110" builtinId="40" hidden="1" customBuiltin="1"/>
    <cellStyle name="60% - Accent3" xfId="16140" builtinId="40" hidden="1" customBuiltin="1"/>
    <cellStyle name="60% - Accent3" xfId="16171" builtinId="40" hidden="1" customBuiltin="1"/>
    <cellStyle name="60% - Accent3" xfId="16017" builtinId="40" hidden="1" customBuiltin="1"/>
    <cellStyle name="60% - Accent3" xfId="16173" builtinId="40" hidden="1" customBuiltin="1"/>
    <cellStyle name="60% - Accent3" xfId="16190" builtinId="40" hidden="1" customBuiltin="1"/>
    <cellStyle name="60% - Accent3" xfId="16218" builtinId="40" hidden="1" customBuiltin="1"/>
    <cellStyle name="60% - Accent3" xfId="16243" builtinId="40" hidden="1" customBuiltin="1"/>
    <cellStyle name="60% - Accent3" xfId="16269" builtinId="40" hidden="1" customBuiltin="1"/>
    <cellStyle name="60% - Accent3" xfId="16281" builtinId="40" hidden="1" customBuiltin="1"/>
    <cellStyle name="60% - Accent3" xfId="16316" builtinId="40" hidden="1" customBuiltin="1"/>
    <cellStyle name="60% - Accent3" xfId="16347" builtinId="40" hidden="1" customBuiltin="1"/>
    <cellStyle name="60% - Accent3" xfId="16378" builtinId="40" hidden="1" customBuiltin="1"/>
    <cellStyle name="60% - Accent3" xfId="16405" builtinId="40" hidden="1" customBuiltin="1"/>
    <cellStyle name="60% - Accent3" xfId="16433" builtinId="40" hidden="1" customBuiltin="1"/>
    <cellStyle name="60% - Accent3" xfId="16291" builtinId="40" hidden="1" customBuiltin="1"/>
    <cellStyle name="60% - Accent3" xfId="16435" builtinId="40" hidden="1" customBuiltin="1"/>
    <cellStyle name="60% - Accent3" xfId="16449" builtinId="40" hidden="1" customBuiltin="1"/>
    <cellStyle name="60% - Accent3" xfId="16474" builtinId="40" hidden="1" customBuiltin="1"/>
    <cellStyle name="60% - Accent3" xfId="16495" builtinId="40" hidden="1" customBuiltin="1"/>
    <cellStyle name="60% - Accent3" xfId="16519" builtinId="40" hidden="1" customBuiltin="1"/>
    <cellStyle name="60% - Accent3" xfId="16550" builtinId="40" hidden="1" customBuiltin="1"/>
    <cellStyle name="60% - Accent3" xfId="16586" builtinId="40" hidden="1" customBuiltin="1"/>
    <cellStyle name="60% - Accent3" xfId="16617" builtinId="40" hidden="1" customBuiltin="1"/>
    <cellStyle name="60% - Accent3" xfId="16649" builtinId="40" hidden="1" customBuiltin="1"/>
    <cellStyle name="60% - Accent3" xfId="16677" builtinId="40" hidden="1" customBuiltin="1"/>
    <cellStyle name="60% - Accent3" xfId="16705" builtinId="40" hidden="1" customBuiltin="1"/>
    <cellStyle name="60% - Accent3" xfId="16561" builtinId="40" hidden="1" customBuiltin="1"/>
    <cellStyle name="60% - Accent3" xfId="16707" builtinId="40" hidden="1" customBuiltin="1"/>
    <cellStyle name="60% - Accent3" xfId="16723" builtinId="40" hidden="1" customBuiltin="1"/>
    <cellStyle name="60% - Accent3" xfId="16747" builtinId="40" hidden="1" customBuiltin="1"/>
    <cellStyle name="60% - Accent3" xfId="16769" builtinId="40" hidden="1" customBuiltin="1"/>
    <cellStyle name="60% - Accent3" xfId="16792" builtinId="40" hidden="1" customBuiltin="1"/>
    <cellStyle name="60% - Accent3" xfId="16821" builtinId="40" hidden="1" customBuiltin="1"/>
    <cellStyle name="60% - Accent3" xfId="14682" builtinId="40" hidden="1" customBuiltin="1"/>
    <cellStyle name="60% - Accent3" xfId="5976" builtinId="40" hidden="1" customBuiltin="1"/>
    <cellStyle name="60% - Accent3" xfId="13023" builtinId="40" hidden="1" customBuiltin="1"/>
    <cellStyle name="60% - Accent3" xfId="14497" builtinId="40" hidden="1" customBuiltin="1"/>
    <cellStyle name="60% - Accent3" xfId="16912" builtinId="40" hidden="1" customBuiltin="1"/>
    <cellStyle name="60% - Accent3" xfId="16899" builtinId="40" hidden="1" customBuiltin="1"/>
    <cellStyle name="60% - Accent3" xfId="4595" builtinId="40" hidden="1" customBuiltin="1"/>
    <cellStyle name="60% - Accent3" xfId="9268" builtinId="40" hidden="1" customBuiltin="1"/>
    <cellStyle name="60% - Accent3" xfId="4143" builtinId="40" hidden="1" customBuiltin="1"/>
    <cellStyle name="60% - Accent3" xfId="10804" builtinId="40" hidden="1" customBuiltin="1"/>
    <cellStyle name="60% - Accent3" xfId="5851" builtinId="40" hidden="1" customBuiltin="1"/>
    <cellStyle name="60% - Accent3" xfId="4305" builtinId="40" hidden="1" customBuiltin="1"/>
    <cellStyle name="60% - Accent3" xfId="10209" builtinId="40" hidden="1" customBuiltin="1"/>
    <cellStyle name="60% - Accent3" xfId="6068" builtinId="40" hidden="1" customBuiltin="1"/>
    <cellStyle name="60% - Accent3" xfId="14069" builtinId="40" hidden="1" customBuiltin="1"/>
    <cellStyle name="60% - Accent3" xfId="14724" builtinId="40" hidden="1" customBuiltin="1"/>
    <cellStyle name="60% - Accent3" xfId="14639" builtinId="40" hidden="1" customBuiltin="1"/>
    <cellStyle name="60% - Accent3" xfId="14305" builtinId="40" hidden="1" customBuiltin="1"/>
    <cellStyle name="60% - Accent3" xfId="14236" builtinId="40" hidden="1" customBuiltin="1"/>
    <cellStyle name="60% - Accent3" xfId="5030" builtinId="40" hidden="1" customBuiltin="1"/>
    <cellStyle name="60% - Accent3" xfId="14147" builtinId="40" hidden="1" customBuiltin="1"/>
    <cellStyle name="60% - Accent3" xfId="4439" builtinId="40" hidden="1" customBuiltin="1"/>
    <cellStyle name="60% - Accent3" xfId="14169" builtinId="40" hidden="1" customBuiltin="1"/>
    <cellStyle name="60% - Accent3" xfId="14506" builtinId="40" hidden="1" customBuiltin="1"/>
    <cellStyle name="60% - Accent3" xfId="17000" builtinId="40" hidden="1" customBuiltin="1"/>
    <cellStyle name="60% - Accent3" xfId="14628" builtinId="40" hidden="1" customBuiltin="1"/>
    <cellStyle name="60% - Accent3" xfId="17042" builtinId="40" hidden="1" customBuiltin="1"/>
    <cellStyle name="60% - Accent3" xfId="14153" builtinId="40" hidden="1" customBuiltin="1"/>
    <cellStyle name="60% - Accent3" xfId="4814" builtinId="40" hidden="1" customBuiltin="1"/>
    <cellStyle name="60% - Accent3" xfId="16928" builtinId="40" hidden="1" customBuiltin="1"/>
    <cellStyle name="60% - Accent3" xfId="10773" builtinId="40" hidden="1" customBuiltin="1"/>
    <cellStyle name="60% - Accent3" xfId="10813" builtinId="40" hidden="1" customBuiltin="1"/>
    <cellStyle name="60% - Accent3" xfId="6006" builtinId="40" hidden="1" customBuiltin="1"/>
    <cellStyle name="60% - Accent3" xfId="4562" builtinId="40" hidden="1" customBuiltin="1"/>
    <cellStyle name="60% - Accent3" xfId="7628" builtinId="40" hidden="1" customBuiltin="1"/>
    <cellStyle name="60% - Accent3" xfId="4872" builtinId="40" hidden="1" customBuiltin="1"/>
    <cellStyle name="60% - Accent3" xfId="12716" builtinId="40" hidden="1" customBuiltin="1"/>
    <cellStyle name="60% - Accent3" xfId="8417" builtinId="40" hidden="1" customBuiltin="1"/>
    <cellStyle name="60% - Accent3" xfId="4425" builtinId="40" hidden="1" customBuiltin="1"/>
    <cellStyle name="60% - Accent3" xfId="9653" builtinId="40" hidden="1" customBuiltin="1"/>
    <cellStyle name="60% - Accent3" xfId="4705" builtinId="40" hidden="1" customBuiltin="1"/>
    <cellStyle name="60% - Accent3" xfId="4948" builtinId="40" hidden="1" customBuiltin="1"/>
    <cellStyle name="60% - Accent3" xfId="10626" builtinId="40" hidden="1" customBuiltin="1"/>
    <cellStyle name="60% - Accent3" xfId="7854" builtinId="40" hidden="1" customBuiltin="1"/>
    <cellStyle name="60% - Accent3" xfId="8083" builtinId="40" hidden="1" customBuiltin="1"/>
    <cellStyle name="60% - Accent3" xfId="10629" builtinId="40" hidden="1" customBuiltin="1"/>
    <cellStyle name="60% - Accent3" xfId="12771" builtinId="40" hidden="1" customBuiltin="1"/>
    <cellStyle name="60% - Accent3" xfId="16456" builtinId="40" hidden="1" customBuiltin="1"/>
    <cellStyle name="60% - Accent3" xfId="10650" builtinId="40" hidden="1" customBuiltin="1"/>
    <cellStyle name="60% - Accent3" xfId="7933" builtinId="40" hidden="1" customBuiltin="1"/>
    <cellStyle name="60% - Accent3" xfId="16714" builtinId="40" hidden="1" customBuiltin="1"/>
    <cellStyle name="60% - Accent3" xfId="14273" builtinId="40" hidden="1" customBuiltin="1"/>
    <cellStyle name="60% - Accent3" xfId="4656" builtinId="40" hidden="1" customBuiltin="1"/>
    <cellStyle name="60% - Accent3" xfId="16321" builtinId="40" hidden="1" customBuiltin="1"/>
    <cellStyle name="60% - Accent3" xfId="17182" builtinId="40" hidden="1" customBuiltin="1"/>
    <cellStyle name="60% - Accent3" xfId="17207" builtinId="40" hidden="1" customBuiltin="1"/>
    <cellStyle name="60% - Accent3" xfId="17235" builtinId="40" hidden="1" customBuiltin="1"/>
    <cellStyle name="60% - Accent3" xfId="17262" builtinId="40" hidden="1" customBuiltin="1"/>
    <cellStyle name="60% - Accent3" xfId="17287" builtinId="40" hidden="1" customBuiltin="1"/>
    <cellStyle name="60% - Accent3" xfId="17151" builtinId="40" hidden="1" customBuiltin="1"/>
    <cellStyle name="60% - Accent3" xfId="17329" builtinId="40" hidden="1" customBuiltin="1"/>
    <cellStyle name="60% - Accent3" xfId="17363" builtinId="40" hidden="1" customBuiltin="1"/>
    <cellStyle name="60% - Accent3" xfId="17397" builtinId="40" hidden="1" customBuiltin="1"/>
    <cellStyle name="60% - Accent3" xfId="17429" builtinId="40" hidden="1" customBuiltin="1"/>
    <cellStyle name="60% - Accent3" xfId="17461" builtinId="40" hidden="1" customBuiltin="1"/>
    <cellStyle name="60% - Accent3" xfId="17298" builtinId="40" hidden="1" customBuiltin="1"/>
    <cellStyle name="60% - Accent3" xfId="17463" builtinId="40" hidden="1" customBuiltin="1"/>
    <cellStyle name="60% - Accent3" xfId="17481" builtinId="40" hidden="1" customBuiltin="1"/>
    <cellStyle name="60% - Accent3" xfId="17510" builtinId="40" hidden="1" customBuiltin="1"/>
    <cellStyle name="60% - Accent3" xfId="17538" builtinId="40" hidden="1" customBuiltin="1"/>
    <cellStyle name="60% - Accent3" xfId="17563" builtinId="40" hidden="1" customBuiltin="1"/>
    <cellStyle name="60% - Accent3" xfId="17574" builtinId="40" hidden="1" customBuiltin="1"/>
    <cellStyle name="60% - Accent3" xfId="17612" builtinId="40" hidden="1" customBuiltin="1"/>
    <cellStyle name="60% - Accent3" xfId="17643" builtinId="40" hidden="1" customBuiltin="1"/>
    <cellStyle name="60% - Accent3" xfId="17674" builtinId="40" hidden="1" customBuiltin="1"/>
    <cellStyle name="60% - Accent3" xfId="17703" builtinId="40" hidden="1" customBuiltin="1"/>
    <cellStyle name="60% - Accent3" xfId="17732" builtinId="40" hidden="1" customBuiltin="1"/>
    <cellStyle name="60% - Accent3" xfId="17584" builtinId="40" hidden="1" customBuiltin="1"/>
    <cellStyle name="60% - Accent3" xfId="17734" builtinId="40" hidden="1" customBuiltin="1"/>
    <cellStyle name="60% - Accent3" xfId="17751" builtinId="40" hidden="1" customBuiltin="1"/>
    <cellStyle name="60% - Accent3" xfId="17777" builtinId="40" hidden="1" customBuiltin="1"/>
    <cellStyle name="60% - Accent3" xfId="17803" builtinId="40" hidden="1" customBuiltin="1"/>
    <cellStyle name="60% - Accent3" xfId="17827" builtinId="40" hidden="1" customBuiltin="1"/>
    <cellStyle name="60% - Accent3" xfId="17858" builtinId="40" hidden="1" customBuiltin="1"/>
    <cellStyle name="60% - Accent3" xfId="17896" builtinId="40" hidden="1" customBuiltin="1"/>
    <cellStyle name="60% - Accent3" xfId="17927" builtinId="40" hidden="1" customBuiltin="1"/>
    <cellStyle name="60% - Accent3" xfId="17958" builtinId="40" hidden="1" customBuiltin="1"/>
    <cellStyle name="60% - Accent3" xfId="17988" builtinId="40" hidden="1" customBuiltin="1"/>
    <cellStyle name="60% - Accent3" xfId="18016" builtinId="40" hidden="1" customBuiltin="1"/>
    <cellStyle name="60% - Accent3" xfId="17868" builtinId="40" hidden="1" customBuiltin="1"/>
    <cellStyle name="60% - Accent3" xfId="18018" builtinId="40" hidden="1" customBuiltin="1"/>
    <cellStyle name="60% - Accent3" xfId="18034" builtinId="40" hidden="1" customBuiltin="1"/>
    <cellStyle name="60% - Accent3" xfId="18059" builtinId="40" hidden="1" customBuiltin="1"/>
    <cellStyle name="60% - Accent3" xfId="18084" builtinId="40" hidden="1" customBuiltin="1"/>
    <cellStyle name="60% - Accent3" xfId="18109" builtinId="40" hidden="1" customBuiltin="1"/>
    <cellStyle name="60% - Accent3" xfId="18137" builtinId="40" hidden="1" customBuiltin="1"/>
    <cellStyle name="60% - Accent3" xfId="15711" builtinId="40" hidden="1" customBuiltin="1"/>
    <cellStyle name="60% - Accent3" xfId="17107" builtinId="40" hidden="1" customBuiltin="1"/>
    <cellStyle name="60% - Accent3" xfId="10916" builtinId="40" hidden="1" customBuiltin="1"/>
    <cellStyle name="60% - Accent3" xfId="17116" builtinId="40" hidden="1" customBuiltin="1"/>
    <cellStyle name="60% - Accent3" xfId="17111" builtinId="40" hidden="1" customBuiltin="1"/>
    <cellStyle name="60% - Accent3" xfId="7871" builtinId="40" hidden="1" customBuiltin="1"/>
    <cellStyle name="60% - Accent3" xfId="18283" builtinId="40" hidden="1" customBuiltin="1"/>
    <cellStyle name="60% - Accent3" xfId="18304" builtinId="40" hidden="1" customBuiltin="1"/>
    <cellStyle name="60% - Accent3" xfId="18327" builtinId="40" hidden="1" customBuiltin="1"/>
    <cellStyle name="60% - Accent3" xfId="18348" builtinId="40" hidden="1" customBuiltin="1"/>
    <cellStyle name="60% - Accent3" xfId="18369" builtinId="40" hidden="1" customBuiltin="1"/>
    <cellStyle name="60% - Accent3" xfId="18258" builtinId="40" hidden="1" customBuiltin="1"/>
    <cellStyle name="60% - Accent3" xfId="18408" builtinId="40" hidden="1" customBuiltin="1"/>
    <cellStyle name="60% - Accent3" xfId="18441" builtinId="40" hidden="1" customBuiltin="1"/>
    <cellStyle name="60% - Accent3" xfId="18474" builtinId="40" hidden="1" customBuiltin="1"/>
    <cellStyle name="60% - Accent3" xfId="18506" builtinId="40" hidden="1" customBuiltin="1"/>
    <cellStyle name="60% - Accent3" xfId="18537" builtinId="40" hidden="1" customBuiltin="1"/>
    <cellStyle name="60% - Accent3" xfId="18380" builtinId="40" hidden="1" customBuiltin="1"/>
    <cellStyle name="60% - Accent3" xfId="18539" builtinId="40" hidden="1" customBuiltin="1"/>
    <cellStyle name="60% - Accent3" xfId="18556" builtinId="40" hidden="1" customBuiltin="1"/>
    <cellStyle name="60% - Accent3" xfId="18585" builtinId="40" hidden="1" customBuiltin="1"/>
    <cellStyle name="60% - Accent3" xfId="18612" builtinId="40" hidden="1" customBuiltin="1"/>
    <cellStyle name="60% - Accent3" xfId="18637" builtinId="40" hidden="1" customBuiltin="1"/>
    <cellStyle name="60% - Accent3" xfId="18647" builtinId="40" hidden="1" customBuiltin="1"/>
    <cellStyle name="60% - Accent3" xfId="18685" builtinId="40" hidden="1" customBuiltin="1"/>
    <cellStyle name="60% - Accent3" xfId="18717" builtinId="40" hidden="1" customBuiltin="1"/>
    <cellStyle name="60% - Accent3" xfId="18748" builtinId="40" hidden="1" customBuiltin="1"/>
    <cellStyle name="60% - Accent3" xfId="18776" builtinId="40" hidden="1" customBuiltin="1"/>
    <cellStyle name="60% - Accent3" xfId="18805" builtinId="40" hidden="1" customBuiltin="1"/>
    <cellStyle name="60% - Accent3" xfId="18658" builtinId="40" hidden="1" customBuiltin="1"/>
    <cellStyle name="60% - Accent3" xfId="18807" builtinId="40" hidden="1" customBuiltin="1"/>
    <cellStyle name="60% - Accent3" xfId="18822" builtinId="40" hidden="1" customBuiltin="1"/>
    <cellStyle name="60% - Accent3" xfId="18850" builtinId="40" hidden="1" customBuiltin="1"/>
    <cellStyle name="60% - Accent3" xfId="18876" builtinId="40" hidden="1" customBuiltin="1"/>
    <cellStyle name="60% - Accent3" xfId="18900" builtinId="40" hidden="1" customBuiltin="1"/>
    <cellStyle name="60% - Accent3" xfId="18930" builtinId="40" hidden="1" customBuiltin="1"/>
    <cellStyle name="60% - Accent3" xfId="18968" builtinId="40" hidden="1" customBuiltin="1"/>
    <cellStyle name="60% - Accent3" xfId="18999" builtinId="40" hidden="1" customBuiltin="1"/>
    <cellStyle name="60% - Accent3" xfId="19030" builtinId="40" hidden="1" customBuiltin="1"/>
    <cellStyle name="60% - Accent3" xfId="19060" builtinId="40" hidden="1" customBuiltin="1"/>
    <cellStyle name="60% - Accent3" xfId="19088" builtinId="40" hidden="1" customBuiltin="1"/>
    <cellStyle name="60% - Accent3" xfId="18940" builtinId="40" hidden="1" customBuiltin="1"/>
    <cellStyle name="60% - Accent3" xfId="19090" builtinId="40" hidden="1" customBuiltin="1"/>
    <cellStyle name="60% - Accent3" xfId="19106" builtinId="40" hidden="1" customBuiltin="1"/>
    <cellStyle name="60% - Accent3" xfId="19131" builtinId="40" hidden="1" customBuiltin="1"/>
    <cellStyle name="60% - Accent3" xfId="19154" builtinId="40" hidden="1" customBuiltin="1"/>
    <cellStyle name="60% - Accent3" xfId="19178" builtinId="40" hidden="1" customBuiltin="1"/>
    <cellStyle name="60% - Accent3" xfId="19199" builtinId="40" hidden="1" customBuiltin="1"/>
    <cellStyle name="60% - Accent3" xfId="5293" builtinId="40" hidden="1" customBuiltin="1"/>
    <cellStyle name="60% - Accent3" xfId="5055" builtinId="40" hidden="1" customBuiltin="1"/>
    <cellStyle name="60% - Accent3" xfId="4309" builtinId="40" hidden="1" customBuiltin="1"/>
    <cellStyle name="60% - Accent3" xfId="6067" builtinId="40" hidden="1" customBuiltin="1"/>
    <cellStyle name="60% - Accent3" xfId="10789" builtinId="40" hidden="1" customBuiltin="1"/>
    <cellStyle name="60% - Accent3" xfId="17132" builtinId="40" hidden="1" customBuiltin="1"/>
    <cellStyle name="60% - Accent3" xfId="5505" builtinId="40" hidden="1" customBuiltin="1"/>
    <cellStyle name="60% - Accent3" xfId="17562" builtinId="40" hidden="1" customBuiltin="1"/>
    <cellStyle name="60% - Accent3" xfId="17836" builtinId="40" hidden="1" customBuiltin="1"/>
    <cellStyle name="60% - Accent3" xfId="14457" builtinId="40" hidden="1" customBuiltin="1"/>
    <cellStyle name="60% - Accent3" xfId="4946" builtinId="40" hidden="1" customBuiltin="1"/>
    <cellStyle name="60% - Accent3" xfId="10819" builtinId="40" hidden="1" customBuiltin="1"/>
    <cellStyle name="60% - Accent3" xfId="18549" builtinId="40" hidden="1" customBuiltin="1"/>
    <cellStyle name="60% - Accent3" xfId="14168" builtinId="40" hidden="1" customBuiltin="1"/>
    <cellStyle name="60% - Accent3" xfId="6307" builtinId="40" hidden="1" customBuiltin="1"/>
    <cellStyle name="60% - Accent3" xfId="17112" builtinId="40" hidden="1" customBuiltin="1"/>
    <cellStyle name="60% - Accent3" xfId="16852" builtinId="40" hidden="1" customBuiltin="1"/>
    <cellStyle name="60% - Accent3" xfId="14152" builtinId="40" hidden="1" customBuiltin="1"/>
    <cellStyle name="60% - Accent3" xfId="19207" builtinId="40" hidden="1" customBuiltin="1"/>
    <cellStyle name="60% - Accent3" xfId="19230" builtinId="40" hidden="1" customBuiltin="1"/>
    <cellStyle name="60% - Accent3" xfId="19269" builtinId="40" hidden="1" customBuiltin="1"/>
    <cellStyle name="60% - Accent3" xfId="19306" builtinId="40" hidden="1" customBuiltin="1"/>
    <cellStyle name="60% - Accent3" xfId="19341" builtinId="40" hidden="1" customBuiltin="1"/>
    <cellStyle name="60% - Accent3" xfId="19359" builtinId="40" hidden="1" customBuiltin="1"/>
    <cellStyle name="60% - Accent3" xfId="19404" builtinId="40" hidden="1" customBuiltin="1"/>
    <cellStyle name="60% - Accent3" xfId="19436" builtinId="40" hidden="1" customBuiltin="1"/>
    <cellStyle name="60% - Accent3" xfId="19470" builtinId="40" hidden="1" customBuiltin="1"/>
    <cellStyle name="60% - Accent3" xfId="19502" builtinId="40" hidden="1" customBuiltin="1"/>
    <cellStyle name="60% - Accent3" xfId="19533" builtinId="40" hidden="1" customBuiltin="1"/>
    <cellStyle name="60% - Accent3" xfId="19371" builtinId="40" hidden="1" customBuiltin="1"/>
    <cellStyle name="60% - Accent3" xfId="19535" builtinId="40" hidden="1" customBuiltin="1"/>
    <cellStyle name="60% - Accent3" xfId="19556" builtinId="40" hidden="1" customBuiltin="1"/>
    <cellStyle name="60% - Accent3" xfId="19591" builtinId="40" hidden="1" customBuiltin="1"/>
    <cellStyle name="60% - Accent3" xfId="19627" builtinId="40" hidden="1" customBuiltin="1"/>
    <cellStyle name="60% - Accent3" xfId="19661" builtinId="40" hidden="1" customBuiltin="1"/>
    <cellStyle name="60% - Accent3" xfId="19701" builtinId="40" hidden="1" customBuiltin="1"/>
    <cellStyle name="60% - Accent3" xfId="19746" builtinId="40" hidden="1" customBuiltin="1"/>
    <cellStyle name="60% - Accent3" xfId="19778" builtinId="40" hidden="1" customBuiltin="1"/>
    <cellStyle name="60% - Accent3" xfId="19812" builtinId="40" hidden="1" customBuiltin="1"/>
    <cellStyle name="60% - Accent3" xfId="19844" builtinId="40" hidden="1" customBuiltin="1"/>
    <cellStyle name="60% - Accent3" xfId="19875" builtinId="40" hidden="1" customBuiltin="1"/>
    <cellStyle name="60% - Accent3" xfId="19713" builtinId="40" hidden="1" customBuiltin="1"/>
    <cellStyle name="60% - Accent3" xfId="19877" builtinId="40" hidden="1" customBuiltin="1"/>
    <cellStyle name="60% - Accent3" xfId="19898" builtinId="40" hidden="1" customBuiltin="1"/>
    <cellStyle name="60% - Accent3" xfId="19933" builtinId="40" hidden="1" customBuiltin="1"/>
    <cellStyle name="60% - Accent3" xfId="19969" builtinId="40" hidden="1" customBuiltin="1"/>
    <cellStyle name="60% - Accent3" xfId="20003" builtinId="40" hidden="1" customBuiltin="1"/>
    <cellStyle name="60% - Accent3" xfId="20038" builtinId="40" hidden="1" customBuiltin="1"/>
    <cellStyle name="60% - Accent3" xfId="20145" builtinId="40" hidden="1" customBuiltin="1"/>
    <cellStyle name="60% - Accent3" xfId="20166" builtinId="40" hidden="1" customBuiltin="1"/>
    <cellStyle name="60% - Accent3" xfId="20189" builtinId="40" hidden="1" customBuiltin="1"/>
    <cellStyle name="60% - Accent3" xfId="20211" builtinId="40" hidden="1" customBuiltin="1"/>
    <cellStyle name="60% - Accent3" xfId="20232" builtinId="40" hidden="1" customBuiltin="1"/>
    <cellStyle name="60% - Accent3" xfId="20266" builtinId="40" hidden="1" customBuiltin="1"/>
    <cellStyle name="60% - Accent3" xfId="20466" builtinId="40" hidden="1" customBuiltin="1"/>
    <cellStyle name="60% - Accent3" xfId="20490" builtinId="40" hidden="1" customBuiltin="1"/>
    <cellStyle name="60% - Accent3" xfId="20518" builtinId="40" hidden="1" customBuiltin="1"/>
    <cellStyle name="60% - Accent3" xfId="20545" builtinId="40" hidden="1" customBuiltin="1"/>
    <cellStyle name="60% - Accent3" xfId="20570" builtinId="40" hidden="1" customBuiltin="1"/>
    <cellStyle name="60% - Accent3" xfId="20435" builtinId="40" hidden="1" customBuiltin="1"/>
    <cellStyle name="60% - Accent3" xfId="20611" builtinId="40" hidden="1" customBuiltin="1"/>
    <cellStyle name="60% - Accent3" xfId="20645" builtinId="40" hidden="1" customBuiltin="1"/>
    <cellStyle name="60% - Accent3" xfId="20678" builtinId="40" hidden="1" customBuiltin="1"/>
    <cellStyle name="60% - Accent3" xfId="20710" builtinId="40" hidden="1" customBuiltin="1"/>
    <cellStyle name="60% - Accent3" xfId="20742" builtinId="40" hidden="1" customBuiltin="1"/>
    <cellStyle name="60% - Accent3" xfId="20581" builtinId="40" hidden="1" customBuiltin="1"/>
    <cellStyle name="60% - Accent3" xfId="20744" builtinId="40" hidden="1" customBuiltin="1"/>
    <cellStyle name="60% - Accent3" xfId="20761" builtinId="40" hidden="1" customBuiltin="1"/>
    <cellStyle name="60% - Accent3" xfId="20790" builtinId="40" hidden="1" customBuiltin="1"/>
    <cellStyle name="60% - Accent3" xfId="20818" builtinId="40" hidden="1" customBuiltin="1"/>
    <cellStyle name="60% - Accent3" xfId="20842" builtinId="40" hidden="1" customBuiltin="1"/>
    <cellStyle name="60% - Accent3" xfId="20853" builtinId="40" hidden="1" customBuiltin="1"/>
    <cellStyle name="60% - Accent3" xfId="20891" builtinId="40" hidden="1" customBuiltin="1"/>
    <cellStyle name="60% - Accent3" xfId="20922" builtinId="40" hidden="1" customBuiltin="1"/>
    <cellStyle name="60% - Accent3" xfId="20953" builtinId="40" hidden="1" customBuiltin="1"/>
    <cellStyle name="60% - Accent3" xfId="20982" builtinId="40" hidden="1" customBuiltin="1"/>
    <cellStyle name="60% - Accent3" xfId="21010" builtinId="40" hidden="1" customBuiltin="1"/>
    <cellStyle name="60% - Accent3" xfId="20863" builtinId="40" hidden="1" customBuiltin="1"/>
    <cellStyle name="60% - Accent3" xfId="21012" builtinId="40" hidden="1" customBuiltin="1"/>
    <cellStyle name="60% - Accent3" xfId="21028" builtinId="40" hidden="1" customBuiltin="1"/>
    <cellStyle name="60% - Accent3" xfId="21053" builtinId="40" hidden="1" customBuiltin="1"/>
    <cellStyle name="60% - Accent3" xfId="21077" builtinId="40" hidden="1" customBuiltin="1"/>
    <cellStyle name="60% - Accent3" xfId="21100" builtinId="40" hidden="1" customBuiltin="1"/>
    <cellStyle name="60% - Accent3" xfId="21130" builtinId="40" hidden="1" customBuiltin="1"/>
    <cellStyle name="60% - Accent3" xfId="21168" builtinId="40" hidden="1" customBuiltin="1"/>
    <cellStyle name="60% - Accent3" xfId="21199" builtinId="40" hidden="1" customBuiltin="1"/>
    <cellStyle name="60% - Accent3" xfId="21230" builtinId="40" hidden="1" customBuiltin="1"/>
    <cellStyle name="60% - Accent3" xfId="21259" builtinId="40" hidden="1" customBuiltin="1"/>
    <cellStyle name="60% - Accent3" xfId="21287" builtinId="40" hidden="1" customBuiltin="1"/>
    <cellStyle name="60% - Accent3" xfId="21140" builtinId="40" hidden="1" customBuiltin="1"/>
    <cellStyle name="60% - Accent3" xfId="21289" builtinId="40" hidden="1" customBuiltin="1"/>
    <cellStyle name="60% - Accent3" xfId="21305" builtinId="40" hidden="1" customBuiltin="1"/>
    <cellStyle name="60% - Accent3" xfId="21330" builtinId="40" hidden="1" customBuiltin="1"/>
    <cellStyle name="60% - Accent3" xfId="21355" builtinId="40" hidden="1" customBuiltin="1"/>
    <cellStyle name="60% - Accent3" xfId="21378" builtinId="40" hidden="1" customBuiltin="1"/>
    <cellStyle name="60% - Accent3" xfId="21406" builtinId="40" hidden="1" customBuiltin="1"/>
    <cellStyle name="60% - Accent3" xfId="20327" builtinId="40" hidden="1" customBuiltin="1"/>
    <cellStyle name="60% - Accent3" xfId="20391" builtinId="40" hidden="1" customBuiltin="1"/>
    <cellStyle name="60% - Accent3" xfId="20329" builtinId="40" hidden="1" customBuiltin="1"/>
    <cellStyle name="60% - Accent3" xfId="20400" builtinId="40" hidden="1" customBuiltin="1"/>
    <cellStyle name="60% - Accent3" xfId="20395" builtinId="40" hidden="1" customBuiltin="1"/>
    <cellStyle name="60% - Accent3" xfId="20282" builtinId="40" hidden="1" customBuiltin="1"/>
    <cellStyle name="60% - Accent3" xfId="21552" builtinId="40" hidden="1" customBuiltin="1"/>
    <cellStyle name="60% - Accent3" xfId="21573" builtinId="40" hidden="1" customBuiltin="1"/>
    <cellStyle name="60% - Accent3" xfId="21596" builtinId="40" hidden="1" customBuiltin="1"/>
    <cellStyle name="60% - Accent3" xfId="21617" builtinId="40" hidden="1" customBuiltin="1"/>
    <cellStyle name="60% - Accent3" xfId="21638" builtinId="40" hidden="1" customBuiltin="1"/>
    <cellStyle name="60% - Accent3" xfId="21527" builtinId="40" hidden="1" customBuiltin="1"/>
    <cellStyle name="60% - Accent3" xfId="21677" builtinId="40" hidden="1" customBuiltin="1"/>
    <cellStyle name="60% - Accent3" xfId="21710" builtinId="40" hidden="1" customBuiltin="1"/>
    <cellStyle name="60% - Accent3" xfId="21743" builtinId="40" hidden="1" customBuiltin="1"/>
    <cellStyle name="60% - Accent3" xfId="21774" builtinId="40" hidden="1" customBuiltin="1"/>
    <cellStyle name="60% - Accent3" xfId="21805" builtinId="40" hidden="1" customBuiltin="1"/>
    <cellStyle name="60% - Accent3" xfId="21649" builtinId="40" hidden="1" customBuiltin="1"/>
    <cellStyle name="60% - Accent3" xfId="21807" builtinId="40" hidden="1" customBuiltin="1"/>
    <cellStyle name="60% - Accent3" xfId="21823" builtinId="40" hidden="1" customBuiltin="1"/>
    <cellStyle name="60% - Accent3" xfId="21851" builtinId="40" hidden="1" customBuiltin="1"/>
    <cellStyle name="60% - Accent3" xfId="21875" builtinId="40" hidden="1" customBuiltin="1"/>
    <cellStyle name="60% - Accent3" xfId="21899" builtinId="40" hidden="1" customBuiltin="1"/>
    <cellStyle name="60% - Accent3" xfId="21909" builtinId="40" hidden="1" customBuiltin="1"/>
    <cellStyle name="60% - Accent3" xfId="21947" builtinId="40" hidden="1" customBuiltin="1"/>
    <cellStyle name="60% - Accent3" xfId="21978" builtinId="40" hidden="1" customBuiltin="1"/>
    <cellStyle name="60% - Accent3" xfId="22009" builtinId="40" hidden="1" customBuiltin="1"/>
    <cellStyle name="60% - Accent3" xfId="22037" builtinId="40" hidden="1" customBuiltin="1"/>
    <cellStyle name="60% - Accent3" xfId="22065" builtinId="40" hidden="1" customBuiltin="1"/>
    <cellStyle name="60% - Accent3" xfId="21920" builtinId="40" hidden="1" customBuiltin="1"/>
    <cellStyle name="60% - Accent3" xfId="22067" builtinId="40" hidden="1" customBuiltin="1"/>
    <cellStyle name="60% - Accent3" xfId="22082" builtinId="40" hidden="1" customBuiltin="1"/>
    <cellStyle name="60% - Accent3" xfId="22107" builtinId="40" hidden="1" customBuiltin="1"/>
    <cellStyle name="60% - Accent3" xfId="22132" builtinId="40" hidden="1" customBuiltin="1"/>
    <cellStyle name="60% - Accent3" xfId="22156" builtinId="40" hidden="1" customBuiltin="1"/>
    <cellStyle name="60% - Accent3" xfId="22185" builtinId="40" hidden="1" customBuiltin="1"/>
    <cellStyle name="60% - Accent3" xfId="22223" builtinId="40" hidden="1" customBuiltin="1"/>
    <cellStyle name="60% - Accent3" xfId="22254" builtinId="40" hidden="1" customBuiltin="1"/>
    <cellStyle name="60% - Accent3" xfId="22285" builtinId="40" hidden="1" customBuiltin="1"/>
    <cellStyle name="60% - Accent3" xfId="22314" builtinId="40" hidden="1" customBuiltin="1"/>
    <cellStyle name="60% - Accent3" xfId="22342" builtinId="40" hidden="1" customBuiltin="1"/>
    <cellStyle name="60% - Accent3" xfId="22195" builtinId="40" hidden="1" customBuiltin="1"/>
    <cellStyle name="60% - Accent3" xfId="22344" builtinId="40" hidden="1" customBuiltin="1"/>
    <cellStyle name="60% - Accent3" xfId="22360" builtinId="40" hidden="1" customBuiltin="1"/>
    <cellStyle name="60% - Accent3" xfId="22385" builtinId="40" hidden="1" customBuiltin="1"/>
    <cellStyle name="60% - Accent3" xfId="22408" builtinId="40" hidden="1" customBuiltin="1"/>
    <cellStyle name="60% - Accent3" xfId="22431" builtinId="40" hidden="1" customBuiltin="1"/>
    <cellStyle name="60% - Accent3" xfId="22452" builtinId="40" hidden="1" customBuiltin="1"/>
    <cellStyle name="60% - Accent3" xfId="8191" builtinId="40" hidden="1" customBuiltin="1"/>
    <cellStyle name="60% - Accent3" xfId="5829" builtinId="40" hidden="1" customBuiltin="1"/>
    <cellStyle name="60% - Accent3" xfId="5078" builtinId="40" hidden="1" customBuiltin="1"/>
    <cellStyle name="60% - Accent3" xfId="14503" builtinId="40" hidden="1" customBuiltin="1"/>
    <cellStyle name="60% - Accent3" xfId="16804" builtinId="40" hidden="1" customBuiltin="1"/>
    <cellStyle name="60% - Accent3" xfId="20416" builtinId="40" hidden="1" customBuiltin="1"/>
    <cellStyle name="60% - Accent3" xfId="14296" builtinId="40" hidden="1" customBuiltin="1"/>
    <cellStyle name="60% - Accent3" xfId="20841" builtinId="40" hidden="1" customBuiltin="1"/>
    <cellStyle name="60% - Accent3" xfId="21108" builtinId="40" hidden="1" customBuiltin="1"/>
    <cellStyle name="60% - Accent3" xfId="14870" builtinId="40" hidden="1" customBuiltin="1"/>
    <cellStyle name="60% - Accent3" xfId="10311" builtinId="40" hidden="1" customBuiltin="1"/>
    <cellStyle name="60% - Accent3" xfId="6163" builtinId="40" hidden="1" customBuiltin="1"/>
    <cellStyle name="60% - Accent3" xfId="21817" builtinId="40" hidden="1" customBuiltin="1"/>
    <cellStyle name="60% - Accent3" xfId="5471" builtinId="40" hidden="1" customBuiltin="1"/>
    <cellStyle name="60% - Accent3" xfId="14131" builtinId="40" hidden="1" customBuiltin="1"/>
    <cellStyle name="60% - Accent3" xfId="20396" builtinId="40" hidden="1" customBuiltin="1"/>
    <cellStyle name="60% - Accent3" xfId="4565" builtinId="40" hidden="1" customBuiltin="1"/>
    <cellStyle name="60% - Accent3" xfId="8257" builtinId="40" hidden="1" customBuiltin="1"/>
    <cellStyle name="60% - Accent3" xfId="22460" builtinId="40" hidden="1" customBuiltin="1"/>
    <cellStyle name="60% - Accent3" xfId="22483" builtinId="40" hidden="1" customBuiltin="1"/>
    <cellStyle name="60% - Accent3" xfId="22522" builtinId="40" hidden="1" customBuiltin="1"/>
    <cellStyle name="60% - Accent3" xfId="22559" builtinId="40" hidden="1" customBuiltin="1"/>
    <cellStyle name="60% - Accent3" xfId="22594" builtinId="40" hidden="1" customBuiltin="1"/>
    <cellStyle name="60% - Accent3" xfId="22612" builtinId="40" hidden="1" customBuiltin="1"/>
    <cellStyle name="60% - Accent3" xfId="22657" builtinId="40" hidden="1" customBuiltin="1"/>
    <cellStyle name="60% - Accent3" xfId="22689" builtinId="40" hidden="1" customBuiltin="1"/>
    <cellStyle name="60% - Accent3" xfId="22723" builtinId="40" hidden="1" customBuiltin="1"/>
    <cellStyle name="60% - Accent3" xfId="22755" builtinId="40" hidden="1" customBuiltin="1"/>
    <cellStyle name="60% - Accent3" xfId="22786" builtinId="40" hidden="1" customBuiltin="1"/>
    <cellStyle name="60% - Accent3" xfId="22624" builtinId="40" hidden="1" customBuiltin="1"/>
    <cellStyle name="60% - Accent3" xfId="22788" builtinId="40" hidden="1" customBuiltin="1"/>
    <cellStyle name="60% - Accent3" xfId="22809" builtinId="40" hidden="1" customBuiltin="1"/>
    <cellStyle name="60% - Accent3" xfId="22844" builtinId="40" hidden="1" customBuiltin="1"/>
    <cellStyle name="60% - Accent3" xfId="22880" builtinId="40" hidden="1" customBuiltin="1"/>
    <cellStyle name="60% - Accent3" xfId="22914" builtinId="40" hidden="1" customBuiltin="1"/>
    <cellStyle name="60% - Accent3" xfId="22954" builtinId="40" hidden="1" customBuiltin="1"/>
    <cellStyle name="60% - Accent3" xfId="22999" builtinId="40" hidden="1" customBuiltin="1"/>
    <cellStyle name="60% - Accent3" xfId="23031" builtinId="40" hidden="1" customBuiltin="1"/>
    <cellStyle name="60% - Accent3" xfId="23065" builtinId="40" hidden="1" customBuiltin="1"/>
    <cellStyle name="60% - Accent3" xfId="23097" builtinId="40" hidden="1" customBuiltin="1"/>
    <cellStyle name="60% - Accent3" xfId="23128" builtinId="40" hidden="1" customBuiltin="1"/>
    <cellStyle name="60% - Accent3" xfId="22966" builtinId="40" hidden="1" customBuiltin="1"/>
    <cellStyle name="60% - Accent3" xfId="23130" builtinId="40" hidden="1" customBuiltin="1"/>
    <cellStyle name="60% - Accent3" xfId="23151" builtinId="40" hidden="1" customBuiltin="1"/>
    <cellStyle name="60% - Accent3" xfId="23186" builtinId="40" hidden="1" customBuiltin="1"/>
    <cellStyle name="60% - Accent3" xfId="23222" builtinId="40" hidden="1" customBuiltin="1"/>
    <cellStyle name="60% - Accent3" xfId="23256" builtinId="40" hidden="1" customBuiltin="1"/>
    <cellStyle name="60% - Accent3" xfId="23287" builtinId="40" hidden="1" customBuiltin="1"/>
    <cellStyle name="60% - Accent3" xfId="23353" builtinId="40" hidden="1" customBuiltin="1"/>
    <cellStyle name="60% - Accent3" xfId="23374" builtinId="40" hidden="1" customBuiltin="1"/>
    <cellStyle name="60% - Accent3" xfId="23397" builtinId="40" hidden="1" customBuiltin="1"/>
    <cellStyle name="60% - Accent3" xfId="23419" builtinId="40" hidden="1" customBuiltin="1"/>
    <cellStyle name="60% - Accent3" xfId="23440" builtinId="40" hidden="1" customBuiltin="1"/>
    <cellStyle name="60% - Accent3" xfId="23471" builtinId="40" hidden="1" customBuiltin="1"/>
    <cellStyle name="60% - Accent3" xfId="23667" builtinId="40" hidden="1" customBuiltin="1"/>
    <cellStyle name="60% - Accent3" xfId="23689" builtinId="40" hidden="1" customBuiltin="1"/>
    <cellStyle name="60% - Accent3" xfId="23717" builtinId="40" hidden="1" customBuiltin="1"/>
    <cellStyle name="60% - Accent3" xfId="23743" builtinId="40" hidden="1" customBuiltin="1"/>
    <cellStyle name="60% - Accent3" xfId="23767" builtinId="40" hidden="1" customBuiltin="1"/>
    <cellStyle name="60% - Accent3" xfId="23637" builtinId="40" hidden="1" customBuiltin="1"/>
    <cellStyle name="60% - Accent3" xfId="23807" builtinId="40" hidden="1" customBuiltin="1"/>
    <cellStyle name="60% - Accent3" xfId="23841" builtinId="40" hidden="1" customBuiltin="1"/>
    <cellStyle name="60% - Accent3" xfId="23874" builtinId="40" hidden="1" customBuiltin="1"/>
    <cellStyle name="60% - Accent3" xfId="23906" builtinId="40" hidden="1" customBuiltin="1"/>
    <cellStyle name="60% - Accent3" xfId="23937" builtinId="40" hidden="1" customBuiltin="1"/>
    <cellStyle name="60% - Accent3" xfId="23778" builtinId="40" hidden="1" customBuiltin="1"/>
    <cellStyle name="60% - Accent3" xfId="23939" builtinId="40" hidden="1" customBuiltin="1"/>
    <cellStyle name="60% - Accent3" xfId="23955" builtinId="40" hidden="1" customBuiltin="1"/>
    <cellStyle name="60% - Accent3" xfId="23984" builtinId="40" hidden="1" customBuiltin="1"/>
    <cellStyle name="60% - Accent3" xfId="24010" builtinId="40" hidden="1" customBuiltin="1"/>
    <cellStyle name="60% - Accent3" xfId="24033" builtinId="40" hidden="1" customBuiltin="1"/>
    <cellStyle name="60% - Accent3" xfId="24044" builtinId="40" hidden="1" customBuiltin="1"/>
    <cellStyle name="60% - Accent3" xfId="24080" builtinId="40" hidden="1" customBuiltin="1"/>
    <cellStyle name="60% - Accent3" xfId="24111" builtinId="40" hidden="1" customBuiltin="1"/>
    <cellStyle name="60% - Accent3" xfId="24142" builtinId="40" hidden="1" customBuiltin="1"/>
    <cellStyle name="60% - Accent3" xfId="24170" builtinId="40" hidden="1" customBuiltin="1"/>
    <cellStyle name="60% - Accent3" xfId="24198" builtinId="40" hidden="1" customBuiltin="1"/>
    <cellStyle name="60% - Accent3" xfId="24054" builtinId="40" hidden="1" customBuiltin="1"/>
    <cellStyle name="60% - Accent3" xfId="24200" builtinId="40" hidden="1" customBuiltin="1"/>
    <cellStyle name="60% - Accent3" xfId="24216" builtinId="40" hidden="1" customBuiltin="1"/>
    <cellStyle name="60% - Accent3" xfId="24240" builtinId="40" hidden="1" customBuiltin="1"/>
    <cellStyle name="60% - Accent3" xfId="24264" builtinId="40" hidden="1" customBuiltin="1"/>
    <cellStyle name="60% - Accent3" xfId="24287" builtinId="40" hidden="1" customBuiltin="1"/>
    <cellStyle name="60% - Accent3" xfId="24317" builtinId="40" hidden="1" customBuiltin="1"/>
    <cellStyle name="60% - Accent3" xfId="24354" builtinId="40" hidden="1" customBuiltin="1"/>
    <cellStyle name="60% - Accent3" xfId="24385" builtinId="40" hidden="1" customBuiltin="1"/>
    <cellStyle name="60% - Accent3" xfId="24416" builtinId="40" hidden="1" customBuiltin="1"/>
    <cellStyle name="60% - Accent3" xfId="24444" builtinId="40" hidden="1" customBuiltin="1"/>
    <cellStyle name="60% - Accent3" xfId="24472" builtinId="40" hidden="1" customBuiltin="1"/>
    <cellStyle name="60% - Accent3" xfId="24327" builtinId="40" hidden="1" customBuiltin="1"/>
    <cellStyle name="60% - Accent3" xfId="24474" builtinId="40" hidden="1" customBuiltin="1"/>
    <cellStyle name="60% - Accent3" xfId="24490" builtinId="40" hidden="1" customBuiltin="1"/>
    <cellStyle name="60% - Accent3" xfId="24515" builtinId="40" hidden="1" customBuiltin="1"/>
    <cellStyle name="60% - Accent3" xfId="24539" builtinId="40" hidden="1" customBuiltin="1"/>
    <cellStyle name="60% - Accent3" xfId="24562" builtinId="40" hidden="1" customBuiltin="1"/>
    <cellStyle name="60% - Accent3" xfId="24590" builtinId="40" hidden="1" customBuiltin="1"/>
    <cellStyle name="60% - Accent3" xfId="23531" builtinId="40" hidden="1" customBuiltin="1"/>
    <cellStyle name="60% - Accent3" xfId="23594" builtinId="40" hidden="1" customBuiltin="1"/>
    <cellStyle name="60% - Accent3" xfId="23533" builtinId="40" hidden="1" customBuiltin="1"/>
    <cellStyle name="60% - Accent3" xfId="23603" builtinId="40" hidden="1" customBuiltin="1"/>
    <cellStyle name="60% - Accent3" xfId="23598" builtinId="40" hidden="1" customBuiltin="1"/>
    <cellStyle name="60% - Accent3" xfId="23487" builtinId="40" hidden="1" customBuiltin="1"/>
    <cellStyle name="60% - Accent3" xfId="24735" builtinId="40" hidden="1" customBuiltin="1"/>
    <cellStyle name="60% - Accent3" xfId="24756" builtinId="40" hidden="1" customBuiltin="1"/>
    <cellStyle name="60% - Accent3" xfId="24779" builtinId="40" hidden="1" customBuiltin="1"/>
    <cellStyle name="60% - Accent3" xfId="24800" builtinId="40" hidden="1" customBuiltin="1"/>
    <cellStyle name="60% - Accent3" xfId="24821" builtinId="40" hidden="1" customBuiltin="1"/>
    <cellStyle name="60% - Accent3" xfId="24710" builtinId="40" hidden="1" customBuiltin="1"/>
    <cellStyle name="60% - Accent3" xfId="24858" builtinId="40" hidden="1" customBuiltin="1"/>
    <cellStyle name="60% - Accent3" xfId="24891" builtinId="40" hidden="1" customBuiltin="1"/>
    <cellStyle name="60% - Accent3" xfId="24924" builtinId="40" hidden="1" customBuiltin="1"/>
    <cellStyle name="60% - Accent3" xfId="24954" builtinId="40" hidden="1" customBuiltin="1"/>
    <cellStyle name="60% - Accent3" xfId="24985" builtinId="40" hidden="1" customBuiltin="1"/>
    <cellStyle name="60% - Accent3" xfId="24831" builtinId="40" hidden="1" customBuiltin="1"/>
    <cellStyle name="60% - Accent3" xfId="24987" builtinId="40" hidden="1" customBuiltin="1"/>
    <cellStyle name="60% - Accent3" xfId="25003" builtinId="40" hidden="1" customBuiltin="1"/>
    <cellStyle name="60% - Accent3" xfId="25030" builtinId="40" hidden="1" customBuiltin="1"/>
    <cellStyle name="60% - Accent3" xfId="25054" builtinId="40" hidden="1" customBuiltin="1"/>
    <cellStyle name="60% - Accent3" xfId="25078" builtinId="40" hidden="1" customBuiltin="1"/>
    <cellStyle name="60% - Accent3" xfId="25087" builtinId="40" hidden="1" customBuiltin="1"/>
    <cellStyle name="60% - Accent3" xfId="25123" builtinId="40" hidden="1" customBuiltin="1"/>
    <cellStyle name="60% - Accent3" xfId="25154" builtinId="40" hidden="1" customBuiltin="1"/>
    <cellStyle name="60% - Accent3" xfId="25185" builtinId="40" hidden="1" customBuiltin="1"/>
    <cellStyle name="60% - Accent3" xfId="25212" builtinId="40" hidden="1" customBuiltin="1"/>
    <cellStyle name="60% - Accent3" xfId="25240" builtinId="40" hidden="1" customBuiltin="1"/>
    <cellStyle name="60% - Accent3" xfId="25097" builtinId="40" hidden="1" customBuiltin="1"/>
    <cellStyle name="60% - Accent3" xfId="25242" builtinId="40" hidden="1" customBuiltin="1"/>
    <cellStyle name="60% - Accent3" xfId="25256" builtinId="40" hidden="1" customBuiltin="1"/>
    <cellStyle name="60% - Accent3" xfId="25281" builtinId="40" hidden="1" customBuiltin="1"/>
    <cellStyle name="60% - Accent3" xfId="25305" builtinId="40" hidden="1" customBuiltin="1"/>
    <cellStyle name="60% - Accent3" xfId="25329" builtinId="40" hidden="1" customBuiltin="1"/>
    <cellStyle name="60% - Accent3" xfId="25358" builtinId="40" hidden="1" customBuiltin="1"/>
    <cellStyle name="60% - Accent3" xfId="25394" builtinId="40" hidden="1" customBuiltin="1"/>
    <cellStyle name="60% - Accent3" xfId="25425" builtinId="40" hidden="1" customBuiltin="1"/>
    <cellStyle name="60% - Accent3" xfId="25456" builtinId="40" hidden="1" customBuiltin="1"/>
    <cellStyle name="60% - Accent3" xfId="25483" builtinId="40" hidden="1" customBuiltin="1"/>
    <cellStyle name="60% - Accent3" xfId="25511" builtinId="40" hidden="1" customBuiltin="1"/>
    <cellStyle name="60% - Accent3" xfId="25368" builtinId="40" hidden="1" customBuiltin="1"/>
    <cellStyle name="60% - Accent3" xfId="25513" builtinId="40" hidden="1" customBuiltin="1"/>
    <cellStyle name="60% - Accent3" xfId="25529" builtinId="40" hidden="1" customBuiltin="1"/>
    <cellStyle name="60% - Accent3" xfId="25553" builtinId="40" hidden="1" customBuiltin="1"/>
    <cellStyle name="60% - Accent3" xfId="25576" builtinId="40" hidden="1" customBuiltin="1"/>
    <cellStyle name="60% - Accent3" xfId="25599" builtinId="40" hidden="1" customBuiltin="1"/>
    <cellStyle name="60% - Accent3" xfId="25620" builtinId="40" hidden="1" customBuiltin="1"/>
    <cellStyle name="60% - Accent3" xfId="16997" builtinId="40" hidden="1" customBuiltin="1"/>
    <cellStyle name="60% - Accent3" xfId="7758" builtinId="40" hidden="1" customBuiltin="1"/>
    <cellStyle name="60% - Accent3" xfId="7817" builtinId="40" hidden="1" customBuiltin="1"/>
    <cellStyle name="60% - Accent3" xfId="14045" builtinId="40" hidden="1" customBuiltin="1"/>
    <cellStyle name="60% - Accent3" xfId="5849" builtinId="40" hidden="1" customBuiltin="1"/>
    <cellStyle name="60% - Accent3" xfId="23618" builtinId="40" hidden="1" customBuiltin="1"/>
    <cellStyle name="60% - Accent3" xfId="20123" builtinId="40" hidden="1" customBuiltin="1"/>
    <cellStyle name="60% - Accent3" xfId="24032" builtinId="40" hidden="1" customBuiltin="1"/>
    <cellStyle name="60% - Accent3" xfId="24295" builtinId="40" hidden="1" customBuiltin="1"/>
    <cellStyle name="60% - Accent3" xfId="20091" builtinId="40" hidden="1" customBuiltin="1"/>
    <cellStyle name="60% - Accent3" xfId="4915" builtinId="40" hidden="1" customBuiltin="1"/>
    <cellStyle name="60% - Accent3" xfId="18587" builtinId="40" hidden="1" customBuiltin="1"/>
    <cellStyle name="60% - Accent3" xfId="24997" builtinId="40" hidden="1" customBuiltin="1"/>
    <cellStyle name="60% - Accent3" xfId="7839" builtinId="40" hidden="1" customBuiltin="1"/>
    <cellStyle name="60% - Accent3" xfId="18904" builtinId="40" hidden="1" customBuiltin="1"/>
    <cellStyle name="60% - Accent3" xfId="23599" builtinId="40" hidden="1" customBuiltin="1"/>
    <cellStyle name="60% - Accent3" xfId="6236" builtinId="40" hidden="1" customBuiltin="1"/>
    <cellStyle name="60% - Accent3" xfId="14135" builtinId="40" hidden="1" customBuiltin="1"/>
    <cellStyle name="60% - Accent3" xfId="25628" builtinId="40" hidden="1" customBuiltin="1"/>
    <cellStyle name="60% - Accent3" xfId="25651" builtinId="40" hidden="1" customBuiltin="1"/>
    <cellStyle name="60% - Accent3" xfId="25689" builtinId="40" hidden="1" customBuiltin="1"/>
    <cellStyle name="60% - Accent3" xfId="25725" builtinId="40" hidden="1" customBuiltin="1"/>
    <cellStyle name="60% - Accent3" xfId="25760" builtinId="40" hidden="1" customBuiltin="1"/>
    <cellStyle name="60% - Accent3" xfId="25778" builtinId="40" hidden="1" customBuiltin="1"/>
    <cellStyle name="60% - Accent3" xfId="25823" builtinId="40" hidden="1" customBuiltin="1"/>
    <cellStyle name="60% - Accent3" xfId="25855" builtinId="40" hidden="1" customBuiltin="1"/>
    <cellStyle name="60% - Accent3" xfId="25889" builtinId="40" hidden="1" customBuiltin="1"/>
    <cellStyle name="60% - Accent3" xfId="25921" builtinId="40" hidden="1" customBuiltin="1"/>
    <cellStyle name="60% - Accent3" xfId="25952" builtinId="40" hidden="1" customBuiltin="1"/>
    <cellStyle name="60% - Accent3" xfId="25790" builtinId="40" hidden="1" customBuiltin="1"/>
    <cellStyle name="60% - Accent3" xfId="25954" builtinId="40" hidden="1" customBuiltin="1"/>
    <cellStyle name="60% - Accent3" xfId="25975" builtinId="40" hidden="1" customBuiltin="1"/>
    <cellStyle name="60% - Accent3" xfId="26010" builtinId="40" hidden="1" customBuiltin="1"/>
    <cellStyle name="60% - Accent3" xfId="26046" builtinId="40" hidden="1" customBuiltin="1"/>
    <cellStyle name="60% - Accent3" xfId="26080" builtinId="40" hidden="1" customBuiltin="1"/>
    <cellStyle name="60% - Accent3" xfId="26115" builtinId="40" hidden="1" customBuiltin="1"/>
    <cellStyle name="60% - Accent3" xfId="26152" builtinId="40" hidden="1" customBuiltin="1"/>
    <cellStyle name="60% - Accent3" xfId="26182" builtinId="40" hidden="1" customBuiltin="1"/>
    <cellStyle name="60% - Accent3" xfId="26213" builtinId="40" hidden="1" customBuiltin="1"/>
    <cellStyle name="60% - Accent3" xfId="26241" builtinId="40" hidden="1" customBuiltin="1"/>
    <cellStyle name="60% - Accent3" xfId="26269" builtinId="40" hidden="1" customBuiltin="1"/>
    <cellStyle name="60% - Accent3" xfId="26125" builtinId="40" hidden="1" customBuiltin="1"/>
    <cellStyle name="60% - Accent3" xfId="26271" builtinId="40" hidden="1" customBuiltin="1"/>
    <cellStyle name="60% - Accent3" xfId="26284" builtinId="40" hidden="1" customBuiltin="1"/>
    <cellStyle name="60% - Accent3" xfId="26306" builtinId="40" hidden="1" customBuiltin="1"/>
    <cellStyle name="60% - Accent3" xfId="26329" builtinId="40" hidden="1" customBuiltin="1"/>
    <cellStyle name="60% - Accent3" xfId="26350" builtinId="40" hidden="1" customBuiltin="1"/>
    <cellStyle name="60% - Accent3" xfId="26372" builtinId="40" hidden="1" customBuiltin="1"/>
    <cellStyle name="60% - Accent3" xfId="26394" builtinId="40" hidden="1" customBuiltin="1"/>
    <cellStyle name="60% - Accent3" xfId="26415" builtinId="40" hidden="1" customBuiltin="1"/>
    <cellStyle name="60% - Accent3" xfId="26437" builtinId="40" hidden="1" customBuiltin="1"/>
    <cellStyle name="60% - Accent3" xfId="26459" builtinId="40" hidden="1" customBuiltin="1"/>
    <cellStyle name="60% - Accent3" xfId="26480" builtinId="40" hidden="1" customBuiltin="1"/>
    <cellStyle name="60% - Accent3" xfId="26505" builtinId="40" hidden="1" customBuiltin="1"/>
    <cellStyle name="60% - Accent3" xfId="26684" builtinId="40" hidden="1" customBuiltin="1"/>
    <cellStyle name="60% - Accent3" xfId="26705" builtinId="40" hidden="1" customBuiltin="1"/>
    <cellStyle name="60% - Accent3" xfId="26728" builtinId="40" hidden="1" customBuiltin="1"/>
    <cellStyle name="60% - Accent3" xfId="26750" builtinId="40" hidden="1" customBuiltin="1"/>
    <cellStyle name="60% - Accent3" xfId="26771" builtinId="40" hidden="1" customBuiltin="1"/>
    <cellStyle name="60% - Accent3" xfId="26657" builtinId="40" hidden="1" customBuiltin="1"/>
    <cellStyle name="60% - Accent3" xfId="26807" builtinId="40" hidden="1" customBuiltin="1"/>
    <cellStyle name="60% - Accent3" xfId="26839" builtinId="40" hidden="1" customBuiltin="1"/>
    <cellStyle name="60% - Accent3" xfId="26872" builtinId="40" hidden="1" customBuiltin="1"/>
    <cellStyle name="60% - Accent3" xfId="26902" builtinId="40" hidden="1" customBuiltin="1"/>
    <cellStyle name="60% - Accent3" xfId="26933" builtinId="40" hidden="1" customBuiltin="1"/>
    <cellStyle name="60% - Accent3" xfId="26781" builtinId="40" hidden="1" customBuiltin="1"/>
    <cellStyle name="60% - Accent3" xfId="26935" builtinId="40" hidden="1" customBuiltin="1"/>
    <cellStyle name="60% - Accent3" xfId="26949" builtinId="40" hidden="1" customBuiltin="1"/>
    <cellStyle name="60% - Accent3" xfId="26974" builtinId="40" hidden="1" customBuiltin="1"/>
    <cellStyle name="60% - Accent3" xfId="26996" builtinId="40" hidden="1" customBuiltin="1"/>
    <cellStyle name="60% - Accent3" xfId="27017" builtinId="40" hidden="1" customBuiltin="1"/>
    <cellStyle name="60% - Accent3" xfId="27027" builtinId="40" hidden="1" customBuiltin="1"/>
    <cellStyle name="60% - Accent3" xfId="27062" builtinId="40" hidden="1" customBuiltin="1"/>
    <cellStyle name="60% - Accent3" xfId="27092" builtinId="40" hidden="1" customBuiltin="1"/>
    <cellStyle name="60% - Accent3" xfId="27123" builtinId="40" hidden="1" customBuiltin="1"/>
    <cellStyle name="60% - Accent3" xfId="27150" builtinId="40" hidden="1" customBuiltin="1"/>
    <cellStyle name="60% - Accent3" xfId="27178" builtinId="40" hidden="1" customBuiltin="1"/>
    <cellStyle name="60% - Accent3" xfId="27037" builtinId="40" hidden="1" customBuiltin="1"/>
    <cellStyle name="60% - Accent3" xfId="27180" builtinId="40" hidden="1" customBuiltin="1"/>
    <cellStyle name="60% - Accent3" xfId="27193" builtinId="40" hidden="1" customBuiltin="1"/>
    <cellStyle name="60% - Accent3" xfId="27215" builtinId="40" hidden="1" customBuiltin="1"/>
    <cellStyle name="60% - Accent3" xfId="27237" builtinId="40" hidden="1" customBuiltin="1"/>
    <cellStyle name="60% - Accent3" xfId="27258" builtinId="40" hidden="1" customBuiltin="1"/>
    <cellStyle name="60% - Accent3" xfId="27287" builtinId="40" hidden="1" customBuiltin="1"/>
    <cellStyle name="60% - Accent3" xfId="27322" builtinId="40" hidden="1" customBuiltin="1"/>
    <cellStyle name="60% - Accent3" xfId="27352" builtinId="40" hidden="1" customBuiltin="1"/>
    <cellStyle name="60% - Accent3" xfId="27383" builtinId="40" hidden="1" customBuiltin="1"/>
    <cellStyle name="60% - Accent3" xfId="27410" builtinId="40" hidden="1" customBuiltin="1"/>
    <cellStyle name="60% - Accent3" xfId="27438" builtinId="40" hidden="1" customBuiltin="1"/>
    <cellStyle name="60% - Accent3" xfId="27297" builtinId="40" hidden="1" customBuiltin="1"/>
    <cellStyle name="60% - Accent3" xfId="27440" builtinId="40" hidden="1" customBuiltin="1"/>
    <cellStyle name="60% - Accent3" xfId="27453" builtinId="40" hidden="1" customBuiltin="1"/>
    <cellStyle name="60% - Accent3" xfId="27475" builtinId="40" hidden="1" customBuiltin="1"/>
    <cellStyle name="60% - Accent3" xfId="27497" builtinId="40" hidden="1" customBuiltin="1"/>
    <cellStyle name="60% - Accent3" xfId="27518" builtinId="40" hidden="1" customBuiltin="1"/>
    <cellStyle name="60% - Accent3" xfId="27539" builtinId="40" hidden="1" customBuiltin="1"/>
    <cellStyle name="60% - Accent3" xfId="26561" builtinId="40" hidden="1" customBuiltin="1"/>
    <cellStyle name="60% - Accent3" xfId="26618" builtinId="40" hidden="1" customBuiltin="1"/>
    <cellStyle name="60% - Accent3" xfId="26563" builtinId="40" hidden="1" customBuiltin="1"/>
    <cellStyle name="60% - Accent3" xfId="26626" builtinId="40" hidden="1" customBuiltin="1"/>
    <cellStyle name="60% - Accent3" xfId="26622" builtinId="40" hidden="1" customBuiltin="1"/>
    <cellStyle name="60% - Accent3" xfId="26521" builtinId="40" hidden="1" customBuiltin="1"/>
    <cellStyle name="60% - Accent3" xfId="27592" builtinId="40" hidden="1" customBuiltin="1"/>
    <cellStyle name="60% - Accent3" xfId="27613" builtinId="40" hidden="1" customBuiltin="1"/>
    <cellStyle name="60% - Accent3" xfId="27636" builtinId="40" hidden="1" customBuiltin="1"/>
    <cellStyle name="60% - Accent3" xfId="27657" builtinId="40" hidden="1" customBuiltin="1"/>
    <cellStyle name="60% - Accent3" xfId="27678" builtinId="40" hidden="1" customBuiltin="1"/>
    <cellStyle name="60% - Accent3" xfId="27567" builtinId="40" hidden="1" customBuiltin="1"/>
    <cellStyle name="60% - Accent3" xfId="27713" builtinId="40" hidden="1" customBuiltin="1"/>
    <cellStyle name="60% - Accent3" xfId="27745" builtinId="40" hidden="1" customBuiltin="1"/>
    <cellStyle name="60% - Accent3" xfId="27778" builtinId="40" hidden="1" customBuiltin="1"/>
    <cellStyle name="60% - Accent3" xfId="27807" builtinId="40" hidden="1" customBuiltin="1"/>
    <cellStyle name="60% - Accent3" xfId="27838" builtinId="40" hidden="1" customBuiltin="1"/>
    <cellStyle name="60% - Accent3" xfId="27688" builtinId="40" hidden="1" customBuiltin="1"/>
    <cellStyle name="60% - Accent3" xfId="27840" builtinId="40" hidden="1" customBuiltin="1"/>
    <cellStyle name="60% - Accent3" xfId="27854" builtinId="40" hidden="1" customBuiltin="1"/>
    <cellStyle name="60% - Accent3" xfId="27879" builtinId="40" hidden="1" customBuiltin="1"/>
    <cellStyle name="60% - Accent3" xfId="27900" builtinId="40" hidden="1" customBuiltin="1"/>
    <cellStyle name="60% - Accent3" xfId="27921" builtinId="40" hidden="1" customBuiltin="1"/>
    <cellStyle name="60% - Accent3" xfId="27930" builtinId="40" hidden="1" customBuiltin="1"/>
    <cellStyle name="60% - Accent3" xfId="27964" builtinId="40" hidden="1" customBuiltin="1"/>
    <cellStyle name="60% - Accent3" xfId="27994" builtinId="40" hidden="1" customBuiltin="1"/>
    <cellStyle name="60% - Accent3" xfId="28025" builtinId="40" hidden="1" customBuiltin="1"/>
    <cellStyle name="60% - Accent3" xfId="28051" builtinId="40" hidden="1" customBuiltin="1"/>
    <cellStyle name="60% - Accent3" xfId="28079" builtinId="40" hidden="1" customBuiltin="1"/>
    <cellStyle name="60% - Accent3" xfId="27940" builtinId="40" hidden="1" customBuiltin="1"/>
    <cellStyle name="60% - Accent3" xfId="28081" builtinId="40" hidden="1" customBuiltin="1"/>
    <cellStyle name="60% - Accent3" xfId="28094" builtinId="40" hidden="1" customBuiltin="1"/>
    <cellStyle name="60% - Accent3" xfId="28116" builtinId="40" hidden="1" customBuiltin="1"/>
    <cellStyle name="60% - Accent3" xfId="28137" builtinId="40" hidden="1" customBuiltin="1"/>
    <cellStyle name="60% - Accent3" xfId="28158" builtinId="40" hidden="1" customBuiltin="1"/>
    <cellStyle name="60% - Accent3" xfId="28186" builtinId="40" hidden="1" customBuiltin="1"/>
    <cellStyle name="60% - Accent3" xfId="28220" builtinId="40" hidden="1" customBuiltin="1"/>
    <cellStyle name="60% - Accent3" xfId="28250" builtinId="40" hidden="1" customBuiltin="1"/>
    <cellStyle name="60% - Accent3" xfId="28281" builtinId="40" hidden="1" customBuiltin="1"/>
    <cellStyle name="60% - Accent3" xfId="28307" builtinId="40" hidden="1" customBuiltin="1"/>
    <cellStyle name="60% - Accent3" xfId="28335" builtinId="40" hidden="1" customBuiltin="1"/>
    <cellStyle name="60% - Accent3" xfId="28196" builtinId="40" hidden="1" customBuiltin="1"/>
    <cellStyle name="60% - Accent3" xfId="28337" builtinId="40" hidden="1" customBuiltin="1"/>
    <cellStyle name="60% - Accent3" xfId="28350" builtinId="40" hidden="1" customBuiltin="1"/>
    <cellStyle name="60% - Accent3" xfId="28372" builtinId="40" hidden="1" customBuiltin="1"/>
    <cellStyle name="60% - Accent3" xfId="28393" builtinId="40" hidden="1" customBuiltin="1"/>
    <cellStyle name="60% - Accent3" xfId="28414" builtinId="40" hidden="1" customBuiltin="1"/>
    <cellStyle name="60% - Accent3" xfId="28435" builtinId="40" hidden="1" customBuiltin="1"/>
    <cellStyle name="60% - Accent4" xfId="35" builtinId="44" hidden="1" customBuiltin="1"/>
    <cellStyle name="60% - Accent4" xfId="83" builtinId="44" hidden="1" customBuiltin="1"/>
    <cellStyle name="60% - Accent4" xfId="118" builtinId="44" hidden="1" customBuiltin="1"/>
    <cellStyle name="60% - Accent4" xfId="161" builtinId="44" hidden="1" customBuiltin="1"/>
    <cellStyle name="60% - Accent4" xfId="203" builtinId="44" hidden="1" customBuiltin="1"/>
    <cellStyle name="60% - Accent4" xfId="237" builtinId="44" hidden="1" customBuiltin="1"/>
    <cellStyle name="60% - Accent4" xfId="274" builtinId="44" hidden="1" customBuiltin="1"/>
    <cellStyle name="60% - Accent4" xfId="311" builtinId="44" hidden="1" customBuiltin="1"/>
    <cellStyle name="60% - Accent4" xfId="345" builtinId="44" hidden="1" customBuiltin="1"/>
    <cellStyle name="60% - Accent4" xfId="380" builtinId="44" hidden="1" customBuiltin="1"/>
    <cellStyle name="60% - Accent4" xfId="468" builtinId="44" hidden="1" customBuiltin="1"/>
    <cellStyle name="60% - Accent4" xfId="502" builtinId="44" hidden="1" customBuiltin="1"/>
    <cellStyle name="60% - Accent4" xfId="538" builtinId="44" hidden="1" customBuiltin="1"/>
    <cellStyle name="60% - Accent4" xfId="574" builtinId="44" hidden="1" customBuiltin="1"/>
    <cellStyle name="60% - Accent4" xfId="608" builtinId="44" hidden="1" customBuiltin="1"/>
    <cellStyle name="60% - Accent4" xfId="406" builtinId="44" hidden="1" customBuiltin="1"/>
    <cellStyle name="60% - Accent4" xfId="659" builtinId="44" hidden="1" customBuiltin="1"/>
    <cellStyle name="60% - Accent4" xfId="693" builtinId="44" hidden="1" customBuiltin="1"/>
    <cellStyle name="60% - Accent4" xfId="730" builtinId="44" hidden="1" customBuiltin="1"/>
    <cellStyle name="60% - Accent4" xfId="765" builtinId="44" hidden="1" customBuiltin="1"/>
    <cellStyle name="60% - Accent4" xfId="799" builtinId="44" hidden="1" customBuiltin="1"/>
    <cellStyle name="60% - Accent4" xfId="737" builtinId="44" hidden="1" customBuiltin="1"/>
    <cellStyle name="60% - Accent4" xfId="657" builtinId="44" hidden="1" customBuiltin="1"/>
    <cellStyle name="60% - Accent4" xfId="824" builtinId="44" hidden="1" customBuiltin="1"/>
    <cellStyle name="60% - Accent4" xfId="862" builtinId="44" hidden="1" customBuiltin="1"/>
    <cellStyle name="60% - Accent4" xfId="898" builtinId="44" hidden="1" customBuiltin="1"/>
    <cellStyle name="60% - Accent4" xfId="933" builtinId="44" hidden="1" customBuiltin="1"/>
    <cellStyle name="60% - Accent4" xfId="950" builtinId="44" hidden="1" customBuiltin="1"/>
    <cellStyle name="60% - Accent4" xfId="995" builtinId="44" hidden="1" customBuiltin="1"/>
    <cellStyle name="60% - Accent4" xfId="1027" builtinId="44" hidden="1" customBuiltin="1"/>
    <cellStyle name="60% - Accent4" xfId="1061" builtinId="44" hidden="1" customBuiltin="1"/>
    <cellStyle name="60% - Accent4" xfId="1093" builtinId="44" hidden="1" customBuiltin="1"/>
    <cellStyle name="60% - Accent4" xfId="1124" builtinId="44" hidden="1" customBuiltin="1"/>
    <cellStyle name="60% - Accent4" xfId="1068" builtinId="44" hidden="1" customBuiltin="1"/>
    <cellStyle name="60% - Accent4" xfId="994" builtinId="44" hidden="1" customBuiltin="1"/>
    <cellStyle name="60% - Accent4" xfId="1148" builtinId="44" hidden="1" customBuiltin="1"/>
    <cellStyle name="60% - Accent4" xfId="1183" builtinId="44" hidden="1" customBuiltin="1"/>
    <cellStyle name="60% - Accent4" xfId="1219" builtinId="44" hidden="1" customBuiltin="1"/>
    <cellStyle name="60% - Accent4" xfId="1253" builtinId="44" hidden="1" customBuiltin="1"/>
    <cellStyle name="60% - Accent4" xfId="1292" builtinId="44" hidden="1" customBuiltin="1"/>
    <cellStyle name="60% - Accent4" xfId="1337" builtinId="44" hidden="1" customBuiltin="1"/>
    <cellStyle name="60% - Accent4" xfId="1369" builtinId="44" hidden="1" customBuiltin="1"/>
    <cellStyle name="60% - Accent4" xfId="1403" builtinId="44" hidden="1" customBuiltin="1"/>
    <cellStyle name="60% - Accent4" xfId="1435" builtinId="44" hidden="1" customBuiltin="1"/>
    <cellStyle name="60% - Accent4" xfId="1466" builtinId="44" hidden="1" customBuiltin="1"/>
    <cellStyle name="60% - Accent4" xfId="1410" builtinId="44" hidden="1" customBuiltin="1"/>
    <cellStyle name="60% - Accent4" xfId="1336" builtinId="44" hidden="1" customBuiltin="1"/>
    <cellStyle name="60% - Accent4" xfId="1490" builtinId="44" hidden="1" customBuiltin="1"/>
    <cellStyle name="60% - Accent4" xfId="1525" builtinId="44" hidden="1" customBuiltin="1"/>
    <cellStyle name="60% - Accent4" xfId="1561" builtinId="44" hidden="1" customBuiltin="1"/>
    <cellStyle name="60% - Accent4" xfId="1595" builtinId="44" hidden="1" customBuiltin="1"/>
    <cellStyle name="60% - Accent4" xfId="1630" builtinId="44" hidden="1" customBuiltin="1"/>
    <cellStyle name="60% - Accent4" xfId="1742" builtinId="44" hidden="1" customBuiltin="1"/>
    <cellStyle name="60% - Accent4" xfId="1763" builtinId="44" hidden="1" customBuiltin="1"/>
    <cellStyle name="60% - Accent4" xfId="1785" builtinId="44" hidden="1" customBuiltin="1"/>
    <cellStyle name="60% - Accent4" xfId="1807" builtinId="44" hidden="1" customBuiltin="1"/>
    <cellStyle name="60% - Accent4" xfId="1828" builtinId="44" hidden="1" customBuiltin="1"/>
    <cellStyle name="60% - Accent4" xfId="1853" builtinId="44" hidden="1" customBuiltin="1"/>
    <cellStyle name="60% - Accent4" xfId="2032" builtinId="44" hidden="1" customBuiltin="1"/>
    <cellStyle name="60% - Accent4" xfId="2053" builtinId="44" hidden="1" customBuiltin="1"/>
    <cellStyle name="60% - Accent4" xfId="2076" builtinId="44" hidden="1" customBuiltin="1"/>
    <cellStyle name="60% - Accent4" xfId="2098" builtinId="44" hidden="1" customBuiltin="1"/>
    <cellStyle name="60% - Accent4" xfId="2119" builtinId="44" hidden="1" customBuiltin="1"/>
    <cellStyle name="60% - Accent4" xfId="1995" builtinId="44" hidden="1" customBuiltin="1"/>
    <cellStyle name="60% - Accent4" xfId="2157" builtinId="44" hidden="1" customBuiltin="1"/>
    <cellStyle name="60% - Accent4" xfId="2188" builtinId="44" hidden="1" customBuiltin="1"/>
    <cellStyle name="60% - Accent4" xfId="2221" builtinId="44" hidden="1" customBuiltin="1"/>
    <cellStyle name="60% - Accent4" xfId="2252" builtinId="44" hidden="1" customBuiltin="1"/>
    <cellStyle name="60% - Accent4" xfId="2282" builtinId="44" hidden="1" customBuiltin="1"/>
    <cellStyle name="60% - Accent4" xfId="2226" builtinId="44" hidden="1" customBuiltin="1"/>
    <cellStyle name="60% - Accent4" xfId="2155" builtinId="44" hidden="1" customBuiltin="1"/>
    <cellStyle name="60% - Accent4" xfId="2297" builtinId="44" hidden="1" customBuiltin="1"/>
    <cellStyle name="60% - Accent4" xfId="2322" builtinId="44" hidden="1" customBuiltin="1"/>
    <cellStyle name="60% - Accent4" xfId="2344" builtinId="44" hidden="1" customBuiltin="1"/>
    <cellStyle name="60% - Accent4" xfId="2365" builtinId="44" hidden="1" customBuiltin="1"/>
    <cellStyle name="60% - Accent4" xfId="2376" builtinId="44" hidden="1" customBuiltin="1"/>
    <cellStyle name="60% - Accent4" xfId="2411" builtinId="44" hidden="1" customBuiltin="1"/>
    <cellStyle name="60% - Accent4" xfId="2440" builtinId="44" hidden="1" customBuiltin="1"/>
    <cellStyle name="60% - Accent4" xfId="2471" builtinId="44" hidden="1" customBuiltin="1"/>
    <cellStyle name="60% - Accent4" xfId="2499" builtinId="44" hidden="1" customBuiltin="1"/>
    <cellStyle name="60% - Accent4" xfId="2527" builtinId="44" hidden="1" customBuiltin="1"/>
    <cellStyle name="60% - Accent4" xfId="2476" builtinId="44" hidden="1" customBuiltin="1"/>
    <cellStyle name="60% - Accent4" xfId="2410" builtinId="44" hidden="1" customBuiltin="1"/>
    <cellStyle name="60% - Accent4" xfId="2541" builtinId="44" hidden="1" customBuiltin="1"/>
    <cellStyle name="60% - Accent4" xfId="2563" builtinId="44" hidden="1" customBuiltin="1"/>
    <cellStyle name="60% - Accent4" xfId="2585" builtinId="44" hidden="1" customBuiltin="1"/>
    <cellStyle name="60% - Accent4" xfId="2606" builtinId="44" hidden="1" customBuiltin="1"/>
    <cellStyle name="60% - Accent4" xfId="2636" builtinId="44" hidden="1" customBuiltin="1"/>
    <cellStyle name="60% - Accent4" xfId="2671" builtinId="44" hidden="1" customBuiltin="1"/>
    <cellStyle name="60% - Accent4" xfId="2700" builtinId="44" hidden="1" customBuiltin="1"/>
    <cellStyle name="60% - Accent4" xfId="2731" builtinId="44" hidden="1" customBuiltin="1"/>
    <cellStyle name="60% - Accent4" xfId="2759" builtinId="44" hidden="1" customBuiltin="1"/>
    <cellStyle name="60% - Accent4" xfId="2787" builtinId="44" hidden="1" customBuiltin="1"/>
    <cellStyle name="60% - Accent4" xfId="2736" builtinId="44" hidden="1" customBuiltin="1"/>
    <cellStyle name="60% - Accent4" xfId="2670" builtinId="44" hidden="1" customBuiltin="1"/>
    <cellStyle name="60% - Accent4" xfId="2801" builtinId="44" hidden="1" customBuiltin="1"/>
    <cellStyle name="60% - Accent4" xfId="2823" builtinId="44" hidden="1" customBuiltin="1"/>
    <cellStyle name="60% - Accent4" xfId="2845" builtinId="44" hidden="1" customBuiltin="1"/>
    <cellStyle name="60% - Accent4" xfId="2866" builtinId="44" hidden="1" customBuiltin="1"/>
    <cellStyle name="60% - Accent4" xfId="2896" builtinId="44" hidden="1" customBuiltin="1"/>
    <cellStyle name="60% - Accent4" xfId="1947" builtinId="44" hidden="1" customBuiltin="1"/>
    <cellStyle name="60% - Accent4" xfId="1890" builtinId="44" hidden="1" customBuiltin="1"/>
    <cellStyle name="60% - Accent4" xfId="1924" builtinId="44" hidden="1" customBuiltin="1"/>
    <cellStyle name="60% - Accent4" xfId="1945" builtinId="44" hidden="1" customBuiltin="1"/>
    <cellStyle name="60% - Accent4" xfId="1836" builtinId="44" hidden="1" customBuiltin="1"/>
    <cellStyle name="60% - Accent4" xfId="1864" builtinId="44" hidden="1" customBuiltin="1"/>
    <cellStyle name="60% - Accent4" xfId="3039" builtinId="44" hidden="1" customBuiltin="1"/>
    <cellStyle name="60% - Accent4" xfId="3060" builtinId="44" hidden="1" customBuiltin="1"/>
    <cellStyle name="60% - Accent4" xfId="3083" builtinId="44" hidden="1" customBuiltin="1"/>
    <cellStyle name="60% - Accent4" xfId="3104" builtinId="44" hidden="1" customBuiltin="1"/>
    <cellStyle name="60% - Accent4" xfId="3125" builtinId="44" hidden="1" customBuiltin="1"/>
    <cellStyle name="60% - Accent4" xfId="3004" builtinId="44" hidden="1" customBuiltin="1"/>
    <cellStyle name="60% - Accent4" xfId="3162" builtinId="44" hidden="1" customBuiltin="1"/>
    <cellStyle name="60% - Accent4" xfId="3193" builtinId="44" hidden="1" customBuiltin="1"/>
    <cellStyle name="60% - Accent4" xfId="3226" builtinId="44" hidden="1" customBuiltin="1"/>
    <cellStyle name="60% - Accent4" xfId="3256" builtinId="44" hidden="1" customBuiltin="1"/>
    <cellStyle name="60% - Accent4" xfId="3286" builtinId="44" hidden="1" customBuiltin="1"/>
    <cellStyle name="60% - Accent4" xfId="3231" builtinId="44" hidden="1" customBuiltin="1"/>
    <cellStyle name="60% - Accent4" xfId="3160" builtinId="44" hidden="1" customBuiltin="1"/>
    <cellStyle name="60% - Accent4" xfId="3301" builtinId="44" hidden="1" customBuiltin="1"/>
    <cellStyle name="60% - Accent4" xfId="3326" builtinId="44" hidden="1" customBuiltin="1"/>
    <cellStyle name="60% - Accent4" xfId="3347" builtinId="44" hidden="1" customBuiltin="1"/>
    <cellStyle name="60% - Accent4" xfId="3368" builtinId="44" hidden="1" customBuiltin="1"/>
    <cellStyle name="60% - Accent4" xfId="3378" builtinId="44" hidden="1" customBuiltin="1"/>
    <cellStyle name="60% - Accent4" xfId="3412" builtinId="44" hidden="1" customBuiltin="1"/>
    <cellStyle name="60% - Accent4" xfId="3441" builtinId="44" hidden="1" customBuiltin="1"/>
    <cellStyle name="60% - Accent4" xfId="3472" builtinId="44" hidden="1" customBuiltin="1"/>
    <cellStyle name="60% - Accent4" xfId="3499" builtinId="44" hidden="1" customBuiltin="1"/>
    <cellStyle name="60% - Accent4" xfId="3527" builtinId="44" hidden="1" customBuiltin="1"/>
    <cellStyle name="60% - Accent4" xfId="3477" builtinId="44" hidden="1" customBuiltin="1"/>
    <cellStyle name="60% - Accent4" xfId="3411" builtinId="44" hidden="1" customBuiltin="1"/>
    <cellStyle name="60% - Accent4" xfId="3541" builtinId="44" hidden="1" customBuiltin="1"/>
    <cellStyle name="60% - Accent4" xfId="3563" builtinId="44" hidden="1" customBuiltin="1"/>
    <cellStyle name="60% - Accent4" xfId="3584" builtinId="44" hidden="1" customBuiltin="1"/>
    <cellStyle name="60% - Accent4" xfId="3605" builtinId="44" hidden="1" customBuiltin="1"/>
    <cellStyle name="60% - Accent4" xfId="3634" builtinId="44" hidden="1" customBuiltin="1"/>
    <cellStyle name="60% - Accent4" xfId="3668" builtinId="44" hidden="1" customBuiltin="1"/>
    <cellStyle name="60% - Accent4" xfId="3697" builtinId="44" hidden="1" customBuiltin="1"/>
    <cellStyle name="60% - Accent4" xfId="3728" builtinId="44" hidden="1" customBuiltin="1"/>
    <cellStyle name="60% - Accent4" xfId="3755" builtinId="44" hidden="1" customBuiltin="1"/>
    <cellStyle name="60% - Accent4" xfId="3783" builtinId="44" hidden="1" customBuiltin="1"/>
    <cellStyle name="60% - Accent4" xfId="3733" builtinId="44" hidden="1" customBuiltin="1"/>
    <cellStyle name="60% - Accent4" xfId="3667" builtinId="44" hidden="1" customBuiltin="1"/>
    <cellStyle name="60% - Accent4" xfId="3797" builtinId="44" hidden="1" customBuiltin="1"/>
    <cellStyle name="60% - Accent4" xfId="3819" builtinId="44" hidden="1" customBuiltin="1"/>
    <cellStyle name="60% - Accent4" xfId="3840" builtinId="44" hidden="1" customBuiltin="1"/>
    <cellStyle name="60% - Accent4" xfId="3861" builtinId="44" hidden="1" customBuiltin="1"/>
    <cellStyle name="60% - Accent4" xfId="3882" builtinId="44" hidden="1" customBuiltin="1"/>
    <cellStyle name="60% - Accent4" xfId="3931" builtinId="44" hidden="1" customBuiltin="1"/>
    <cellStyle name="60% - Accent4" xfId="3965" builtinId="44" hidden="1" customBuiltin="1"/>
    <cellStyle name="60% - Accent4" xfId="4002" builtinId="44" hidden="1" customBuiltin="1"/>
    <cellStyle name="60% - Accent4" xfId="4039" builtinId="44" hidden="1" customBuiltin="1"/>
    <cellStyle name="60% - Accent4" xfId="4073" builtinId="44" hidden="1" customBuiltin="1"/>
    <cellStyle name="60% - Accent4" xfId="4271" builtinId="44" hidden="1" customBuiltin="1"/>
    <cellStyle name="60% - Accent4" xfId="6400" builtinId="44" hidden="1" customBuiltin="1"/>
    <cellStyle name="60% - Accent4" xfId="6424" builtinId="44" hidden="1" customBuiltin="1"/>
    <cellStyle name="60% - Accent4" xfId="6452" builtinId="44" hidden="1" customBuiltin="1"/>
    <cellStyle name="60% - Accent4" xfId="6477" builtinId="44" hidden="1" customBuiltin="1"/>
    <cellStyle name="60% - Accent4" xfId="6498" builtinId="44" hidden="1" customBuiltin="1"/>
    <cellStyle name="60% - Accent4" xfId="6352" builtinId="44" hidden="1" customBuiltin="1"/>
    <cellStyle name="60% - Accent4" xfId="6547" builtinId="44" hidden="1" customBuiltin="1"/>
    <cellStyle name="60% - Accent4" xfId="6581" builtinId="44" hidden="1" customBuiltin="1"/>
    <cellStyle name="60% - Accent4" xfId="6619" builtinId="44" hidden="1" customBuiltin="1"/>
    <cellStyle name="60% - Accent4" xfId="6655" builtinId="44" hidden="1" customBuiltin="1"/>
    <cellStyle name="60% - Accent4" xfId="6689" builtinId="44" hidden="1" customBuiltin="1"/>
    <cellStyle name="60% - Accent4" xfId="6626" builtinId="44" hidden="1" customBuiltin="1"/>
    <cellStyle name="60% - Accent4" xfId="6545" builtinId="44" hidden="1" customBuiltin="1"/>
    <cellStyle name="60% - Accent4" xfId="6714" builtinId="44" hidden="1" customBuiltin="1"/>
    <cellStyle name="60% - Accent4" xfId="6752" builtinId="44" hidden="1" customBuiltin="1"/>
    <cellStyle name="60% - Accent4" xfId="6788" builtinId="44" hidden="1" customBuiltin="1"/>
    <cellStyle name="60% - Accent4" xfId="6823" builtinId="44" hidden="1" customBuiltin="1"/>
    <cellStyle name="60% - Accent4" xfId="6840" builtinId="44" hidden="1" customBuiltin="1"/>
    <cellStyle name="60% - Accent4" xfId="6885" builtinId="44" hidden="1" customBuiltin="1"/>
    <cellStyle name="60% - Accent4" xfId="6917" builtinId="44" hidden="1" customBuiltin="1"/>
    <cellStyle name="60% - Accent4" xfId="6952" builtinId="44" hidden="1" customBuiltin="1"/>
    <cellStyle name="60% - Accent4" xfId="6984" builtinId="44" hidden="1" customBuiltin="1"/>
    <cellStyle name="60% - Accent4" xfId="7015" builtinId="44" hidden="1" customBuiltin="1"/>
    <cellStyle name="60% - Accent4" xfId="6959" builtinId="44" hidden="1" customBuiltin="1"/>
    <cellStyle name="60% - Accent4" xfId="6884" builtinId="44" hidden="1" customBuiltin="1"/>
    <cellStyle name="60% - Accent4" xfId="7039" builtinId="44" hidden="1" customBuiltin="1"/>
    <cellStyle name="60% - Accent4" xfId="7074" builtinId="44" hidden="1" customBuiltin="1"/>
    <cellStyle name="60% - Accent4" xfId="7110" builtinId="44" hidden="1" customBuiltin="1"/>
    <cellStyle name="60% - Accent4" xfId="7144" builtinId="44" hidden="1" customBuiltin="1"/>
    <cellStyle name="60% - Accent4" xfId="7183" builtinId="44" hidden="1" customBuiltin="1"/>
    <cellStyle name="60% - Accent4" xfId="7229" builtinId="44" hidden="1" customBuiltin="1"/>
    <cellStyle name="60% - Accent4" xfId="7262" builtinId="44" hidden="1" customBuiltin="1"/>
    <cellStyle name="60% - Accent4" xfId="7297" builtinId="44" hidden="1" customBuiltin="1"/>
    <cellStyle name="60% - Accent4" xfId="7329" builtinId="44" hidden="1" customBuiltin="1"/>
    <cellStyle name="60% - Accent4" xfId="7360" builtinId="44" hidden="1" customBuiltin="1"/>
    <cellStyle name="60% - Accent4" xfId="7304" builtinId="44" hidden="1" customBuiltin="1"/>
    <cellStyle name="60% - Accent4" xfId="7228" builtinId="44" hidden="1" customBuiltin="1"/>
    <cellStyle name="60% - Accent4" xfId="7384" builtinId="44" hidden="1" customBuiltin="1"/>
    <cellStyle name="60% - Accent4" xfId="7420" builtinId="44" hidden="1" customBuiltin="1"/>
    <cellStyle name="60% - Accent4" xfId="7456" builtinId="44" hidden="1" customBuiltin="1"/>
    <cellStyle name="60% - Accent4" xfId="7490" builtinId="44" hidden="1" customBuiltin="1"/>
    <cellStyle name="60% - Accent4" xfId="7531" builtinId="44" hidden="1" customBuiltin="1"/>
    <cellStyle name="60% - Accent4" xfId="7983" builtinId="44" hidden="1" customBuiltin="1"/>
    <cellStyle name="60% - Accent4" xfId="8004" builtinId="44" hidden="1" customBuiltin="1"/>
    <cellStyle name="60% - Accent4" xfId="8027" builtinId="44" hidden="1" customBuiltin="1"/>
    <cellStyle name="60% - Accent4" xfId="8050" builtinId="44" hidden="1" customBuiltin="1"/>
    <cellStyle name="60% - Accent4" xfId="8071" builtinId="44" hidden="1" customBuiltin="1"/>
    <cellStyle name="60% - Accent4" xfId="8115" builtinId="44" hidden="1" customBuiltin="1"/>
    <cellStyle name="60% - Accent4" xfId="8583" builtinId="44" hidden="1" customBuiltin="1"/>
    <cellStyle name="60% - Accent4" xfId="8607" builtinId="44" hidden="1" customBuiltin="1"/>
    <cellStyle name="60% - Accent4" xfId="8633" builtinId="44" hidden="1" customBuiltin="1"/>
    <cellStyle name="60% - Accent4" xfId="8658" builtinId="44" hidden="1" customBuiltin="1"/>
    <cellStyle name="60% - Accent4" xfId="8681" builtinId="44" hidden="1" customBuiltin="1"/>
    <cellStyle name="60% - Accent4" xfId="8541" builtinId="44" hidden="1" customBuiltin="1"/>
    <cellStyle name="60% - Accent4" xfId="8722" builtinId="44" hidden="1" customBuiltin="1"/>
    <cellStyle name="60% - Accent4" xfId="8753" builtinId="44" hidden="1" customBuiltin="1"/>
    <cellStyle name="60% - Accent4" xfId="8789" builtinId="44" hidden="1" customBuiltin="1"/>
    <cellStyle name="60% - Accent4" xfId="8821" builtinId="44" hidden="1" customBuiltin="1"/>
    <cellStyle name="60% - Accent4" xfId="8851" builtinId="44" hidden="1" customBuiltin="1"/>
    <cellStyle name="60% - Accent4" xfId="8794" builtinId="44" hidden="1" customBuiltin="1"/>
    <cellStyle name="60% - Accent4" xfId="8720" builtinId="44" hidden="1" customBuiltin="1"/>
    <cellStyle name="60% - Accent4" xfId="8869" builtinId="44" hidden="1" customBuiltin="1"/>
    <cellStyle name="60% - Accent4" xfId="8897" builtinId="44" hidden="1" customBuiltin="1"/>
    <cellStyle name="60% - Accent4" xfId="8920" builtinId="44" hidden="1" customBuiltin="1"/>
    <cellStyle name="60% - Accent4" xfId="8943" builtinId="44" hidden="1" customBuiltin="1"/>
    <cellStyle name="60% - Accent4" xfId="8956" builtinId="44" hidden="1" customBuiltin="1"/>
    <cellStyle name="60% - Accent4" xfId="8994" builtinId="44" hidden="1" customBuiltin="1"/>
    <cellStyle name="60% - Accent4" xfId="9025" builtinId="44" hidden="1" customBuiltin="1"/>
    <cellStyle name="60% - Accent4" xfId="9059" builtinId="44" hidden="1" customBuiltin="1"/>
    <cellStyle name="60% - Accent4" xfId="9087" builtinId="44" hidden="1" customBuiltin="1"/>
    <cellStyle name="60% - Accent4" xfId="9115" builtinId="44" hidden="1" customBuiltin="1"/>
    <cellStyle name="60% - Accent4" xfId="9064" builtinId="44" hidden="1" customBuiltin="1"/>
    <cellStyle name="60% - Accent4" xfId="8993" builtinId="44" hidden="1" customBuiltin="1"/>
    <cellStyle name="60% - Accent4" xfId="9134" builtinId="44" hidden="1" customBuiltin="1"/>
    <cellStyle name="60% - Accent4" xfId="9159" builtinId="44" hidden="1" customBuiltin="1"/>
    <cellStyle name="60% - Accent4" xfId="9185" builtinId="44" hidden="1" customBuiltin="1"/>
    <cellStyle name="60% - Accent4" xfId="9209" builtinId="44" hidden="1" customBuiltin="1"/>
    <cellStyle name="60% - Accent4" xfId="9241" builtinId="44" hidden="1" customBuiltin="1"/>
    <cellStyle name="60% - Accent4" xfId="9279" builtinId="44" hidden="1" customBuiltin="1"/>
    <cellStyle name="60% - Accent4" xfId="9310" builtinId="44" hidden="1" customBuiltin="1"/>
    <cellStyle name="60% - Accent4" xfId="9343" builtinId="44" hidden="1" customBuiltin="1"/>
    <cellStyle name="60% - Accent4" xfId="9372" builtinId="44" hidden="1" customBuiltin="1"/>
    <cellStyle name="60% - Accent4" xfId="9400" builtinId="44" hidden="1" customBuiltin="1"/>
    <cellStyle name="60% - Accent4" xfId="9348" builtinId="44" hidden="1" customBuiltin="1"/>
    <cellStyle name="60% - Accent4" xfId="9278" builtinId="44" hidden="1" customBuiltin="1"/>
    <cellStyle name="60% - Accent4" xfId="9418" builtinId="44" hidden="1" customBuiltin="1"/>
    <cellStyle name="60% - Accent4" xfId="9443" builtinId="44" hidden="1" customBuiltin="1"/>
    <cellStyle name="60% - Accent4" xfId="9468" builtinId="44" hidden="1" customBuiltin="1"/>
    <cellStyle name="60% - Accent4" xfId="9491" builtinId="44" hidden="1" customBuiltin="1"/>
    <cellStyle name="60% - Accent4" xfId="9522" builtinId="44" hidden="1" customBuiltin="1"/>
    <cellStyle name="60% - Accent4" xfId="8457" builtinId="44" hidden="1" customBuiltin="1"/>
    <cellStyle name="60% - Accent4" xfId="8259" builtinId="44" hidden="1" customBuiltin="1"/>
    <cellStyle name="60% - Accent4" xfId="8367" builtinId="44" hidden="1" customBuiltin="1"/>
    <cellStyle name="60% - Accent4" xfId="8452" builtinId="44" hidden="1" customBuiltin="1"/>
    <cellStyle name="60% - Accent4" xfId="8097" builtinId="44" hidden="1" customBuiltin="1"/>
    <cellStyle name="60% - Accent4" xfId="8157" builtinId="44" hidden="1" customBuiltin="1"/>
    <cellStyle name="60% - Accent4" xfId="9681" builtinId="44" hidden="1" customBuiltin="1"/>
    <cellStyle name="60% - Accent4" xfId="9702" builtinId="44" hidden="1" customBuiltin="1"/>
    <cellStyle name="60% - Accent4" xfId="9725" builtinId="44" hidden="1" customBuiltin="1"/>
    <cellStyle name="60% - Accent4" xfId="9746" builtinId="44" hidden="1" customBuiltin="1"/>
    <cellStyle name="60% - Accent4" xfId="9767" builtinId="44" hidden="1" customBuiltin="1"/>
    <cellStyle name="60% - Accent4" xfId="9644" builtinId="44" hidden="1" customBuiltin="1"/>
    <cellStyle name="60% - Accent4" xfId="9806" builtinId="44" hidden="1" customBuiltin="1"/>
    <cellStyle name="60% - Accent4" xfId="9838" builtinId="44" hidden="1" customBuiltin="1"/>
    <cellStyle name="60% - Accent4" xfId="9872" builtinId="44" hidden="1" customBuiltin="1"/>
    <cellStyle name="60% - Accent4" xfId="9903" builtinId="44" hidden="1" customBuiltin="1"/>
    <cellStyle name="60% - Accent4" xfId="9934" builtinId="44" hidden="1" customBuiltin="1"/>
    <cellStyle name="60% - Accent4" xfId="9877" builtinId="44" hidden="1" customBuiltin="1"/>
    <cellStyle name="60% - Accent4" xfId="9804" builtinId="44" hidden="1" customBuiltin="1"/>
    <cellStyle name="60% - Accent4" xfId="9952" builtinId="44" hidden="1" customBuiltin="1"/>
    <cellStyle name="60% - Accent4" xfId="9981" builtinId="44" hidden="1" customBuiltin="1"/>
    <cellStyle name="60% - Accent4" xfId="10005" builtinId="44" hidden="1" customBuiltin="1"/>
    <cellStyle name="60% - Accent4" xfId="10027" builtinId="44" hidden="1" customBuiltin="1"/>
    <cellStyle name="60% - Accent4" xfId="10040" builtinId="44" hidden="1" customBuiltin="1"/>
    <cellStyle name="60% - Accent4" xfId="10074" builtinId="44" hidden="1" customBuiltin="1"/>
    <cellStyle name="60% - Accent4" xfId="10104" builtinId="44" hidden="1" customBuiltin="1"/>
    <cellStyle name="60% - Accent4" xfId="10136" builtinId="44" hidden="1" customBuiltin="1"/>
    <cellStyle name="60% - Accent4" xfId="10163" builtinId="44" hidden="1" customBuiltin="1"/>
    <cellStyle name="60% - Accent4" xfId="10192" builtinId="44" hidden="1" customBuiltin="1"/>
    <cellStyle name="60% - Accent4" xfId="10141" builtinId="44" hidden="1" customBuiltin="1"/>
    <cellStyle name="60% - Accent4" xfId="10073" builtinId="44" hidden="1" customBuiltin="1"/>
    <cellStyle name="60% - Accent4" xfId="10210" builtinId="44" hidden="1" customBuiltin="1"/>
    <cellStyle name="60% - Accent4" xfId="10235" builtinId="44" hidden="1" customBuiltin="1"/>
    <cellStyle name="60% - Accent4" xfId="10259" builtinId="44" hidden="1" customBuiltin="1"/>
    <cellStyle name="60% - Accent4" xfId="10282" builtinId="44" hidden="1" customBuiltin="1"/>
    <cellStyle name="60% - Accent4" xfId="10315" builtinId="44" hidden="1" customBuiltin="1"/>
    <cellStyle name="60% - Accent4" xfId="10352" builtinId="44" hidden="1" customBuiltin="1"/>
    <cellStyle name="60% - Accent4" xfId="10382" builtinId="44" hidden="1" customBuiltin="1"/>
    <cellStyle name="60% - Accent4" xfId="10415" builtinId="44" hidden="1" customBuiltin="1"/>
    <cellStyle name="60% - Accent4" xfId="10443" builtinId="44" hidden="1" customBuiltin="1"/>
    <cellStyle name="60% - Accent4" xfId="10471" builtinId="44" hidden="1" customBuiltin="1"/>
    <cellStyle name="60% - Accent4" xfId="10421" builtinId="44" hidden="1" customBuiltin="1"/>
    <cellStyle name="60% - Accent4" xfId="10351" builtinId="44" hidden="1" customBuiltin="1"/>
    <cellStyle name="60% - Accent4" xfId="10489" builtinId="44" hidden="1" customBuiltin="1"/>
    <cellStyle name="60% - Accent4" xfId="10515" builtinId="44" hidden="1" customBuiltin="1"/>
    <cellStyle name="60% - Accent4" xfId="10537" builtinId="44" hidden="1" customBuiltin="1"/>
    <cellStyle name="60% - Accent4" xfId="10560" builtinId="44" hidden="1" customBuiltin="1"/>
    <cellStyle name="60% - Accent4" xfId="10589" builtinId="44" hidden="1" customBuiltin="1"/>
    <cellStyle name="60% - Accent4" xfId="5627" builtinId="44" hidden="1" customBuiltin="1"/>
    <cellStyle name="60% - Accent4" xfId="7620" builtinId="44" hidden="1" customBuiltin="1"/>
    <cellStyle name="60% - Accent4" xfId="4282" builtinId="44" hidden="1" customBuiltin="1"/>
    <cellStyle name="60% - Accent4" xfId="10699" builtinId="44" hidden="1" customBuiltin="1"/>
    <cellStyle name="60% - Accent4" xfId="10768" builtinId="44" hidden="1" customBuiltin="1"/>
    <cellStyle name="60% - Accent4" xfId="10749" builtinId="44" hidden="1" customBuiltin="1"/>
    <cellStyle name="60% - Accent4" xfId="6022" builtinId="44" hidden="1" customBuiltin="1"/>
    <cellStyle name="60% - Accent4" xfId="4775" builtinId="44" hidden="1" customBuiltin="1"/>
    <cellStyle name="60% - Accent4" xfId="4751" builtinId="44" hidden="1" customBuiltin="1"/>
    <cellStyle name="60% - Accent4" xfId="4642" builtinId="44" hidden="1" customBuiltin="1"/>
    <cellStyle name="60% - Accent4" xfId="7748" builtinId="44" hidden="1" customBuiltin="1"/>
    <cellStyle name="60% - Accent4" xfId="5734" builtinId="44" hidden="1" customBuiltin="1"/>
    <cellStyle name="60% - Accent4" xfId="4899" builtinId="44" hidden="1" customBuiltin="1"/>
    <cellStyle name="60% - Accent4" xfId="4399" builtinId="44" hidden="1" customBuiltin="1"/>
    <cellStyle name="60% - Accent4" xfId="7763" builtinId="44" hidden="1" customBuiltin="1"/>
    <cellStyle name="60% - Accent4" xfId="4818" builtinId="44" hidden="1" customBuiltin="1"/>
    <cellStyle name="60% - Accent4" xfId="5262" builtinId="44" hidden="1" customBuiltin="1"/>
    <cellStyle name="60% - Accent4" xfId="10680" builtinId="44" hidden="1" customBuiltin="1"/>
    <cellStyle name="60% - Accent4" xfId="5496" builtinId="44" hidden="1" customBuiltin="1"/>
    <cellStyle name="60% - Accent4" xfId="5593" builtinId="44" hidden="1" customBuiltin="1"/>
    <cellStyle name="60% - Accent4" xfId="10644" builtinId="44" hidden="1" customBuiltin="1"/>
    <cellStyle name="60% - Accent4" xfId="8309" builtinId="44" hidden="1" customBuiltin="1"/>
    <cellStyle name="60% - Accent4" xfId="10641" builtinId="44" hidden="1" customBuiltin="1"/>
    <cellStyle name="60% - Accent4" xfId="5163" builtinId="44" hidden="1" customBuiltin="1"/>
    <cellStyle name="60% - Accent4" xfId="9625" builtinId="44" hidden="1" customBuiltin="1"/>
    <cellStyle name="60% - Accent4" xfId="5192" builtinId="44" hidden="1" customBuiltin="1"/>
    <cellStyle name="60% - Accent4" xfId="5191" builtinId="44" hidden="1" customBuiltin="1"/>
    <cellStyle name="60% - Accent4" xfId="8373" builtinId="44" hidden="1" customBuiltin="1"/>
    <cellStyle name="60% - Accent4" xfId="4389" builtinId="44" hidden="1" customBuiltin="1"/>
    <cellStyle name="60% - Accent4" xfId="5957" builtinId="44" hidden="1" customBuiltin="1"/>
    <cellStyle name="60% - Accent4" xfId="5900" builtinId="44" hidden="1" customBuiltin="1"/>
    <cellStyle name="60% - Accent4" xfId="6050" builtinId="44" hidden="1" customBuiltin="1"/>
    <cellStyle name="60% - Accent4" xfId="4170" builtinId="44" hidden="1" customBuiltin="1"/>
    <cellStyle name="60% - Accent4" xfId="6292" builtinId="44" hidden="1" customBuiltin="1"/>
    <cellStyle name="60% - Accent4" xfId="5925" builtinId="44" hidden="1" customBuiltin="1"/>
    <cellStyle name="60% - Accent4" xfId="5995" builtinId="44" hidden="1" customBuiltin="1"/>
    <cellStyle name="60% - Accent4" xfId="4490" builtinId="44" hidden="1" customBuiltin="1"/>
    <cellStyle name="60% - Accent4" xfId="5250" builtinId="44" hidden="1" customBuiltin="1"/>
    <cellStyle name="60% - Accent4" xfId="4158" builtinId="44" hidden="1" customBuiltin="1"/>
    <cellStyle name="60% - Accent4" xfId="4995" builtinId="44" hidden="1" customBuiltin="1"/>
    <cellStyle name="60% - Accent4" xfId="5786" builtinId="44" hidden="1" customBuiltin="1"/>
    <cellStyle name="60% - Accent4" xfId="6145" builtinId="44" hidden="1" customBuiltin="1"/>
    <cellStyle name="60% - Accent4" xfId="5444" builtinId="44" hidden="1" customBuiltin="1"/>
    <cellStyle name="60% - Accent4" xfId="5690" builtinId="44" hidden="1" customBuiltin="1"/>
    <cellStyle name="60% - Accent4" xfId="4876" builtinId="44" hidden="1" customBuiltin="1"/>
    <cellStyle name="60% - Accent4" xfId="4732" builtinId="44" hidden="1" customBuiltin="1"/>
    <cellStyle name="60% - Accent4" xfId="6029" builtinId="44" hidden="1" customBuiltin="1"/>
    <cellStyle name="60% - Accent4" xfId="8873" builtinId="44" hidden="1" customBuiltin="1"/>
    <cellStyle name="60% - Accent4" xfId="4866" builtinId="44" hidden="1" customBuiltin="1"/>
    <cellStyle name="60% - Accent4" xfId="10261" builtinId="44" hidden="1" customBuiltin="1"/>
    <cellStyle name="60% - Accent4" xfId="9940" builtinId="44" hidden="1" customBuiltin="1"/>
    <cellStyle name="60% - Accent4" xfId="6065" builtinId="44" hidden="1" customBuiltin="1"/>
    <cellStyle name="60% - Accent4" xfId="7546" builtinId="44" hidden="1" customBuiltin="1"/>
    <cellStyle name="60% - Accent4" xfId="9281" builtinId="44" hidden="1" customBuiltin="1"/>
    <cellStyle name="60% - Accent4" xfId="11029" builtinId="44" hidden="1" customBuiltin="1"/>
    <cellStyle name="60% - Accent4" xfId="11054" builtinId="44" hidden="1" customBuiltin="1"/>
    <cellStyle name="60% - Accent4" xfId="11085" builtinId="44" hidden="1" customBuiltin="1"/>
    <cellStyle name="60% - Accent4" xfId="11113" builtinId="44" hidden="1" customBuiltin="1"/>
    <cellStyle name="60% - Accent4" xfId="11140" builtinId="44" hidden="1" customBuiltin="1"/>
    <cellStyle name="60% - Accent4" xfId="10981" builtinId="44" hidden="1" customBuiltin="1"/>
    <cellStyle name="60% - Accent4" xfId="11186" builtinId="44" hidden="1" customBuiltin="1"/>
    <cellStyle name="60% - Accent4" xfId="11219" builtinId="44" hidden="1" customBuiltin="1"/>
    <cellStyle name="60% - Accent4" xfId="11254" builtinId="44" hidden="1" customBuiltin="1"/>
    <cellStyle name="60% - Accent4" xfId="11289" builtinId="44" hidden="1" customBuiltin="1"/>
    <cellStyle name="60% - Accent4" xfId="11319" builtinId="44" hidden="1" customBuiltin="1"/>
    <cellStyle name="60% - Accent4" xfId="11261" builtinId="44" hidden="1" customBuiltin="1"/>
    <cellStyle name="60% - Accent4" xfId="11184" builtinId="44" hidden="1" customBuiltin="1"/>
    <cellStyle name="60% - Accent4" xfId="11339" builtinId="44" hidden="1" customBuiltin="1"/>
    <cellStyle name="60% - Accent4" xfId="11372" builtinId="44" hidden="1" customBuiltin="1"/>
    <cellStyle name="60% - Accent4" xfId="11401" builtinId="44" hidden="1" customBuiltin="1"/>
    <cellStyle name="60% - Accent4" xfId="11427" builtinId="44" hidden="1" customBuiltin="1"/>
    <cellStyle name="60% - Accent4" xfId="11440" builtinId="44" hidden="1" customBuiltin="1"/>
    <cellStyle name="60% - Accent4" xfId="11483" builtinId="44" hidden="1" customBuiltin="1"/>
    <cellStyle name="60% - Accent4" xfId="11514" builtinId="44" hidden="1" customBuiltin="1"/>
    <cellStyle name="60% - Accent4" xfId="11546" builtinId="44" hidden="1" customBuiltin="1"/>
    <cellStyle name="60% - Accent4" xfId="11576" builtinId="44" hidden="1" customBuiltin="1"/>
    <cellStyle name="60% - Accent4" xfId="11605" builtinId="44" hidden="1" customBuiltin="1"/>
    <cellStyle name="60% - Accent4" xfId="11552" builtinId="44" hidden="1" customBuiltin="1"/>
    <cellStyle name="60% - Accent4" xfId="11482" builtinId="44" hidden="1" customBuiltin="1"/>
    <cellStyle name="60% - Accent4" xfId="11623" builtinId="44" hidden="1" customBuiltin="1"/>
    <cellStyle name="60% - Accent4" xfId="11651" builtinId="44" hidden="1" customBuiltin="1"/>
    <cellStyle name="60% - Accent4" xfId="11680" builtinId="44" hidden="1" customBuiltin="1"/>
    <cellStyle name="60% - Accent4" xfId="11706" builtinId="44" hidden="1" customBuiltin="1"/>
    <cellStyle name="60% - Accent4" xfId="11738" builtinId="44" hidden="1" customBuiltin="1"/>
    <cellStyle name="60% - Accent4" xfId="11781" builtinId="44" hidden="1" customBuiltin="1"/>
    <cellStyle name="60% - Accent4" xfId="11812" builtinId="44" hidden="1" customBuiltin="1"/>
    <cellStyle name="60% - Accent4" xfId="11844" builtinId="44" hidden="1" customBuiltin="1"/>
    <cellStyle name="60% - Accent4" xfId="11873" builtinId="44" hidden="1" customBuiltin="1"/>
    <cellStyle name="60% - Accent4" xfId="11901" builtinId="44" hidden="1" customBuiltin="1"/>
    <cellStyle name="60% - Accent4" xfId="11850" builtinId="44" hidden="1" customBuiltin="1"/>
    <cellStyle name="60% - Accent4" xfId="11780" builtinId="44" hidden="1" customBuiltin="1"/>
    <cellStyle name="60% - Accent4" xfId="11919" builtinId="44" hidden="1" customBuiltin="1"/>
    <cellStyle name="60% - Accent4" xfId="11947" builtinId="44" hidden="1" customBuiltin="1"/>
    <cellStyle name="60% - Accent4" xfId="11978" builtinId="44" hidden="1" customBuiltin="1"/>
    <cellStyle name="60% - Accent4" xfId="12005" builtinId="44" hidden="1" customBuiltin="1"/>
    <cellStyle name="60% - Accent4" xfId="12035" builtinId="44" hidden="1" customBuiltin="1"/>
    <cellStyle name="60% - Accent4" xfId="10922" builtinId="44" hidden="1" customBuiltin="1"/>
    <cellStyle name="60% - Accent4" xfId="10480" builtinId="44" hidden="1" customBuiltin="1"/>
    <cellStyle name="60% - Accent4" xfId="10892" builtinId="44" hidden="1" customBuiltin="1"/>
    <cellStyle name="60% - Accent4" xfId="10920" builtinId="44" hidden="1" customBuiltin="1"/>
    <cellStyle name="60% - Accent4" xfId="8919" builtinId="44" hidden="1" customBuiltin="1"/>
    <cellStyle name="60% - Accent4" xfId="5910" builtinId="44" hidden="1" customBuiltin="1"/>
    <cellStyle name="60% - Accent4" xfId="12180" builtinId="44" hidden="1" customBuiltin="1"/>
    <cellStyle name="60% - Accent4" xfId="12201" builtinId="44" hidden="1" customBuiltin="1"/>
    <cellStyle name="60% - Accent4" xfId="12224" builtinId="44" hidden="1" customBuiltin="1"/>
    <cellStyle name="60% - Accent4" xfId="12245" builtinId="44" hidden="1" customBuiltin="1"/>
    <cellStyle name="60% - Accent4" xfId="12266" builtinId="44" hidden="1" customBuiltin="1"/>
    <cellStyle name="60% - Accent4" xfId="12143" builtinId="44" hidden="1" customBuiltin="1"/>
    <cellStyle name="60% - Accent4" xfId="12309" builtinId="44" hidden="1" customBuiltin="1"/>
    <cellStyle name="60% - Accent4" xfId="12341" builtinId="44" hidden="1" customBuiltin="1"/>
    <cellStyle name="60% - Accent4" xfId="12375" builtinId="44" hidden="1" customBuiltin="1"/>
    <cellStyle name="60% - Accent4" xfId="12406" builtinId="44" hidden="1" customBuiltin="1"/>
    <cellStyle name="60% - Accent4" xfId="12438" builtinId="44" hidden="1" customBuiltin="1"/>
    <cellStyle name="60% - Accent4" xfId="12381" builtinId="44" hidden="1" customBuiltin="1"/>
    <cellStyle name="60% - Accent4" xfId="12307" builtinId="44" hidden="1" customBuiltin="1"/>
    <cellStyle name="60% - Accent4" xfId="12458" builtinId="44" hidden="1" customBuiltin="1"/>
    <cellStyle name="60% - Accent4" xfId="12490" builtinId="44" hidden="1" customBuiltin="1"/>
    <cellStyle name="60% - Accent4" xfId="12516" builtinId="44" hidden="1" customBuiltin="1"/>
    <cellStyle name="60% - Accent4" xfId="12542" builtinId="44" hidden="1" customBuiltin="1"/>
    <cellStyle name="60% - Accent4" xfId="12552" builtinId="44" hidden="1" customBuiltin="1"/>
    <cellStyle name="60% - Accent4" xfId="12592" builtinId="44" hidden="1" customBuiltin="1"/>
    <cellStyle name="60% - Accent4" xfId="12622" builtinId="44" hidden="1" customBuiltin="1"/>
    <cellStyle name="60% - Accent4" xfId="12654" builtinId="44" hidden="1" customBuiltin="1"/>
    <cellStyle name="60% - Accent4" xfId="12682" builtinId="44" hidden="1" customBuiltin="1"/>
    <cellStyle name="60% - Accent4" xfId="12710" builtinId="44" hidden="1" customBuiltin="1"/>
    <cellStyle name="60% - Accent4" xfId="12660" builtinId="44" hidden="1" customBuiltin="1"/>
    <cellStyle name="60% - Accent4" xfId="12591" builtinId="44" hidden="1" customBuiltin="1"/>
    <cellStyle name="60% - Accent4" xfId="12729" builtinId="44" hidden="1" customBuiltin="1"/>
    <cellStyle name="60% - Accent4" xfId="12757" builtinId="44" hidden="1" customBuiltin="1"/>
    <cellStyle name="60% - Accent4" xfId="12786" builtinId="44" hidden="1" customBuiltin="1"/>
    <cellStyle name="60% - Accent4" xfId="12815" builtinId="44" hidden="1" customBuiltin="1"/>
    <cellStyle name="60% - Accent4" xfId="12845" builtinId="44" hidden="1" customBuiltin="1"/>
    <cellStyle name="60% - Accent4" xfId="12885" builtinId="44" hidden="1" customBuiltin="1"/>
    <cellStyle name="60% - Accent4" xfId="12915" builtinId="44" hidden="1" customBuiltin="1"/>
    <cellStyle name="60% - Accent4" xfId="12946" builtinId="44" hidden="1" customBuiltin="1"/>
    <cellStyle name="60% - Accent4" xfId="12974" builtinId="44" hidden="1" customBuiltin="1"/>
    <cellStyle name="60% - Accent4" xfId="13002" builtinId="44" hidden="1" customBuiltin="1"/>
    <cellStyle name="60% - Accent4" xfId="12952" builtinId="44" hidden="1" customBuiltin="1"/>
    <cellStyle name="60% - Accent4" xfId="12884" builtinId="44" hidden="1" customBuiltin="1"/>
    <cellStyle name="60% - Accent4" xfId="13021" builtinId="44" hidden="1" customBuiltin="1"/>
    <cellStyle name="60% - Accent4" xfId="13048" builtinId="44" hidden="1" customBuiltin="1"/>
    <cellStyle name="60% - Accent4" xfId="13075" builtinId="44" hidden="1" customBuiltin="1"/>
    <cellStyle name="60% - Accent4" xfId="13099" builtinId="44" hidden="1" customBuiltin="1"/>
    <cellStyle name="60% - Accent4" xfId="13120" builtinId="44" hidden="1" customBuiltin="1"/>
    <cellStyle name="60% - Accent4" xfId="7935" builtinId="44" hidden="1" customBuiltin="1"/>
    <cellStyle name="60% - Accent4" xfId="6130" builtinId="44" hidden="1" customBuiltin="1"/>
    <cellStyle name="60% - Accent4" xfId="7509" builtinId="44" hidden="1" customBuiltin="1"/>
    <cellStyle name="60% - Accent4" xfId="5744" builtinId="44" hidden="1" customBuiltin="1"/>
    <cellStyle name="60% - Accent4" xfId="4648" builtinId="44" hidden="1" customBuiltin="1"/>
    <cellStyle name="60% - Accent4" xfId="7673" builtinId="44" hidden="1" customBuiltin="1"/>
    <cellStyle name="60% - Accent4" xfId="4614" builtinId="44" hidden="1" customBuiltin="1"/>
    <cellStyle name="60% - Accent4" xfId="12781" builtinId="44" hidden="1" customBuiltin="1"/>
    <cellStyle name="60% - Accent4" xfId="7836" builtinId="44" hidden="1" customBuiltin="1"/>
    <cellStyle name="60% - Accent4" xfId="5616" builtinId="44" hidden="1" customBuiltin="1"/>
    <cellStyle name="60% - Accent4" xfId="5732" builtinId="44" hidden="1" customBuiltin="1"/>
    <cellStyle name="60% - Accent4" xfId="9158" builtinId="44" hidden="1" customBuiltin="1"/>
    <cellStyle name="60% - Accent4" xfId="11045" builtinId="44" hidden="1" customBuiltin="1"/>
    <cellStyle name="60% - Accent4" xfId="5502" builtinId="44" hidden="1" customBuiltin="1"/>
    <cellStyle name="60% - Accent4" xfId="7896" builtinId="44" hidden="1" customBuiltin="1"/>
    <cellStyle name="60% - Accent4" xfId="13090" builtinId="44" hidden="1" customBuiltin="1"/>
    <cellStyle name="60% - Accent4" xfId="13128" builtinId="44" hidden="1" customBuiltin="1"/>
    <cellStyle name="60% - Accent4" xfId="6313" builtinId="44" hidden="1" customBuiltin="1"/>
    <cellStyle name="60% - Accent4" xfId="11615" builtinId="44" hidden="1" customBuiltin="1"/>
    <cellStyle name="60% - Accent4" xfId="13153" builtinId="44" hidden="1" customBuiltin="1"/>
    <cellStyle name="60% - Accent4" xfId="13191" builtinId="44" hidden="1" customBuiltin="1"/>
    <cellStyle name="60% - Accent4" xfId="13227" builtinId="44" hidden="1" customBuiltin="1"/>
    <cellStyle name="60% - Accent4" xfId="13262" builtinId="44" hidden="1" customBuiltin="1"/>
    <cellStyle name="60% - Accent4" xfId="13279" builtinId="44" hidden="1" customBuiltin="1"/>
    <cellStyle name="60% - Accent4" xfId="13324" builtinId="44" hidden="1" customBuiltin="1"/>
    <cellStyle name="60% - Accent4" xfId="13356" builtinId="44" hidden="1" customBuiltin="1"/>
    <cellStyle name="60% - Accent4" xfId="13390" builtinId="44" hidden="1" customBuiltin="1"/>
    <cellStyle name="60% - Accent4" xfId="13422" builtinId="44" hidden="1" customBuiltin="1"/>
    <cellStyle name="60% - Accent4" xfId="13453" builtinId="44" hidden="1" customBuiltin="1"/>
    <cellStyle name="60% - Accent4" xfId="13397" builtinId="44" hidden="1" customBuiltin="1"/>
    <cellStyle name="60% - Accent4" xfId="13323" builtinId="44" hidden="1" customBuiltin="1"/>
    <cellStyle name="60% - Accent4" xfId="13477" builtinId="44" hidden="1" customBuiltin="1"/>
    <cellStyle name="60% - Accent4" xfId="13512" builtinId="44" hidden="1" customBuiltin="1"/>
    <cellStyle name="60% - Accent4" xfId="13548" builtinId="44" hidden="1" customBuiltin="1"/>
    <cellStyle name="60% - Accent4" xfId="13582" builtinId="44" hidden="1" customBuiltin="1"/>
    <cellStyle name="60% - Accent4" xfId="13621" builtinId="44" hidden="1" customBuiltin="1"/>
    <cellStyle name="60% - Accent4" xfId="13666" builtinId="44" hidden="1" customBuiltin="1"/>
    <cellStyle name="60% - Accent4" xfId="13698" builtinId="44" hidden="1" customBuiltin="1"/>
    <cellStyle name="60% - Accent4" xfId="13732" builtinId="44" hidden="1" customBuiltin="1"/>
    <cellStyle name="60% - Accent4" xfId="13764" builtinId="44" hidden="1" customBuiltin="1"/>
    <cellStyle name="60% - Accent4" xfId="13795" builtinId="44" hidden="1" customBuiltin="1"/>
    <cellStyle name="60% - Accent4" xfId="13739" builtinId="44" hidden="1" customBuiltin="1"/>
    <cellStyle name="60% - Accent4" xfId="13665" builtinId="44" hidden="1" customBuiltin="1"/>
    <cellStyle name="60% - Accent4" xfId="13819" builtinId="44" hidden="1" customBuiltin="1"/>
    <cellStyle name="60% - Accent4" xfId="13854" builtinId="44" hidden="1" customBuiltin="1"/>
    <cellStyle name="60% - Accent4" xfId="13890" builtinId="44" hidden="1" customBuiltin="1"/>
    <cellStyle name="60% - Accent4" xfId="13924" builtinId="44" hidden="1" customBuiltin="1"/>
    <cellStyle name="60% - Accent4" xfId="13964" builtinId="44" hidden="1" customBuiltin="1"/>
    <cellStyle name="60% - Accent4" xfId="14323" builtinId="44" hidden="1" customBuiltin="1"/>
    <cellStyle name="60% - Accent4" xfId="14344" builtinId="44" hidden="1" customBuiltin="1"/>
    <cellStyle name="60% - Accent4" xfId="14366" builtinId="44" hidden="1" customBuiltin="1"/>
    <cellStyle name="60% - Accent4" xfId="14388" builtinId="44" hidden="1" customBuiltin="1"/>
    <cellStyle name="60% - Accent4" xfId="14409" builtinId="44" hidden="1" customBuiltin="1"/>
    <cellStyle name="60% - Accent4" xfId="14451" builtinId="44" hidden="1" customBuiltin="1"/>
    <cellStyle name="60% - Accent4" xfId="14855" builtinId="44" hidden="1" customBuiltin="1"/>
    <cellStyle name="60% - Accent4" xfId="14879" builtinId="44" hidden="1" customBuiltin="1"/>
    <cellStyle name="60% - Accent4" xfId="14905" builtinId="44" hidden="1" customBuiltin="1"/>
    <cellStyle name="60% - Accent4" xfId="14929" builtinId="44" hidden="1" customBuiltin="1"/>
    <cellStyle name="60% - Accent4" xfId="14951" builtinId="44" hidden="1" customBuiltin="1"/>
    <cellStyle name="60% - Accent4" xfId="14813" builtinId="44" hidden="1" customBuiltin="1"/>
    <cellStyle name="60% - Accent4" xfId="14992" builtinId="44" hidden="1" customBuiltin="1"/>
    <cellStyle name="60% - Accent4" xfId="15023" builtinId="44" hidden="1" customBuiltin="1"/>
    <cellStyle name="60% - Accent4" xfId="15057" builtinId="44" hidden="1" customBuiltin="1"/>
    <cellStyle name="60% - Accent4" xfId="15090" builtinId="44" hidden="1" customBuiltin="1"/>
    <cellStyle name="60% - Accent4" xfId="15120" builtinId="44" hidden="1" customBuiltin="1"/>
    <cellStyle name="60% - Accent4" xfId="15062" builtinId="44" hidden="1" customBuiltin="1"/>
    <cellStyle name="60% - Accent4" xfId="14990" builtinId="44" hidden="1" customBuiltin="1"/>
    <cellStyle name="60% - Accent4" xfId="15137" builtinId="44" hidden="1" customBuiltin="1"/>
    <cellStyle name="60% - Accent4" xfId="15165" builtinId="44" hidden="1" customBuiltin="1"/>
    <cellStyle name="60% - Accent4" xfId="15188" builtinId="44" hidden="1" customBuiltin="1"/>
    <cellStyle name="60% - Accent4" xfId="15211" builtinId="44" hidden="1" customBuiltin="1"/>
    <cellStyle name="60% - Accent4" xfId="15223" builtinId="44" hidden="1" customBuiltin="1"/>
    <cellStyle name="60% - Accent4" xfId="15258" builtinId="44" hidden="1" customBuiltin="1"/>
    <cellStyle name="60% - Accent4" xfId="15288" builtinId="44" hidden="1" customBuiltin="1"/>
    <cellStyle name="60% - Accent4" xfId="15320" builtinId="44" hidden="1" customBuiltin="1"/>
    <cellStyle name="60% - Accent4" xfId="15349" builtinId="44" hidden="1" customBuiltin="1"/>
    <cellStyle name="60% - Accent4" xfId="15377" builtinId="44" hidden="1" customBuiltin="1"/>
    <cellStyle name="60% - Accent4" xfId="15325" builtinId="44" hidden="1" customBuiltin="1"/>
    <cellStyle name="60% - Accent4" xfId="15257" builtinId="44" hidden="1" customBuiltin="1"/>
    <cellStyle name="60% - Accent4" xfId="15395" builtinId="44" hidden="1" customBuiltin="1"/>
    <cellStyle name="60% - Accent4" xfId="15419" builtinId="44" hidden="1" customBuiltin="1"/>
    <cellStyle name="60% - Accent4" xfId="15444" builtinId="44" hidden="1" customBuiltin="1"/>
    <cellStyle name="60% - Accent4" xfId="15468" builtinId="44" hidden="1" customBuiltin="1"/>
    <cellStyle name="60% - Accent4" xfId="15500" builtinId="44" hidden="1" customBuiltin="1"/>
    <cellStyle name="60% - Accent4" xfId="15536" builtinId="44" hidden="1" customBuiltin="1"/>
    <cellStyle name="60% - Accent4" xfId="15566" builtinId="44" hidden="1" customBuiltin="1"/>
    <cellStyle name="60% - Accent4" xfId="15598" builtinId="44" hidden="1" customBuiltin="1"/>
    <cellStyle name="60% - Accent4" xfId="15626" builtinId="44" hidden="1" customBuiltin="1"/>
    <cellStyle name="60% - Accent4" xfId="15654" builtinId="44" hidden="1" customBuiltin="1"/>
    <cellStyle name="60% - Accent4" xfId="15603" builtinId="44" hidden="1" customBuiltin="1"/>
    <cellStyle name="60% - Accent4" xfId="15535" builtinId="44" hidden="1" customBuiltin="1"/>
    <cellStyle name="60% - Accent4" xfId="15672" builtinId="44" hidden="1" customBuiltin="1"/>
    <cellStyle name="60% - Accent4" xfId="15695" builtinId="44" hidden="1" customBuiltin="1"/>
    <cellStyle name="60% - Accent4" xfId="15719" builtinId="44" hidden="1" customBuiltin="1"/>
    <cellStyle name="60% - Accent4" xfId="15742" builtinId="44" hidden="1" customBuiltin="1"/>
    <cellStyle name="60% - Accent4" xfId="15773" builtinId="44" hidden="1" customBuiltin="1"/>
    <cellStyle name="60% - Accent4" xfId="14732" builtinId="44" hidden="1" customBuiltin="1"/>
    <cellStyle name="60% - Accent4" xfId="14563" builtinId="44" hidden="1" customBuiltin="1"/>
    <cellStyle name="60% - Accent4" xfId="14661" builtinId="44" hidden="1" customBuiltin="1"/>
    <cellStyle name="60% - Accent4" xfId="14728" builtinId="44" hidden="1" customBuiltin="1"/>
    <cellStyle name="60% - Accent4" xfId="14432" builtinId="44" hidden="1" customBuiltin="1"/>
    <cellStyle name="60% - Accent4" xfId="14481" builtinId="44" hidden="1" customBuiltin="1"/>
    <cellStyle name="60% - Accent4" xfId="15923" builtinId="44" hidden="1" customBuiltin="1"/>
    <cellStyle name="60% - Accent4" xfId="15944" builtinId="44" hidden="1" customBuiltin="1"/>
    <cellStyle name="60% - Accent4" xfId="15967" builtinId="44" hidden="1" customBuiltin="1"/>
    <cellStyle name="60% - Accent4" xfId="15988" builtinId="44" hidden="1" customBuiltin="1"/>
    <cellStyle name="60% - Accent4" xfId="16009" builtinId="44" hidden="1" customBuiltin="1"/>
    <cellStyle name="60% - Accent4" xfId="15888" builtinId="44" hidden="1" customBuiltin="1"/>
    <cellStyle name="60% - Accent4" xfId="16047" builtinId="44" hidden="1" customBuiltin="1"/>
    <cellStyle name="60% - Accent4" xfId="16079" builtinId="44" hidden="1" customBuiltin="1"/>
    <cellStyle name="60% - Accent4" xfId="16114" builtinId="44" hidden="1" customBuiltin="1"/>
    <cellStyle name="60% - Accent4" xfId="16144" builtinId="44" hidden="1" customBuiltin="1"/>
    <cellStyle name="60% - Accent4" xfId="16174" builtinId="44" hidden="1" customBuiltin="1"/>
    <cellStyle name="60% - Accent4" xfId="16119" builtinId="44" hidden="1" customBuiltin="1"/>
    <cellStyle name="60% - Accent4" xfId="16045" builtinId="44" hidden="1" customBuiltin="1"/>
    <cellStyle name="60% - Accent4" xfId="16194" builtinId="44" hidden="1" customBuiltin="1"/>
    <cellStyle name="60% - Accent4" xfId="16222" builtinId="44" hidden="1" customBuiltin="1"/>
    <cellStyle name="60% - Accent4" xfId="16246" builtinId="44" hidden="1" customBuiltin="1"/>
    <cellStyle name="60% - Accent4" xfId="16271" builtinId="44" hidden="1" customBuiltin="1"/>
    <cellStyle name="60% - Accent4" xfId="16284" builtinId="44" hidden="1" customBuiltin="1"/>
    <cellStyle name="60% - Accent4" xfId="16319" builtinId="44" hidden="1" customBuiltin="1"/>
    <cellStyle name="60% - Accent4" xfId="16349" builtinId="44" hidden="1" customBuiltin="1"/>
    <cellStyle name="60% - Accent4" xfId="16381" builtinId="44" hidden="1" customBuiltin="1"/>
    <cellStyle name="60% - Accent4" xfId="16408" builtinId="44" hidden="1" customBuiltin="1"/>
    <cellStyle name="60% - Accent4" xfId="16436" builtinId="44" hidden="1" customBuiltin="1"/>
    <cellStyle name="60% - Accent4" xfId="16386" builtinId="44" hidden="1" customBuiltin="1"/>
    <cellStyle name="60% - Accent4" xfId="16318" builtinId="44" hidden="1" customBuiltin="1"/>
    <cellStyle name="60% - Accent4" xfId="16452" builtinId="44" hidden="1" customBuiltin="1"/>
    <cellStyle name="60% - Accent4" xfId="16476" builtinId="44" hidden="1" customBuiltin="1"/>
    <cellStyle name="60% - Accent4" xfId="16498" builtinId="44" hidden="1" customBuiltin="1"/>
    <cellStyle name="60% - Accent4" xfId="16521" builtinId="44" hidden="1" customBuiltin="1"/>
    <cellStyle name="60% - Accent4" xfId="16553" builtinId="44" hidden="1" customBuiltin="1"/>
    <cellStyle name="60% - Accent4" xfId="16589" builtinId="44" hidden="1" customBuiltin="1"/>
    <cellStyle name="60% - Accent4" xfId="16620" builtinId="44" hidden="1" customBuiltin="1"/>
    <cellStyle name="60% - Accent4" xfId="16652" builtinId="44" hidden="1" customBuiltin="1"/>
    <cellStyle name="60% - Accent4" xfId="16680" builtinId="44" hidden="1" customBuiltin="1"/>
    <cellStyle name="60% - Accent4" xfId="16708" builtinId="44" hidden="1" customBuiltin="1"/>
    <cellStyle name="60% - Accent4" xfId="16658" builtinId="44" hidden="1" customBuiltin="1"/>
    <cellStyle name="60% - Accent4" xfId="16588" builtinId="44" hidden="1" customBuiltin="1"/>
    <cellStyle name="60% - Accent4" xfId="16726" builtinId="44" hidden="1" customBuiltin="1"/>
    <cellStyle name="60% - Accent4" xfId="16750" builtinId="44" hidden="1" customBuiltin="1"/>
    <cellStyle name="60% - Accent4" xfId="16771" builtinId="44" hidden="1" customBuiltin="1"/>
    <cellStyle name="60% - Accent4" xfId="16794" builtinId="44" hidden="1" customBuiltin="1"/>
    <cellStyle name="60% - Accent4" xfId="16823" builtinId="44" hidden="1" customBuiltin="1"/>
    <cellStyle name="60% - Accent4" xfId="4460" builtinId="44" hidden="1" customBuiltin="1"/>
    <cellStyle name="60% - Accent4" xfId="14031" builtinId="44" hidden="1" customBuiltin="1"/>
    <cellStyle name="60% - Accent4" xfId="7761" builtinId="44" hidden="1" customBuiltin="1"/>
    <cellStyle name="60% - Accent4" xfId="16909" builtinId="44" hidden="1" customBuiltin="1"/>
    <cellStyle name="60% - Accent4" xfId="16972" builtinId="44" hidden="1" customBuiltin="1"/>
    <cellStyle name="60% - Accent4" xfId="16958" builtinId="44" hidden="1" customBuiltin="1"/>
    <cellStyle name="60% - Accent4" xfId="4478" builtinId="44" hidden="1" customBuiltin="1"/>
    <cellStyle name="60% - Accent4" xfId="5879" builtinId="44" hidden="1" customBuiltin="1"/>
    <cellStyle name="60% - Accent4" xfId="10815" builtinId="44" hidden="1" customBuiltin="1"/>
    <cellStyle name="60% - Accent4" xfId="5454" builtinId="44" hidden="1" customBuiltin="1"/>
    <cellStyle name="60% - Accent4" xfId="14129" builtinId="44" hidden="1" customBuiltin="1"/>
    <cellStyle name="60% - Accent4" xfId="8378" builtinId="44" hidden="1" customBuiltin="1"/>
    <cellStyle name="60% - Accent4" xfId="4561" builtinId="44" hidden="1" customBuiltin="1"/>
    <cellStyle name="60% - Accent4" xfId="4302" builtinId="44" hidden="1" customBuiltin="1"/>
    <cellStyle name="60% - Accent4" xfId="14143" builtinId="44" hidden="1" customBuiltin="1"/>
    <cellStyle name="60% - Accent4" xfId="5983" builtinId="44" hidden="1" customBuiltin="1"/>
    <cellStyle name="60% - Accent4" xfId="6111" builtinId="44" hidden="1" customBuiltin="1"/>
    <cellStyle name="60% - Accent4" xfId="16893" builtinId="44" hidden="1" customBuiltin="1"/>
    <cellStyle name="60% - Accent4" xfId="7884" builtinId="44" hidden="1" customBuiltin="1"/>
    <cellStyle name="60% - Accent4" xfId="5520" builtinId="44" hidden="1" customBuiltin="1"/>
    <cellStyle name="60% - Accent4" xfId="16861" builtinId="44" hidden="1" customBuiltin="1"/>
    <cellStyle name="60% - Accent4" xfId="14608" builtinId="44" hidden="1" customBuiltin="1"/>
    <cellStyle name="60% - Accent4" xfId="16859" builtinId="44" hidden="1" customBuiltin="1"/>
    <cellStyle name="60% - Accent4" xfId="6302" builtinId="44" hidden="1" customBuiltin="1"/>
    <cellStyle name="60% - Accent4" xfId="15872" builtinId="44" hidden="1" customBuiltin="1"/>
    <cellStyle name="60% - Accent4" xfId="7820" builtinId="44" hidden="1" customBuiltin="1"/>
    <cellStyle name="60% - Accent4" xfId="4908" builtinId="44" hidden="1" customBuiltin="1"/>
    <cellStyle name="60% - Accent4" xfId="14667" builtinId="44" hidden="1" customBuiltin="1"/>
    <cellStyle name="60% - Accent4" xfId="6161" builtinId="44" hidden="1" customBuiltin="1"/>
    <cellStyle name="60% - Accent4" xfId="6013" builtinId="44" hidden="1" customBuiltin="1"/>
    <cellStyle name="60% - Accent4" xfId="10993" builtinId="44" hidden="1" customBuiltin="1"/>
    <cellStyle name="60% - Accent4" xfId="12486" builtinId="44" hidden="1" customBuiltin="1"/>
    <cellStyle name="60% - Accent4" xfId="7570" builtinId="44" hidden="1" customBuiltin="1"/>
    <cellStyle name="60% - Accent4" xfId="11612" builtinId="44" hidden="1" customBuiltin="1"/>
    <cellStyle name="60% - Accent4" xfId="8183" builtinId="44" hidden="1" customBuiltin="1"/>
    <cellStyle name="60% - Accent4" xfId="12562" builtinId="44" hidden="1" customBuiltin="1"/>
    <cellStyle name="60% - Accent4" xfId="8434" builtinId="44" hidden="1" customBuiltin="1"/>
    <cellStyle name="60% - Accent4" xfId="5272" builtinId="44" hidden="1" customBuiltin="1"/>
    <cellStyle name="60% - Accent4" xfId="7915" builtinId="44" hidden="1" customBuiltin="1"/>
    <cellStyle name="60% - Accent4" xfId="4529" builtinId="44" hidden="1" customBuiltin="1"/>
    <cellStyle name="60% - Accent4" xfId="5719" builtinId="44" hidden="1" customBuiltin="1"/>
    <cellStyle name="60% - Accent4" xfId="5846" builtinId="44" hidden="1" customBuiltin="1"/>
    <cellStyle name="60% - Accent4" xfId="6026" builtinId="44" hidden="1" customBuiltin="1"/>
    <cellStyle name="60% - Accent4" xfId="5424" builtinId="44" hidden="1" customBuiltin="1"/>
    <cellStyle name="60% - Accent4" xfId="4846" builtinId="44" hidden="1" customBuiltin="1"/>
    <cellStyle name="60% - Accent4" xfId="10821" builtinId="44" hidden="1" customBuiltin="1"/>
    <cellStyle name="60% - Accent4" xfId="10961" builtinId="44" hidden="1" customBuiltin="1"/>
    <cellStyle name="60% - Accent4" xfId="15141" builtinId="44" hidden="1" customBuiltin="1"/>
    <cellStyle name="60% - Accent4" xfId="4185" builtinId="44" hidden="1" customBuiltin="1"/>
    <cellStyle name="60% - Accent4" xfId="16500" builtinId="44" hidden="1" customBuiltin="1"/>
    <cellStyle name="60% - Accent4" xfId="16180" builtinId="44" hidden="1" customBuiltin="1"/>
    <cellStyle name="60% - Accent4" xfId="5231" builtinId="44" hidden="1" customBuiltin="1"/>
    <cellStyle name="60% - Accent4" xfId="13976" builtinId="44" hidden="1" customBuiltin="1"/>
    <cellStyle name="60% - Accent4" xfId="15538" builtinId="44" hidden="1" customBuiltin="1"/>
    <cellStyle name="60% - Accent4" xfId="17184" builtinId="44" hidden="1" customBuiltin="1"/>
    <cellStyle name="60% - Accent4" xfId="17209" builtinId="44" hidden="1" customBuiltin="1"/>
    <cellStyle name="60% - Accent4" xfId="17238" builtinId="44" hidden="1" customBuiltin="1"/>
    <cellStyle name="60% - Accent4" xfId="17264" builtinId="44" hidden="1" customBuiltin="1"/>
    <cellStyle name="60% - Accent4" xfId="17289" builtinId="44" hidden="1" customBuiltin="1"/>
    <cellStyle name="60% - Accent4" xfId="17141" builtinId="44" hidden="1" customBuiltin="1"/>
    <cellStyle name="60% - Accent4" xfId="17333" builtinId="44" hidden="1" customBuiltin="1"/>
    <cellStyle name="60% - Accent4" xfId="17366" builtinId="44" hidden="1" customBuiltin="1"/>
    <cellStyle name="60% - Accent4" xfId="17400" builtinId="44" hidden="1" customBuiltin="1"/>
    <cellStyle name="60% - Accent4" xfId="17433" builtinId="44" hidden="1" customBuiltin="1"/>
    <cellStyle name="60% - Accent4" xfId="17464" builtinId="44" hidden="1" customBuiltin="1"/>
    <cellStyle name="60% - Accent4" xfId="17406" builtinId="44" hidden="1" customBuiltin="1"/>
    <cellStyle name="60% - Accent4" xfId="17331" builtinId="44" hidden="1" customBuiltin="1"/>
    <cellStyle name="60% - Accent4" xfId="17483" builtinId="44" hidden="1" customBuiltin="1"/>
    <cellStyle name="60% - Accent4" xfId="17513" builtinId="44" hidden="1" customBuiltin="1"/>
    <cellStyle name="60% - Accent4" xfId="17540" builtinId="44" hidden="1" customBuiltin="1"/>
    <cellStyle name="60% - Accent4" xfId="17565" builtinId="44" hidden="1" customBuiltin="1"/>
    <cellStyle name="60% - Accent4" xfId="17577" builtinId="44" hidden="1" customBuiltin="1"/>
    <cellStyle name="60% - Accent4" xfId="17615" builtinId="44" hidden="1" customBuiltin="1"/>
    <cellStyle name="60% - Accent4" xfId="17645" builtinId="44" hidden="1" customBuiltin="1"/>
    <cellStyle name="60% - Accent4" xfId="17676" builtinId="44" hidden="1" customBuiltin="1"/>
    <cellStyle name="60% - Accent4" xfId="17706" builtinId="44" hidden="1" customBuiltin="1"/>
    <cellStyle name="60% - Accent4" xfId="17735" builtinId="44" hidden="1" customBuiltin="1"/>
    <cellStyle name="60% - Accent4" xfId="17682" builtinId="44" hidden="1" customBuiltin="1"/>
    <cellStyle name="60% - Accent4" xfId="17614" builtinId="44" hidden="1" customBuiltin="1"/>
    <cellStyle name="60% - Accent4" xfId="17753" builtinId="44" hidden="1" customBuiltin="1"/>
    <cellStyle name="60% - Accent4" xfId="17779" builtinId="44" hidden="1" customBuiltin="1"/>
    <cellStyle name="60% - Accent4" xfId="17805" builtinId="44" hidden="1" customBuiltin="1"/>
    <cellStyle name="60% - Accent4" xfId="17829" builtinId="44" hidden="1" customBuiltin="1"/>
    <cellStyle name="60% - Accent4" xfId="17861" builtinId="44" hidden="1" customBuiltin="1"/>
    <cellStyle name="60% - Accent4" xfId="17899" builtinId="44" hidden="1" customBuiltin="1"/>
    <cellStyle name="60% - Accent4" xfId="17929" builtinId="44" hidden="1" customBuiltin="1"/>
    <cellStyle name="60% - Accent4" xfId="17960" builtinId="44" hidden="1" customBuiltin="1"/>
    <cellStyle name="60% - Accent4" xfId="17991" builtinId="44" hidden="1" customBuiltin="1"/>
    <cellStyle name="60% - Accent4" xfId="18019" builtinId="44" hidden="1" customBuiltin="1"/>
    <cellStyle name="60% - Accent4" xfId="17967" builtinId="44" hidden="1" customBuiltin="1"/>
    <cellStyle name="60% - Accent4" xfId="17898" builtinId="44" hidden="1" customBuiltin="1"/>
    <cellStyle name="60% - Accent4" xfId="18036" builtinId="44" hidden="1" customBuiltin="1"/>
    <cellStyle name="60% - Accent4" xfId="18061" builtinId="44" hidden="1" customBuiltin="1"/>
    <cellStyle name="60% - Accent4" xfId="18086" builtinId="44" hidden="1" customBuiltin="1"/>
    <cellStyle name="60% - Accent4" xfId="18111" builtinId="44" hidden="1" customBuiltin="1"/>
    <cellStyle name="60% - Accent4" xfId="18141" builtinId="44" hidden="1" customBuiltin="1"/>
    <cellStyle name="60% - Accent4" xfId="17090" builtinId="44" hidden="1" customBuiltin="1"/>
    <cellStyle name="60% - Accent4" xfId="16717" builtinId="44" hidden="1" customBuiltin="1"/>
    <cellStyle name="60% - Accent4" xfId="17062" builtinId="44" hidden="1" customBuiltin="1"/>
    <cellStyle name="60% - Accent4" xfId="17088" builtinId="44" hidden="1" customBuiltin="1"/>
    <cellStyle name="60% - Accent4" xfId="15187" builtinId="44" hidden="1" customBuiltin="1"/>
    <cellStyle name="60% - Accent4" xfId="7955" builtinId="44" hidden="1" customBuiltin="1"/>
    <cellStyle name="60% - Accent4" xfId="18285" builtinId="44" hidden="1" customBuiltin="1"/>
    <cellStyle name="60% - Accent4" xfId="18306" builtinId="44" hidden="1" customBuiltin="1"/>
    <cellStyle name="60% - Accent4" xfId="18329" builtinId="44" hidden="1" customBuiltin="1"/>
    <cellStyle name="60% - Accent4" xfId="18350" builtinId="44" hidden="1" customBuiltin="1"/>
    <cellStyle name="60% - Accent4" xfId="18371" builtinId="44" hidden="1" customBuiltin="1"/>
    <cellStyle name="60% - Accent4" xfId="18250" builtinId="44" hidden="1" customBuiltin="1"/>
    <cellStyle name="60% - Accent4" xfId="18412" builtinId="44" hidden="1" customBuiltin="1"/>
    <cellStyle name="60% - Accent4" xfId="18444" builtinId="44" hidden="1" customBuiltin="1"/>
    <cellStyle name="60% - Accent4" xfId="18477" builtinId="44" hidden="1" customBuiltin="1"/>
    <cellStyle name="60% - Accent4" xfId="18510" builtinId="44" hidden="1" customBuiltin="1"/>
    <cellStyle name="60% - Accent4" xfId="18540" builtinId="44" hidden="1" customBuiltin="1"/>
    <cellStyle name="60% - Accent4" xfId="18484" builtinId="44" hidden="1" customBuiltin="1"/>
    <cellStyle name="60% - Accent4" xfId="18410" builtinId="44" hidden="1" customBuiltin="1"/>
    <cellStyle name="60% - Accent4" xfId="18558" builtinId="44" hidden="1" customBuiltin="1"/>
    <cellStyle name="60% - Accent4" xfId="18588" builtinId="44" hidden="1" customBuiltin="1"/>
    <cellStyle name="60% - Accent4" xfId="18614" builtinId="44" hidden="1" customBuiltin="1"/>
    <cellStyle name="60% - Accent4" xfId="18639" builtinId="44" hidden="1" customBuiltin="1"/>
    <cellStyle name="60% - Accent4" xfId="18650" builtinId="44" hidden="1" customBuiltin="1"/>
    <cellStyle name="60% - Accent4" xfId="18688" builtinId="44" hidden="1" customBuiltin="1"/>
    <cellStyle name="60% - Accent4" xfId="18719" builtinId="44" hidden="1" customBuiltin="1"/>
    <cellStyle name="60% - Accent4" xfId="18750" builtinId="44" hidden="1" customBuiltin="1"/>
    <cellStyle name="60% - Accent4" xfId="18779" builtinId="44" hidden="1" customBuiltin="1"/>
    <cellStyle name="60% - Accent4" xfId="18808" builtinId="44" hidden="1" customBuiltin="1"/>
    <cellStyle name="60% - Accent4" xfId="18757" builtinId="44" hidden="1" customBuiltin="1"/>
    <cellStyle name="60% - Accent4" xfId="18687" builtinId="44" hidden="1" customBuiltin="1"/>
    <cellStyle name="60% - Accent4" xfId="18825" builtinId="44" hidden="1" customBuiltin="1"/>
    <cellStyle name="60% - Accent4" xfId="18853" builtinId="44" hidden="1" customBuiltin="1"/>
    <cellStyle name="60% - Accent4" xfId="18878" builtinId="44" hidden="1" customBuiltin="1"/>
    <cellStyle name="60% - Accent4" xfId="18902" builtinId="44" hidden="1" customBuiltin="1"/>
    <cellStyle name="60% - Accent4" xfId="18933" builtinId="44" hidden="1" customBuiltin="1"/>
    <cellStyle name="60% - Accent4" xfId="18971" builtinId="44" hidden="1" customBuiltin="1"/>
    <cellStyle name="60% - Accent4" xfId="19001" builtinId="44" hidden="1" customBuiltin="1"/>
    <cellStyle name="60% - Accent4" xfId="19032" builtinId="44" hidden="1" customBuiltin="1"/>
    <cellStyle name="60% - Accent4" xfId="19063" builtinId="44" hidden="1" customBuiltin="1"/>
    <cellStyle name="60% - Accent4" xfId="19091" builtinId="44" hidden="1" customBuiltin="1"/>
    <cellStyle name="60% - Accent4" xfId="19039" builtinId="44" hidden="1" customBuiltin="1"/>
    <cellStyle name="60% - Accent4" xfId="18970" builtinId="44" hidden="1" customBuiltin="1"/>
    <cellStyle name="60% - Accent4" xfId="19108" builtinId="44" hidden="1" customBuiltin="1"/>
    <cellStyle name="60% - Accent4" xfId="19133" builtinId="44" hidden="1" customBuiltin="1"/>
    <cellStyle name="60% - Accent4" xfId="19156" builtinId="44" hidden="1" customBuiltin="1"/>
    <cellStyle name="60% - Accent4" xfId="19180" builtinId="44" hidden="1" customBuiltin="1"/>
    <cellStyle name="60% - Accent4" xfId="19201" builtinId="44" hidden="1" customBuiltin="1"/>
    <cellStyle name="60% - Accent4" xfId="14280" builtinId="44" hidden="1" customBuiltin="1"/>
    <cellStyle name="60% - Accent4" xfId="5203" builtinId="44" hidden="1" customBuiltin="1"/>
    <cellStyle name="60% - Accent4" xfId="13943" builtinId="44" hidden="1" customBuiltin="1"/>
    <cellStyle name="60% - Accent4" xfId="6054" builtinId="44" hidden="1" customBuiltin="1"/>
    <cellStyle name="60% - Accent4" xfId="4510" builtinId="44" hidden="1" customBuiltin="1"/>
    <cellStyle name="60% - Accent4" xfId="14070" builtinId="44" hidden="1" customBuiltin="1"/>
    <cellStyle name="60% - Accent4" xfId="4608" builtinId="44" hidden="1" customBuiltin="1"/>
    <cellStyle name="60% - Accent4" xfId="18875" builtinId="44" hidden="1" customBuiltin="1"/>
    <cellStyle name="60% - Accent4" xfId="14208" builtinId="44" hidden="1" customBuiltin="1"/>
    <cellStyle name="60% - Accent4" xfId="4317" builtinId="44" hidden="1" customBuiltin="1"/>
    <cellStyle name="60% - Accent4" xfId="10570" builtinId="44" hidden="1" customBuiltin="1"/>
    <cellStyle name="60% - Accent4" xfId="15418" builtinId="44" hidden="1" customBuiltin="1"/>
    <cellStyle name="60% - Accent4" xfId="17202" builtinId="44" hidden="1" customBuiltin="1"/>
    <cellStyle name="60% - Accent4" xfId="7754" builtinId="44" hidden="1" customBuiltin="1"/>
    <cellStyle name="60% - Accent4" xfId="14249" builtinId="44" hidden="1" customBuiltin="1"/>
    <cellStyle name="60% - Accent4" xfId="19172" builtinId="44" hidden="1" customBuiltin="1"/>
    <cellStyle name="60% - Accent4" xfId="19209" builtinId="44" hidden="1" customBuiltin="1"/>
    <cellStyle name="60% - Accent4" xfId="5033" builtinId="44" hidden="1" customBuiltin="1"/>
    <cellStyle name="60% - Accent4" xfId="17744" builtinId="44" hidden="1" customBuiltin="1"/>
    <cellStyle name="60% - Accent4" xfId="19234" builtinId="44" hidden="1" customBuiltin="1"/>
    <cellStyle name="60% - Accent4" xfId="19273" builtinId="44" hidden="1" customBuiltin="1"/>
    <cellStyle name="60% - Accent4" xfId="19310" builtinId="44" hidden="1" customBuiltin="1"/>
    <cellStyle name="60% - Accent4" xfId="19345" builtinId="44" hidden="1" customBuiltin="1"/>
    <cellStyle name="60% - Accent4" xfId="19362" builtinId="44" hidden="1" customBuiltin="1"/>
    <cellStyle name="60% - Accent4" xfId="19407" builtinId="44" hidden="1" customBuiltin="1"/>
    <cellStyle name="60% - Accent4" xfId="19439" builtinId="44" hidden="1" customBuiltin="1"/>
    <cellStyle name="60% - Accent4" xfId="19473" builtinId="44" hidden="1" customBuiltin="1"/>
    <cellStyle name="60% - Accent4" xfId="19505" builtinId="44" hidden="1" customBuiltin="1"/>
    <cellStyle name="60% - Accent4" xfId="19536" builtinId="44" hidden="1" customBuiltin="1"/>
    <cellStyle name="60% - Accent4" xfId="19480" builtinId="44" hidden="1" customBuiltin="1"/>
    <cellStyle name="60% - Accent4" xfId="19406" builtinId="44" hidden="1" customBuiltin="1"/>
    <cellStyle name="60% - Accent4" xfId="19560" builtinId="44" hidden="1" customBuiltin="1"/>
    <cellStyle name="60% - Accent4" xfId="19595" builtinId="44" hidden="1" customBuiltin="1"/>
    <cellStyle name="60% - Accent4" xfId="19631" builtinId="44" hidden="1" customBuiltin="1"/>
    <cellStyle name="60% - Accent4" xfId="19665" builtinId="44" hidden="1" customBuiltin="1"/>
    <cellStyle name="60% - Accent4" xfId="19704" builtinId="44" hidden="1" customBuiltin="1"/>
    <cellStyle name="60% - Accent4" xfId="19749" builtinId="44" hidden="1" customBuiltin="1"/>
    <cellStyle name="60% - Accent4" xfId="19781" builtinId="44" hidden="1" customBuiltin="1"/>
    <cellStyle name="60% - Accent4" xfId="19815" builtinId="44" hidden="1" customBuiltin="1"/>
    <cellStyle name="60% - Accent4" xfId="19847" builtinId="44" hidden="1" customBuiltin="1"/>
    <cellStyle name="60% - Accent4" xfId="19878" builtinId="44" hidden="1" customBuiltin="1"/>
    <cellStyle name="60% - Accent4" xfId="19822" builtinId="44" hidden="1" customBuiltin="1"/>
    <cellStyle name="60% - Accent4" xfId="19748" builtinId="44" hidden="1" customBuiltin="1"/>
    <cellStyle name="60% - Accent4" xfId="19902" builtinId="44" hidden="1" customBuiltin="1"/>
    <cellStyle name="60% - Accent4" xfId="19937" builtinId="44" hidden="1" customBuiltin="1"/>
    <cellStyle name="60% - Accent4" xfId="19973" builtinId="44" hidden="1" customBuiltin="1"/>
    <cellStyle name="60% - Accent4" xfId="20007" builtinId="44" hidden="1" customBuiltin="1"/>
    <cellStyle name="60% - Accent4" xfId="20040" builtinId="44" hidden="1" customBuiltin="1"/>
    <cellStyle name="60% - Accent4" xfId="20147" builtinId="44" hidden="1" customBuiltin="1"/>
    <cellStyle name="60% - Accent4" xfId="20168" builtinId="44" hidden="1" customBuiltin="1"/>
    <cellStyle name="60% - Accent4" xfId="20191" builtinId="44" hidden="1" customBuiltin="1"/>
    <cellStyle name="60% - Accent4" xfId="20213" builtinId="44" hidden="1" customBuiltin="1"/>
    <cellStyle name="60% - Accent4" xfId="20234" builtinId="44" hidden="1" customBuiltin="1"/>
    <cellStyle name="60% - Accent4" xfId="20268" builtinId="44" hidden="1" customBuiltin="1"/>
    <cellStyle name="60% - Accent4" xfId="20468" builtinId="44" hidden="1" customBuiltin="1"/>
    <cellStyle name="60% - Accent4" xfId="20492" builtinId="44" hidden="1" customBuiltin="1"/>
    <cellStyle name="60% - Accent4" xfId="20521" builtinId="44" hidden="1" customBuiltin="1"/>
    <cellStyle name="60% - Accent4" xfId="20547" builtinId="44" hidden="1" customBuiltin="1"/>
    <cellStyle name="60% - Accent4" xfId="20572" builtinId="44" hidden="1" customBuiltin="1"/>
    <cellStyle name="60% - Accent4" xfId="20425" builtinId="44" hidden="1" customBuiltin="1"/>
    <cellStyle name="60% - Accent4" xfId="20615" builtinId="44" hidden="1" customBuiltin="1"/>
    <cellStyle name="60% - Accent4" xfId="20648" builtinId="44" hidden="1" customBuiltin="1"/>
    <cellStyle name="60% - Accent4" xfId="20681" builtinId="44" hidden="1" customBuiltin="1"/>
    <cellStyle name="60% - Accent4" xfId="20714" builtinId="44" hidden="1" customBuiltin="1"/>
    <cellStyle name="60% - Accent4" xfId="20745" builtinId="44" hidden="1" customBuiltin="1"/>
    <cellStyle name="60% - Accent4" xfId="20687" builtinId="44" hidden="1" customBuiltin="1"/>
    <cellStyle name="60% - Accent4" xfId="20613" builtinId="44" hidden="1" customBuiltin="1"/>
    <cellStyle name="60% - Accent4" xfId="20763" builtinId="44" hidden="1" customBuiltin="1"/>
    <cellStyle name="60% - Accent4" xfId="20793" builtinId="44" hidden="1" customBuiltin="1"/>
    <cellStyle name="60% - Accent4" xfId="20820" builtinId="44" hidden="1" customBuiltin="1"/>
    <cellStyle name="60% - Accent4" xfId="20844" builtinId="44" hidden="1" customBuiltin="1"/>
    <cellStyle name="60% - Accent4" xfId="20856" builtinId="44" hidden="1" customBuiltin="1"/>
    <cellStyle name="60% - Accent4" xfId="20894" builtinId="44" hidden="1" customBuiltin="1"/>
    <cellStyle name="60% - Accent4" xfId="20924" builtinId="44" hidden="1" customBuiltin="1"/>
    <cellStyle name="60% - Accent4" xfId="20955" builtinId="44" hidden="1" customBuiltin="1"/>
    <cellStyle name="60% - Accent4" xfId="20985" builtinId="44" hidden="1" customBuiltin="1"/>
    <cellStyle name="60% - Accent4" xfId="21013" builtinId="44" hidden="1" customBuiltin="1"/>
    <cellStyle name="60% - Accent4" xfId="20961" builtinId="44" hidden="1" customBuiltin="1"/>
    <cellStyle name="60% - Accent4" xfId="20893" builtinId="44" hidden="1" customBuiltin="1"/>
    <cellStyle name="60% - Accent4" xfId="21030" builtinId="44" hidden="1" customBuiltin="1"/>
    <cellStyle name="60% - Accent4" xfId="21055" builtinId="44" hidden="1" customBuiltin="1"/>
    <cellStyle name="60% - Accent4" xfId="21079" builtinId="44" hidden="1" customBuiltin="1"/>
    <cellStyle name="60% - Accent4" xfId="21102" builtinId="44" hidden="1" customBuiltin="1"/>
    <cellStyle name="60% - Accent4" xfId="21133" builtinId="44" hidden="1" customBuiltin="1"/>
    <cellStyle name="60% - Accent4" xfId="21171" builtinId="44" hidden="1" customBuiltin="1"/>
    <cellStyle name="60% - Accent4" xfId="21201" builtinId="44" hidden="1" customBuiltin="1"/>
    <cellStyle name="60% - Accent4" xfId="21232" builtinId="44" hidden="1" customBuiltin="1"/>
    <cellStyle name="60% - Accent4" xfId="21262" builtinId="44" hidden="1" customBuiltin="1"/>
    <cellStyle name="60% - Accent4" xfId="21290" builtinId="44" hidden="1" customBuiltin="1"/>
    <cellStyle name="60% - Accent4" xfId="21239" builtinId="44" hidden="1" customBuiltin="1"/>
    <cellStyle name="60% - Accent4" xfId="21170" builtinId="44" hidden="1" customBuiltin="1"/>
    <cellStyle name="60% - Accent4" xfId="21307" builtinId="44" hidden="1" customBuiltin="1"/>
    <cellStyle name="60% - Accent4" xfId="21332" builtinId="44" hidden="1" customBuiltin="1"/>
    <cellStyle name="60% - Accent4" xfId="21357" builtinId="44" hidden="1" customBuiltin="1"/>
    <cellStyle name="60% - Accent4" xfId="21380" builtinId="44" hidden="1" customBuiltin="1"/>
    <cellStyle name="60% - Accent4" xfId="21410" builtinId="44" hidden="1" customBuiltin="1"/>
    <cellStyle name="60% - Accent4" xfId="20374" builtinId="44" hidden="1" customBuiltin="1"/>
    <cellStyle name="60% - Accent4" xfId="20310" builtinId="44" hidden="1" customBuiltin="1"/>
    <cellStyle name="60% - Accent4" xfId="20347" builtinId="44" hidden="1" customBuiltin="1"/>
    <cellStyle name="60% - Accent4" xfId="20372" builtinId="44" hidden="1" customBuiltin="1"/>
    <cellStyle name="60% - Accent4" xfId="20250" builtinId="44" hidden="1" customBuiltin="1"/>
    <cellStyle name="60% - Accent4" xfId="20279" builtinId="44" hidden="1" customBuiltin="1"/>
    <cellStyle name="60% - Accent4" xfId="21554" builtinId="44" hidden="1" customBuiltin="1"/>
    <cellStyle name="60% - Accent4" xfId="21575" builtinId="44" hidden="1" customBuiltin="1"/>
    <cellStyle name="60% - Accent4" xfId="21598" builtinId="44" hidden="1" customBuiltin="1"/>
    <cellStyle name="60% - Accent4" xfId="21619" builtinId="44" hidden="1" customBuiltin="1"/>
    <cellStyle name="60% - Accent4" xfId="21640" builtinId="44" hidden="1" customBuiltin="1"/>
    <cellStyle name="60% - Accent4" xfId="21519" builtinId="44" hidden="1" customBuiltin="1"/>
    <cellStyle name="60% - Accent4" xfId="21681" builtinId="44" hidden="1" customBuiltin="1"/>
    <cellStyle name="60% - Accent4" xfId="21713" builtinId="44" hidden="1" customBuiltin="1"/>
    <cellStyle name="60% - Accent4" xfId="21746" builtinId="44" hidden="1" customBuiltin="1"/>
    <cellStyle name="60% - Accent4" xfId="21778" builtinId="44" hidden="1" customBuiltin="1"/>
    <cellStyle name="60% - Accent4" xfId="21808" builtinId="44" hidden="1" customBuiltin="1"/>
    <cellStyle name="60% - Accent4" xfId="21753" builtinId="44" hidden="1" customBuiltin="1"/>
    <cellStyle name="60% - Accent4" xfId="21679" builtinId="44" hidden="1" customBuiltin="1"/>
    <cellStyle name="60% - Accent4" xfId="21825" builtinId="44" hidden="1" customBuiltin="1"/>
    <cellStyle name="60% - Accent4" xfId="21853" builtinId="44" hidden="1" customBuiltin="1"/>
    <cellStyle name="60% - Accent4" xfId="21877" builtinId="44" hidden="1" customBuiltin="1"/>
    <cellStyle name="60% - Accent4" xfId="21901" builtinId="44" hidden="1" customBuiltin="1"/>
    <cellStyle name="60% - Accent4" xfId="21912" builtinId="44" hidden="1" customBuiltin="1"/>
    <cellStyle name="60% - Accent4" xfId="21950" builtinId="44" hidden="1" customBuiltin="1"/>
    <cellStyle name="60% - Accent4" xfId="21980" builtinId="44" hidden="1" customBuiltin="1"/>
    <cellStyle name="60% - Accent4" xfId="22011" builtinId="44" hidden="1" customBuiltin="1"/>
    <cellStyle name="60% - Accent4" xfId="22040" builtinId="44" hidden="1" customBuiltin="1"/>
    <cellStyle name="60% - Accent4" xfId="22068" builtinId="44" hidden="1" customBuiltin="1"/>
    <cellStyle name="60% - Accent4" xfId="22018" builtinId="44" hidden="1" customBuiltin="1"/>
    <cellStyle name="60% - Accent4" xfId="21949" builtinId="44" hidden="1" customBuiltin="1"/>
    <cellStyle name="60% - Accent4" xfId="22084" builtinId="44" hidden="1" customBuiltin="1"/>
    <cellStyle name="60% - Accent4" xfId="22109" builtinId="44" hidden="1" customBuiltin="1"/>
    <cellStyle name="60% - Accent4" xfId="22134" builtinId="44" hidden="1" customBuiltin="1"/>
    <cellStyle name="60% - Accent4" xfId="22158" builtinId="44" hidden="1" customBuiltin="1"/>
    <cellStyle name="60% - Accent4" xfId="22188" builtinId="44" hidden="1" customBuiltin="1"/>
    <cellStyle name="60% - Accent4" xfId="22226" builtinId="44" hidden="1" customBuiltin="1"/>
    <cellStyle name="60% - Accent4" xfId="22256" builtinId="44" hidden="1" customBuiltin="1"/>
    <cellStyle name="60% - Accent4" xfId="22287" builtinId="44" hidden="1" customBuiltin="1"/>
    <cellStyle name="60% - Accent4" xfId="22317" builtinId="44" hidden="1" customBuiltin="1"/>
    <cellStyle name="60% - Accent4" xfId="22345" builtinId="44" hidden="1" customBuiltin="1"/>
    <cellStyle name="60% - Accent4" xfId="22294" builtinId="44" hidden="1" customBuiltin="1"/>
    <cellStyle name="60% - Accent4" xfId="22225" builtinId="44" hidden="1" customBuiltin="1"/>
    <cellStyle name="60% - Accent4" xfId="22362" builtinId="44" hidden="1" customBuiltin="1"/>
    <cellStyle name="60% - Accent4" xfId="22387" builtinId="44" hidden="1" customBuiltin="1"/>
    <cellStyle name="60% - Accent4" xfId="22410" builtinId="44" hidden="1" customBuiltin="1"/>
    <cellStyle name="60% - Accent4" xfId="22433" builtinId="44" hidden="1" customBuiltin="1"/>
    <cellStyle name="60% - Accent4" xfId="22454" builtinId="44" hidden="1" customBuiltin="1"/>
    <cellStyle name="60% - Accent4" xfId="5224" builtinId="44" hidden="1" customBuiltin="1"/>
    <cellStyle name="60% - Accent4" xfId="20244" builtinId="44" hidden="1" customBuiltin="1"/>
    <cellStyle name="60% - Accent4" xfId="4699" builtinId="44" hidden="1" customBuiltin="1"/>
    <cellStyle name="60% - Accent4" xfId="5031" builtinId="44" hidden="1" customBuiltin="1"/>
    <cellStyle name="60% - Accent4" xfId="7583" builtinId="44" hidden="1" customBuiltin="1"/>
    <cellStyle name="60% - Accent4" xfId="5894" builtinId="44" hidden="1" customBuiltin="1"/>
    <cellStyle name="60% - Accent4" xfId="6177" builtinId="44" hidden="1" customBuiltin="1"/>
    <cellStyle name="60% - Accent4" xfId="22131" builtinId="44" hidden="1" customBuiltin="1"/>
    <cellStyle name="60% - Accent4" xfId="17036" builtinId="44" hidden="1" customBuiltin="1"/>
    <cellStyle name="60% - Accent4" xfId="7838" builtinId="44" hidden="1" customBuiltin="1"/>
    <cellStyle name="60% - Accent4" xfId="17189" builtinId="44" hidden="1" customBuiltin="1"/>
    <cellStyle name="60% - Accent4" xfId="20065" builtinId="44" hidden="1" customBuiltin="1"/>
    <cellStyle name="60% - Accent4" xfId="20485" builtinId="44" hidden="1" customBuiltin="1"/>
    <cellStyle name="60% - Accent4" xfId="5570" builtinId="44" hidden="1" customBuiltin="1"/>
    <cellStyle name="60% - Accent4" xfId="4645" builtinId="44" hidden="1" customBuiltin="1"/>
    <cellStyle name="60% - Accent4" xfId="22425" builtinId="44" hidden="1" customBuiltin="1"/>
    <cellStyle name="60% - Accent4" xfId="22462" builtinId="44" hidden="1" customBuiltin="1"/>
    <cellStyle name="60% - Accent4" xfId="5476" builtinId="44" hidden="1" customBuiltin="1"/>
    <cellStyle name="60% - Accent4" xfId="21022" builtinId="44" hidden="1" customBuiltin="1"/>
    <cellStyle name="60% - Accent4" xfId="22487" builtinId="44" hidden="1" customBuiltin="1"/>
    <cellStyle name="60% - Accent4" xfId="22526" builtinId="44" hidden="1" customBuiltin="1"/>
    <cellStyle name="60% - Accent4" xfId="22563" builtinId="44" hidden="1" customBuiltin="1"/>
    <cellStyle name="60% - Accent4" xfId="22598" builtinId="44" hidden="1" customBuiltin="1"/>
    <cellStyle name="60% - Accent4" xfId="22615" builtinId="44" hidden="1" customBuiltin="1"/>
    <cellStyle name="60% - Accent4" xfId="22660" builtinId="44" hidden="1" customBuiltin="1"/>
    <cellStyle name="60% - Accent4" xfId="22692" builtinId="44" hidden="1" customBuiltin="1"/>
    <cellStyle name="60% - Accent4" xfId="22726" builtinId="44" hidden="1" customBuiltin="1"/>
    <cellStyle name="60% - Accent4" xfId="22758" builtinId="44" hidden="1" customBuiltin="1"/>
    <cellStyle name="60% - Accent4" xfId="22789" builtinId="44" hidden="1" customBuiltin="1"/>
    <cellStyle name="60% - Accent4" xfId="22733" builtinId="44" hidden="1" customBuiltin="1"/>
    <cellStyle name="60% - Accent4" xfId="22659" builtinId="44" hidden="1" customBuiltin="1"/>
    <cellStyle name="60% - Accent4" xfId="22813" builtinId="44" hidden="1" customBuiltin="1"/>
    <cellStyle name="60% - Accent4" xfId="22848" builtinId="44" hidden="1" customBuiltin="1"/>
    <cellStyle name="60% - Accent4" xfId="22884" builtinId="44" hidden="1" customBuiltin="1"/>
    <cellStyle name="60% - Accent4" xfId="22918" builtinId="44" hidden="1" customBuiltin="1"/>
    <cellStyle name="60% - Accent4" xfId="22957" builtinId="44" hidden="1" customBuiltin="1"/>
    <cellStyle name="60% - Accent4" xfId="23002" builtinId="44" hidden="1" customBuiltin="1"/>
    <cellStyle name="60% - Accent4" xfId="23034" builtinId="44" hidden="1" customBuiltin="1"/>
    <cellStyle name="60% - Accent4" xfId="23068" builtinId="44" hidden="1" customBuiltin="1"/>
    <cellStyle name="60% - Accent4" xfId="23100" builtinId="44" hidden="1" customBuiltin="1"/>
    <cellStyle name="60% - Accent4" xfId="23131" builtinId="44" hidden="1" customBuiltin="1"/>
    <cellStyle name="60% - Accent4" xfId="23075" builtinId="44" hidden="1" customBuiltin="1"/>
    <cellStyle name="60% - Accent4" xfId="23001" builtinId="44" hidden="1" customBuiltin="1"/>
    <cellStyle name="60% - Accent4" xfId="23155" builtinId="44" hidden="1" customBuiltin="1"/>
    <cellStyle name="60% - Accent4" xfId="23190" builtinId="44" hidden="1" customBuiltin="1"/>
    <cellStyle name="60% - Accent4" xfId="23226" builtinId="44" hidden="1" customBuiltin="1"/>
    <cellStyle name="60% - Accent4" xfId="23260" builtinId="44" hidden="1" customBuiltin="1"/>
    <cellStyle name="60% - Accent4" xfId="23289" builtinId="44" hidden="1" customBuiltin="1"/>
    <cellStyle name="60% - Accent4" xfId="23355" builtinId="44" hidden="1" customBuiltin="1"/>
    <cellStyle name="60% - Accent4" xfId="23376" builtinId="44" hidden="1" customBuiltin="1"/>
    <cellStyle name="60% - Accent4" xfId="23399" builtinId="44" hidden="1" customBuiltin="1"/>
    <cellStyle name="60% - Accent4" xfId="23421" builtinId="44" hidden="1" customBuiltin="1"/>
    <cellStyle name="60% - Accent4" xfId="23442" builtinId="44" hidden="1" customBuiltin="1"/>
    <cellStyle name="60% - Accent4" xfId="23473" builtinId="44" hidden="1" customBuiltin="1"/>
    <cellStyle name="60% - Accent4" xfId="23669" builtinId="44" hidden="1" customBuiltin="1"/>
    <cellStyle name="60% - Accent4" xfId="23691" builtinId="44" hidden="1" customBuiltin="1"/>
    <cellStyle name="60% - Accent4" xfId="23719" builtinId="44" hidden="1" customBuiltin="1"/>
    <cellStyle name="60% - Accent4" xfId="23745" builtinId="44" hidden="1" customBuiltin="1"/>
    <cellStyle name="60% - Accent4" xfId="23769" builtinId="44" hidden="1" customBuiltin="1"/>
    <cellStyle name="60% - Accent4" xfId="23627" builtinId="44" hidden="1" customBuiltin="1"/>
    <cellStyle name="60% - Accent4" xfId="23811" builtinId="44" hidden="1" customBuiltin="1"/>
    <cellStyle name="60% - Accent4" xfId="23844" builtinId="44" hidden="1" customBuiltin="1"/>
    <cellStyle name="60% - Accent4" xfId="23877" builtinId="44" hidden="1" customBuiltin="1"/>
    <cellStyle name="60% - Accent4" xfId="23910" builtinId="44" hidden="1" customBuiltin="1"/>
    <cellStyle name="60% - Accent4" xfId="23940" builtinId="44" hidden="1" customBuiltin="1"/>
    <cellStyle name="60% - Accent4" xfId="23883" builtinId="44" hidden="1" customBuiltin="1"/>
    <cellStyle name="60% - Accent4" xfId="23809" builtinId="44" hidden="1" customBuiltin="1"/>
    <cellStyle name="60% - Accent4" xfId="23957" builtinId="44" hidden="1" customBuiltin="1"/>
    <cellStyle name="60% - Accent4" xfId="23986" builtinId="44" hidden="1" customBuiltin="1"/>
    <cellStyle name="60% - Accent4" xfId="24012" builtinId="44" hidden="1" customBuiltin="1"/>
    <cellStyle name="60% - Accent4" xfId="24035" builtinId="44" hidden="1" customBuiltin="1"/>
    <cellStyle name="60% - Accent4" xfId="24047" builtinId="44" hidden="1" customBuiltin="1"/>
    <cellStyle name="60% - Accent4" xfId="24083" builtinId="44" hidden="1" customBuiltin="1"/>
    <cellStyle name="60% - Accent4" xfId="24113" builtinId="44" hidden="1" customBuiltin="1"/>
    <cellStyle name="60% - Accent4" xfId="24144" builtinId="44" hidden="1" customBuiltin="1"/>
    <cellStyle name="60% - Accent4" xfId="24173" builtinId="44" hidden="1" customBuiltin="1"/>
    <cellStyle name="60% - Accent4" xfId="24201" builtinId="44" hidden="1" customBuiltin="1"/>
    <cellStyle name="60% - Accent4" xfId="24150" builtinId="44" hidden="1" customBuiltin="1"/>
    <cellStyle name="60% - Accent4" xfId="24082" builtinId="44" hidden="1" customBuiltin="1"/>
    <cellStyle name="60% - Accent4" xfId="24218" builtinId="44" hidden="1" customBuiltin="1"/>
    <cellStyle name="60% - Accent4" xfId="24242" builtinId="44" hidden="1" customBuiltin="1"/>
    <cellStyle name="60% - Accent4" xfId="24266" builtinId="44" hidden="1" customBuiltin="1"/>
    <cellStyle name="60% - Accent4" xfId="24289" builtinId="44" hidden="1" customBuiltin="1"/>
    <cellStyle name="60% - Accent4" xfId="24320" builtinId="44" hidden="1" customBuiltin="1"/>
    <cellStyle name="60% - Accent4" xfId="24357" builtinId="44" hidden="1" customBuiltin="1"/>
    <cellStyle name="60% - Accent4" xfId="24387" builtinId="44" hidden="1" customBuiltin="1"/>
    <cellStyle name="60% - Accent4" xfId="24418" builtinId="44" hidden="1" customBuiltin="1"/>
    <cellStyle name="60% - Accent4" xfId="24447" builtinId="44" hidden="1" customBuiltin="1"/>
    <cellStyle name="60% - Accent4" xfId="24475" builtinId="44" hidden="1" customBuiltin="1"/>
    <cellStyle name="60% - Accent4" xfId="24424" builtinId="44" hidden="1" customBuiltin="1"/>
    <cellStyle name="60% - Accent4" xfId="24356" builtinId="44" hidden="1" customBuiltin="1"/>
    <cellStyle name="60% - Accent4" xfId="24492" builtinId="44" hidden="1" customBuiltin="1"/>
    <cellStyle name="60% - Accent4" xfId="24517" builtinId="44" hidden="1" customBuiltin="1"/>
    <cellStyle name="60% - Accent4" xfId="24541" builtinId="44" hidden="1" customBuiltin="1"/>
    <cellStyle name="60% - Accent4" xfId="24564" builtinId="44" hidden="1" customBuiltin="1"/>
    <cellStyle name="60% - Accent4" xfId="24594" builtinId="44" hidden="1" customBuiltin="1"/>
    <cellStyle name="60% - Accent4" xfId="23577" builtinId="44" hidden="1" customBuiltin="1"/>
    <cellStyle name="60% - Accent4" xfId="23514" builtinId="44" hidden="1" customBuiltin="1"/>
    <cellStyle name="60% - Accent4" xfId="23551" builtinId="44" hidden="1" customBuiltin="1"/>
    <cellStyle name="60% - Accent4" xfId="23575" builtinId="44" hidden="1" customBuiltin="1"/>
    <cellStyle name="60% - Accent4" xfId="23455" builtinId="44" hidden="1" customBuiltin="1"/>
    <cellStyle name="60% - Accent4" xfId="23484" builtinId="44" hidden="1" customBuiltin="1"/>
    <cellStyle name="60% - Accent4" xfId="24737" builtinId="44" hidden="1" customBuiltin="1"/>
    <cellStyle name="60% - Accent4" xfId="24758" builtinId="44" hidden="1" customBuiltin="1"/>
    <cellStyle name="60% - Accent4" xfId="24781" builtinId="44" hidden="1" customBuiltin="1"/>
    <cellStyle name="60% - Accent4" xfId="24802" builtinId="44" hidden="1" customBuiltin="1"/>
    <cellStyle name="60% - Accent4" xfId="24823" builtinId="44" hidden="1" customBuiltin="1"/>
    <cellStyle name="60% - Accent4" xfId="24702" builtinId="44" hidden="1" customBuiltin="1"/>
    <cellStyle name="60% - Accent4" xfId="24862" builtinId="44" hidden="1" customBuiltin="1"/>
    <cellStyle name="60% - Accent4" xfId="24894" builtinId="44" hidden="1" customBuiltin="1"/>
    <cellStyle name="60% - Accent4" xfId="24927" builtinId="44" hidden="1" customBuiltin="1"/>
    <cellStyle name="60% - Accent4" xfId="24958" builtinId="44" hidden="1" customBuiltin="1"/>
    <cellStyle name="60% - Accent4" xfId="24988" builtinId="44" hidden="1" customBuiltin="1"/>
    <cellStyle name="60% - Accent4" xfId="24933" builtinId="44" hidden="1" customBuiltin="1"/>
    <cellStyle name="60% - Accent4" xfId="24860" builtinId="44" hidden="1" customBuiltin="1"/>
    <cellStyle name="60% - Accent4" xfId="25005" builtinId="44" hidden="1" customBuiltin="1"/>
    <cellStyle name="60% - Accent4" xfId="25032" builtinId="44" hidden="1" customBuiltin="1"/>
    <cellStyle name="60% - Accent4" xfId="25056" builtinId="44" hidden="1" customBuiltin="1"/>
    <cellStyle name="60% - Accent4" xfId="25080" builtinId="44" hidden="1" customBuiltin="1"/>
    <cellStyle name="60% - Accent4" xfId="25090" builtinId="44" hidden="1" customBuiltin="1"/>
    <cellStyle name="60% - Accent4" xfId="25126" builtinId="44" hidden="1" customBuiltin="1"/>
    <cellStyle name="60% - Accent4" xfId="25156" builtinId="44" hidden="1" customBuiltin="1"/>
    <cellStyle name="60% - Accent4" xfId="25187" builtinId="44" hidden="1" customBuiltin="1"/>
    <cellStyle name="60% - Accent4" xfId="25215" builtinId="44" hidden="1" customBuiltin="1"/>
    <cellStyle name="60% - Accent4" xfId="25243" builtinId="44" hidden="1" customBuiltin="1"/>
    <cellStyle name="60% - Accent4" xfId="25193" builtinId="44" hidden="1" customBuiltin="1"/>
    <cellStyle name="60% - Accent4" xfId="25125" builtinId="44" hidden="1" customBuiltin="1"/>
    <cellStyle name="60% - Accent4" xfId="25258" builtinId="44" hidden="1" customBuiltin="1"/>
    <cellStyle name="60% - Accent4" xfId="25283" builtinId="44" hidden="1" customBuiltin="1"/>
    <cellStyle name="60% - Accent4" xfId="25307" builtinId="44" hidden="1" customBuiltin="1"/>
    <cellStyle name="60% - Accent4" xfId="25331" builtinId="44" hidden="1" customBuiltin="1"/>
    <cellStyle name="60% - Accent4" xfId="25361" builtinId="44" hidden="1" customBuiltin="1"/>
    <cellStyle name="60% - Accent4" xfId="25397" builtinId="44" hidden="1" customBuiltin="1"/>
    <cellStyle name="60% - Accent4" xfId="25427" builtinId="44" hidden="1" customBuiltin="1"/>
    <cellStyle name="60% - Accent4" xfId="25458" builtinId="44" hidden="1" customBuiltin="1"/>
    <cellStyle name="60% - Accent4" xfId="25486" builtinId="44" hidden="1" customBuiltin="1"/>
    <cellStyle name="60% - Accent4" xfId="25514" builtinId="44" hidden="1" customBuiltin="1"/>
    <cellStyle name="60% - Accent4" xfId="25464" builtinId="44" hidden="1" customBuiltin="1"/>
    <cellStyle name="60% - Accent4" xfId="25396" builtinId="44" hidden="1" customBuiltin="1"/>
    <cellStyle name="60% - Accent4" xfId="25531" builtinId="44" hidden="1" customBuiltin="1"/>
    <cellStyle name="60% - Accent4" xfId="25555" builtinId="44" hidden="1" customBuiltin="1"/>
    <cellStyle name="60% - Accent4" xfId="25578" builtinId="44" hidden="1" customBuiltin="1"/>
    <cellStyle name="60% - Accent4" xfId="25601" builtinId="44" hidden="1" customBuiltin="1"/>
    <cellStyle name="60% - Accent4" xfId="25622" builtinId="44" hidden="1" customBuiltin="1"/>
    <cellStyle name="60% - Accent4" xfId="17012" builtinId="44" hidden="1" customBuiltin="1"/>
    <cellStyle name="60% - Accent4" xfId="23449" builtinId="44" hidden="1" customBuiltin="1"/>
    <cellStyle name="60% - Accent4" xfId="5882" builtinId="44" hidden="1" customBuiltin="1"/>
    <cellStyle name="60% - Accent4" xfId="4928" builtinId="44" hidden="1" customBuiltin="1"/>
    <cellStyle name="60% - Accent4" xfId="20107" builtinId="44" hidden="1" customBuiltin="1"/>
    <cellStyle name="60% - Accent4" xfId="5154" builtinId="44" hidden="1" customBuiltin="1"/>
    <cellStyle name="60% - Accent4" xfId="4563" builtinId="44" hidden="1" customBuiltin="1"/>
    <cellStyle name="60% - Accent4" xfId="25304" builtinId="44" hidden="1" customBuiltin="1"/>
    <cellStyle name="60% - Accent4" xfId="5131" builtinId="44" hidden="1" customBuiltin="1"/>
    <cellStyle name="60% - Accent4" xfId="14544" builtinId="44" hidden="1" customBuiltin="1"/>
    <cellStyle name="60% - Accent4" xfId="20473" builtinId="44" hidden="1" customBuiltin="1"/>
    <cellStyle name="60% - Accent4" xfId="23308" builtinId="44" hidden="1" customBuiltin="1"/>
    <cellStyle name="60% - Accent4" xfId="23684" builtinId="44" hidden="1" customBuiltin="1"/>
    <cellStyle name="60% - Accent4" xfId="17067" builtinId="44" hidden="1" customBuiltin="1"/>
    <cellStyle name="60% - Accent4" xfId="17712" builtinId="44" hidden="1" customBuiltin="1"/>
    <cellStyle name="60% - Accent4" xfId="25593" builtinId="44" hidden="1" customBuiltin="1"/>
    <cellStyle name="60% - Accent4" xfId="25630" builtinId="44" hidden="1" customBuiltin="1"/>
    <cellStyle name="60% - Accent4" xfId="4319" builtinId="44" hidden="1" customBuiltin="1"/>
    <cellStyle name="60% - Accent4" xfId="24210" builtinId="44" hidden="1" customBuiltin="1"/>
    <cellStyle name="60% - Accent4" xfId="25655" builtinId="44" hidden="1" customBuiltin="1"/>
    <cellStyle name="60% - Accent4" xfId="25693" builtinId="44" hidden="1" customBuiltin="1"/>
    <cellStyle name="60% - Accent4" xfId="25729" builtinId="44" hidden="1" customBuiltin="1"/>
    <cellStyle name="60% - Accent4" xfId="25764" builtinId="44" hidden="1" customBuiltin="1"/>
    <cellStyle name="60% - Accent4" xfId="25781" builtinId="44" hidden="1" customBuiltin="1"/>
    <cellStyle name="60% - Accent4" xfId="25826" builtinId="44" hidden="1" customBuiltin="1"/>
    <cellStyle name="60% - Accent4" xfId="25858" builtinId="44" hidden="1" customBuiltin="1"/>
    <cellStyle name="60% - Accent4" xfId="25892" builtinId="44" hidden="1" customBuiltin="1"/>
    <cellStyle name="60% - Accent4" xfId="25924" builtinId="44" hidden="1" customBuiltin="1"/>
    <cellStyle name="60% - Accent4" xfId="25955" builtinId="44" hidden="1" customBuiltin="1"/>
    <cellStyle name="60% - Accent4" xfId="25899" builtinId="44" hidden="1" customBuiltin="1"/>
    <cellStyle name="60% - Accent4" xfId="25825" builtinId="44" hidden="1" customBuiltin="1"/>
    <cellStyle name="60% - Accent4" xfId="25979" builtinId="44" hidden="1" customBuiltin="1"/>
    <cellStyle name="60% - Accent4" xfId="26014" builtinId="44" hidden="1" customBuiltin="1"/>
    <cellStyle name="60% - Accent4" xfId="26050" builtinId="44" hidden="1" customBuiltin="1"/>
    <cellStyle name="60% - Accent4" xfId="26084" builtinId="44" hidden="1" customBuiltin="1"/>
    <cellStyle name="60% - Accent4" xfId="26118" builtinId="44" hidden="1" customBuiltin="1"/>
    <cellStyle name="60% - Accent4" xfId="26155" builtinId="44" hidden="1" customBuiltin="1"/>
    <cellStyle name="60% - Accent4" xfId="26184" builtinId="44" hidden="1" customBuiltin="1"/>
    <cellStyle name="60% - Accent4" xfId="26215" builtinId="44" hidden="1" customBuiltin="1"/>
    <cellStyle name="60% - Accent4" xfId="26244" builtinId="44" hidden="1" customBuiltin="1"/>
    <cellStyle name="60% - Accent4" xfId="26272" builtinId="44" hidden="1" customBuiltin="1"/>
    <cellStyle name="60% - Accent4" xfId="26220" builtinId="44" hidden="1" customBuiltin="1"/>
    <cellStyle name="60% - Accent4" xfId="26154" builtinId="44" hidden="1" customBuiltin="1"/>
    <cellStyle name="60% - Accent4" xfId="26286" builtinId="44" hidden="1" customBuiltin="1"/>
    <cellStyle name="60% - Accent4" xfId="26308" builtinId="44" hidden="1" customBuiltin="1"/>
    <cellStyle name="60% - Accent4" xfId="26331" builtinId="44" hidden="1" customBuiltin="1"/>
    <cellStyle name="60% - Accent4" xfId="26352" builtinId="44" hidden="1" customBuiltin="1"/>
    <cellStyle name="60% - Accent4" xfId="26374" builtinId="44" hidden="1" customBuiltin="1"/>
    <cellStyle name="60% - Accent4" xfId="26396" builtinId="44" hidden="1" customBuiltin="1"/>
    <cellStyle name="60% - Accent4" xfId="26417" builtinId="44" hidden="1" customBuiltin="1"/>
    <cellStyle name="60% - Accent4" xfId="26439" builtinId="44" hidden="1" customBuiltin="1"/>
    <cellStyle name="60% - Accent4" xfId="26461" builtinId="44" hidden="1" customBuiltin="1"/>
    <cellStyle name="60% - Accent4" xfId="26482" builtinId="44" hidden="1" customBuiltin="1"/>
    <cellStyle name="60% - Accent4" xfId="26507" builtinId="44" hidden="1" customBuiltin="1"/>
    <cellStyle name="60% - Accent4" xfId="26686" builtinId="44" hidden="1" customBuiltin="1"/>
    <cellStyle name="60% - Accent4" xfId="26707" builtinId="44" hidden="1" customBuiltin="1"/>
    <cellStyle name="60% - Accent4" xfId="26730" builtinId="44" hidden="1" customBuiltin="1"/>
    <cellStyle name="60% - Accent4" xfId="26752" builtinId="44" hidden="1" customBuiltin="1"/>
    <cellStyle name="60% - Accent4" xfId="26773" builtinId="44" hidden="1" customBuiltin="1"/>
    <cellStyle name="60% - Accent4" xfId="26649" builtinId="44" hidden="1" customBuiltin="1"/>
    <cellStyle name="60% - Accent4" xfId="26811" builtinId="44" hidden="1" customBuiltin="1"/>
    <cellStyle name="60% - Accent4" xfId="26842" builtinId="44" hidden="1" customBuiltin="1"/>
    <cellStyle name="60% - Accent4" xfId="26875" builtinId="44" hidden="1" customBuiltin="1"/>
    <cellStyle name="60% - Accent4" xfId="26906" builtinId="44" hidden="1" customBuiltin="1"/>
    <cellStyle name="60% - Accent4" xfId="26936" builtinId="44" hidden="1" customBuiltin="1"/>
    <cellStyle name="60% - Accent4" xfId="26880" builtinId="44" hidden="1" customBuiltin="1"/>
    <cellStyle name="60% - Accent4" xfId="26809" builtinId="44" hidden="1" customBuiltin="1"/>
    <cellStyle name="60% - Accent4" xfId="26951" builtinId="44" hidden="1" customBuiltin="1"/>
    <cellStyle name="60% - Accent4" xfId="26976" builtinId="44" hidden="1" customBuiltin="1"/>
    <cellStyle name="60% - Accent4" xfId="26998" builtinId="44" hidden="1" customBuiltin="1"/>
    <cellStyle name="60% - Accent4" xfId="27019" builtinId="44" hidden="1" customBuiltin="1"/>
    <cellStyle name="60% - Accent4" xfId="27030" builtinId="44" hidden="1" customBuiltin="1"/>
    <cellStyle name="60% - Accent4" xfId="27065" builtinId="44" hidden="1" customBuiltin="1"/>
    <cellStyle name="60% - Accent4" xfId="27094" builtinId="44" hidden="1" customBuiltin="1"/>
    <cellStyle name="60% - Accent4" xfId="27125" builtinId="44" hidden="1" customBuiltin="1"/>
    <cellStyle name="60% - Accent4" xfId="27153" builtinId="44" hidden="1" customBuiltin="1"/>
    <cellStyle name="60% - Accent4" xfId="27181" builtinId="44" hidden="1" customBuiltin="1"/>
    <cellStyle name="60% - Accent4" xfId="27130" builtinId="44" hidden="1" customBuiltin="1"/>
    <cellStyle name="60% - Accent4" xfId="27064" builtinId="44" hidden="1" customBuiltin="1"/>
    <cellStyle name="60% - Accent4" xfId="27195" builtinId="44" hidden="1" customBuiltin="1"/>
    <cellStyle name="60% - Accent4" xfId="27217" builtinId="44" hidden="1" customBuiltin="1"/>
    <cellStyle name="60% - Accent4" xfId="27239" builtinId="44" hidden="1" customBuiltin="1"/>
    <cellStyle name="60% - Accent4" xfId="27260" builtinId="44" hidden="1" customBuiltin="1"/>
    <cellStyle name="60% - Accent4" xfId="27290" builtinId="44" hidden="1" customBuiltin="1"/>
    <cellStyle name="60% - Accent4" xfId="27325" builtinId="44" hidden="1" customBuiltin="1"/>
    <cellStyle name="60% - Accent4" xfId="27354" builtinId="44" hidden="1" customBuiltin="1"/>
    <cellStyle name="60% - Accent4" xfId="27385" builtinId="44" hidden="1" customBuiltin="1"/>
    <cellStyle name="60% - Accent4" xfId="27413" builtinId="44" hidden="1" customBuiltin="1"/>
    <cellStyle name="60% - Accent4" xfId="27441" builtinId="44" hidden="1" customBuiltin="1"/>
    <cellStyle name="60% - Accent4" xfId="27390" builtinId="44" hidden="1" customBuiltin="1"/>
    <cellStyle name="60% - Accent4" xfId="27324" builtinId="44" hidden="1" customBuiltin="1"/>
    <cellStyle name="60% - Accent4" xfId="27455" builtinId="44" hidden="1" customBuiltin="1"/>
    <cellStyle name="60% - Accent4" xfId="27477" builtinId="44" hidden="1" customBuiltin="1"/>
    <cellStyle name="60% - Accent4" xfId="27499" builtinId="44" hidden="1" customBuiltin="1"/>
    <cellStyle name="60% - Accent4" xfId="27520" builtinId="44" hidden="1" customBuiltin="1"/>
    <cellStyle name="60% - Accent4" xfId="27541" builtinId="44" hidden="1" customBuiltin="1"/>
    <cellStyle name="60% - Accent4" xfId="26601" builtinId="44" hidden="1" customBuiltin="1"/>
    <cellStyle name="60% - Accent4" xfId="26544" builtinId="44" hidden="1" customBuiltin="1"/>
    <cellStyle name="60% - Accent4" xfId="26578" builtinId="44" hidden="1" customBuiltin="1"/>
    <cellStyle name="60% - Accent4" xfId="26599" builtinId="44" hidden="1" customBuiltin="1"/>
    <cellStyle name="60% - Accent4" xfId="26490" builtinId="44" hidden="1" customBuiltin="1"/>
    <cellStyle name="60% - Accent4" xfId="26518" builtinId="44" hidden="1" customBuiltin="1"/>
    <cellStyle name="60% - Accent4" xfId="27594" builtinId="44" hidden="1" customBuiltin="1"/>
    <cellStyle name="60% - Accent4" xfId="27615" builtinId="44" hidden="1" customBuiltin="1"/>
    <cellStyle name="60% - Accent4" xfId="27638" builtinId="44" hidden="1" customBuiltin="1"/>
    <cellStyle name="60% - Accent4" xfId="27659" builtinId="44" hidden="1" customBuiltin="1"/>
    <cellStyle name="60% - Accent4" xfId="27680" builtinId="44" hidden="1" customBuiltin="1"/>
    <cellStyle name="60% - Accent4" xfId="27559" builtinId="44" hidden="1" customBuiltin="1"/>
    <cellStyle name="60% - Accent4" xfId="27717" builtinId="44" hidden="1" customBuiltin="1"/>
    <cellStyle name="60% - Accent4" xfId="27748" builtinId="44" hidden="1" customBuiltin="1"/>
    <cellStyle name="60% - Accent4" xfId="27781" builtinId="44" hidden="1" customBuiltin="1"/>
    <cellStyle name="60% - Accent4" xfId="27811" builtinId="44" hidden="1" customBuiltin="1"/>
    <cellStyle name="60% - Accent4" xfId="27841" builtinId="44" hidden="1" customBuiltin="1"/>
    <cellStyle name="60% - Accent4" xfId="27786" builtinId="44" hidden="1" customBuiltin="1"/>
    <cellStyle name="60% - Accent4" xfId="27715" builtinId="44" hidden="1" customBuiltin="1"/>
    <cellStyle name="60% - Accent4" xfId="27856" builtinId="44" hidden="1" customBuiltin="1"/>
    <cellStyle name="60% - Accent4" xfId="27881" builtinId="44" hidden="1" customBuiltin="1"/>
    <cellStyle name="60% - Accent4" xfId="27902" builtinId="44" hidden="1" customBuiltin="1"/>
    <cellStyle name="60% - Accent4" xfId="27923" builtinId="44" hidden="1" customBuiltin="1"/>
    <cellStyle name="60% - Accent4" xfId="27933" builtinId="44" hidden="1" customBuiltin="1"/>
    <cellStyle name="60% - Accent4" xfId="27967" builtinId="44" hidden="1" customBuiltin="1"/>
    <cellStyle name="60% - Accent4" xfId="27996" builtinId="44" hidden="1" customBuiltin="1"/>
    <cellStyle name="60% - Accent4" xfId="28027" builtinId="44" hidden="1" customBuiltin="1"/>
    <cellStyle name="60% - Accent4" xfId="28054" builtinId="44" hidden="1" customBuiltin="1"/>
    <cellStyle name="60% - Accent4" xfId="28082" builtinId="44" hidden="1" customBuiltin="1"/>
    <cellStyle name="60% - Accent4" xfId="28032" builtinId="44" hidden="1" customBuiltin="1"/>
    <cellStyle name="60% - Accent4" xfId="27966" builtinId="44" hidden="1" customBuiltin="1"/>
    <cellStyle name="60% - Accent4" xfId="28096" builtinId="44" hidden="1" customBuiltin="1"/>
    <cellStyle name="60% - Accent4" xfId="28118" builtinId="44" hidden="1" customBuiltin="1"/>
    <cellStyle name="60% - Accent4" xfId="28139" builtinId="44" hidden="1" customBuiltin="1"/>
    <cellStyle name="60% - Accent4" xfId="28160" builtinId="44" hidden="1" customBuiltin="1"/>
    <cellStyle name="60% - Accent4" xfId="28189" builtinId="44" hidden="1" customBuiltin="1"/>
    <cellStyle name="60% - Accent4" xfId="28223" builtinId="44" hidden="1" customBuiltin="1"/>
    <cellStyle name="60% - Accent4" xfId="28252" builtinId="44" hidden="1" customBuiltin="1"/>
    <cellStyle name="60% - Accent4" xfId="28283" builtinId="44" hidden="1" customBuiltin="1"/>
    <cellStyle name="60% - Accent4" xfId="28310" builtinId="44" hidden="1" customBuiltin="1"/>
    <cellStyle name="60% - Accent4" xfId="28338" builtinId="44" hidden="1" customBuiltin="1"/>
    <cellStyle name="60% - Accent4" xfId="28288" builtinId="44" hidden="1" customBuiltin="1"/>
    <cellStyle name="60% - Accent4" xfId="28222" builtinId="44" hidden="1" customBuiltin="1"/>
    <cellStyle name="60% - Accent4" xfId="28352" builtinId="44" hidden="1" customBuiltin="1"/>
    <cellStyle name="60% - Accent4" xfId="28374" builtinId="44" hidden="1" customBuiltin="1"/>
    <cellStyle name="60% - Accent4" xfId="28395" builtinId="44" hidden="1" customBuiltin="1"/>
    <cellStyle name="60% - Accent4" xfId="28416" builtinId="44" hidden="1" customBuiltin="1"/>
    <cellStyle name="60% - Accent4" xfId="28437" builtinId="44" hidden="1" customBuiltin="1"/>
    <cellStyle name="60% - Accent5" xfId="39" builtinId="48" hidden="1" customBuiltin="1"/>
    <cellStyle name="60% - Accent5" xfId="87" builtinId="48" hidden="1" customBuiltin="1"/>
    <cellStyle name="60% - Accent5" xfId="122" builtinId="48" hidden="1" customBuiltin="1"/>
    <cellStyle name="60% - Accent5" xfId="165" builtinId="48" hidden="1" customBuiltin="1"/>
    <cellStyle name="60% - Accent5" xfId="207" builtinId="48" hidden="1" customBuiltin="1"/>
    <cellStyle name="60% - Accent5" xfId="241" builtinId="48" hidden="1" customBuiltin="1"/>
    <cellStyle name="60% - Accent5" xfId="278" builtinId="48" hidden="1" customBuiltin="1"/>
    <cellStyle name="60% - Accent5" xfId="315" builtinId="48" hidden="1" customBuiltin="1"/>
    <cellStyle name="60% - Accent5" xfId="349" builtinId="48" hidden="1" customBuiltin="1"/>
    <cellStyle name="60% - Accent5" xfId="384" builtinId="48" hidden="1" customBuiltin="1"/>
    <cellStyle name="60% - Accent5" xfId="472" builtinId="48" hidden="1" customBuiltin="1"/>
    <cellStyle name="60% - Accent5" xfId="506" builtinId="48" hidden="1" customBuiltin="1"/>
    <cellStyle name="60% - Accent5" xfId="542" builtinId="48" hidden="1" customBuiltin="1"/>
    <cellStyle name="60% - Accent5" xfId="578" builtinId="48" hidden="1" customBuiltin="1"/>
    <cellStyle name="60% - Accent5" xfId="612" builtinId="48" hidden="1" customBuiltin="1"/>
    <cellStyle name="60% - Accent5" xfId="417" builtinId="48" hidden="1" customBuiltin="1"/>
    <cellStyle name="60% - Accent5" xfId="663" builtinId="48" hidden="1" customBuiltin="1"/>
    <cellStyle name="60% - Accent5" xfId="697" builtinId="48" hidden="1" customBuiltin="1"/>
    <cellStyle name="60% - Accent5" xfId="734" builtinId="48" hidden="1" customBuiltin="1"/>
    <cellStyle name="60% - Accent5" xfId="769" builtinId="48" hidden="1" customBuiltin="1"/>
    <cellStyle name="60% - Accent5" xfId="803" builtinId="48" hidden="1" customBuiltin="1"/>
    <cellStyle name="60% - Accent5" xfId="802" builtinId="48" hidden="1" customBuiltin="1"/>
    <cellStyle name="60% - Accent5" xfId="724" builtinId="48" hidden="1" customBuiltin="1"/>
    <cellStyle name="60% - Accent5" xfId="828" builtinId="48" hidden="1" customBuiltin="1"/>
    <cellStyle name="60% - Accent5" xfId="866" builtinId="48" hidden="1" customBuiltin="1"/>
    <cellStyle name="60% - Accent5" xfId="902" builtinId="48" hidden="1" customBuiltin="1"/>
    <cellStyle name="60% - Accent5" xfId="937" builtinId="48" hidden="1" customBuiltin="1"/>
    <cellStyle name="60% - Accent5" xfId="953" builtinId="48" hidden="1" customBuiltin="1"/>
    <cellStyle name="60% - Accent5" xfId="999" builtinId="48" hidden="1" customBuiltin="1"/>
    <cellStyle name="60% - Accent5" xfId="1031" builtinId="48" hidden="1" customBuiltin="1"/>
    <cellStyle name="60% - Accent5" xfId="1065" builtinId="48" hidden="1" customBuiltin="1"/>
    <cellStyle name="60% - Accent5" xfId="1097" builtinId="48" hidden="1" customBuiltin="1"/>
    <cellStyle name="60% - Accent5" xfId="1128" builtinId="48" hidden="1" customBuiltin="1"/>
    <cellStyle name="60% - Accent5" xfId="1127" builtinId="48" hidden="1" customBuiltin="1"/>
    <cellStyle name="60% - Accent5" xfId="1057" builtinId="48" hidden="1" customBuiltin="1"/>
    <cellStyle name="60% - Accent5" xfId="1152" builtinId="48" hidden="1" customBuiltin="1"/>
    <cellStyle name="60% - Accent5" xfId="1187" builtinId="48" hidden="1" customBuiltin="1"/>
    <cellStyle name="60% - Accent5" xfId="1223" builtinId="48" hidden="1" customBuiltin="1"/>
    <cellStyle name="60% - Accent5" xfId="1257" builtinId="48" hidden="1" customBuiltin="1"/>
    <cellStyle name="60% - Accent5" xfId="1295" builtinId="48" hidden="1" customBuiltin="1"/>
    <cellStyle name="60% - Accent5" xfId="1341" builtinId="48" hidden="1" customBuiltin="1"/>
    <cellStyle name="60% - Accent5" xfId="1373" builtinId="48" hidden="1" customBuiltin="1"/>
    <cellStyle name="60% - Accent5" xfId="1407" builtinId="48" hidden="1" customBuiltin="1"/>
    <cellStyle name="60% - Accent5" xfId="1439" builtinId="48" hidden="1" customBuiltin="1"/>
    <cellStyle name="60% - Accent5" xfId="1470" builtinId="48" hidden="1" customBuiltin="1"/>
    <cellStyle name="60% - Accent5" xfId="1469" builtinId="48" hidden="1" customBuiltin="1"/>
    <cellStyle name="60% - Accent5" xfId="1399" builtinId="48" hidden="1" customBuiltin="1"/>
    <cellStyle name="60% - Accent5" xfId="1494" builtinId="48" hidden="1" customBuiltin="1"/>
    <cellStyle name="60% - Accent5" xfId="1529" builtinId="48" hidden="1" customBuiltin="1"/>
    <cellStyle name="60% - Accent5" xfId="1565" builtinId="48" hidden="1" customBuiltin="1"/>
    <cellStyle name="60% - Accent5" xfId="1599" builtinId="48" hidden="1" customBuiltin="1"/>
    <cellStyle name="60% - Accent5" xfId="1634" builtinId="48" hidden="1" customBuiltin="1"/>
    <cellStyle name="60% - Accent5" xfId="1744" builtinId="48" hidden="1" customBuiltin="1"/>
    <cellStyle name="60% - Accent5" xfId="1765" builtinId="48" hidden="1" customBuiltin="1"/>
    <cellStyle name="60% - Accent5" xfId="1787" builtinId="48" hidden="1" customBuiltin="1"/>
    <cellStyle name="60% - Accent5" xfId="1809" builtinId="48" hidden="1" customBuiltin="1"/>
    <cellStyle name="60% - Accent5" xfId="1830" builtinId="48" hidden="1" customBuiltin="1"/>
    <cellStyle name="60% - Accent5" xfId="1855" builtinId="48" hidden="1" customBuiltin="1"/>
    <cellStyle name="60% - Accent5" xfId="2034" builtinId="48" hidden="1" customBuiltin="1"/>
    <cellStyle name="60% - Accent5" xfId="2055" builtinId="48" hidden="1" customBuiltin="1"/>
    <cellStyle name="60% - Accent5" xfId="2078" builtinId="48" hidden="1" customBuiltin="1"/>
    <cellStyle name="60% - Accent5" xfId="2100" builtinId="48" hidden="1" customBuiltin="1"/>
    <cellStyle name="60% - Accent5" xfId="2121" builtinId="48" hidden="1" customBuiltin="1"/>
    <cellStyle name="60% - Accent5" xfId="2000" builtinId="48" hidden="1" customBuiltin="1"/>
    <cellStyle name="60% - Accent5" xfId="2160" builtinId="48" hidden="1" customBuiltin="1"/>
    <cellStyle name="60% - Accent5" xfId="2191" builtinId="48" hidden="1" customBuiltin="1"/>
    <cellStyle name="60% - Accent5" xfId="2224" builtinId="48" hidden="1" customBuiltin="1"/>
    <cellStyle name="60% - Accent5" xfId="2255" builtinId="48" hidden="1" customBuiltin="1"/>
    <cellStyle name="60% - Accent5" xfId="2285" builtinId="48" hidden="1" customBuiltin="1"/>
    <cellStyle name="60% - Accent5" xfId="2284" builtinId="48" hidden="1" customBuiltin="1"/>
    <cellStyle name="60% - Accent5" xfId="2217" builtinId="48" hidden="1" customBuiltin="1"/>
    <cellStyle name="60% - Accent5" xfId="2299" builtinId="48" hidden="1" customBuiltin="1"/>
    <cellStyle name="60% - Accent5" xfId="2324" builtinId="48" hidden="1" customBuiltin="1"/>
    <cellStyle name="60% - Accent5" xfId="2346" builtinId="48" hidden="1" customBuiltin="1"/>
    <cellStyle name="60% - Accent5" xfId="2367" builtinId="48" hidden="1" customBuiltin="1"/>
    <cellStyle name="60% - Accent5" xfId="2378" builtinId="48" hidden="1" customBuiltin="1"/>
    <cellStyle name="60% - Accent5" xfId="2414" builtinId="48" hidden="1" customBuiltin="1"/>
    <cellStyle name="60% - Accent5" xfId="2443" builtinId="48" hidden="1" customBuiltin="1"/>
    <cellStyle name="60% - Accent5" xfId="2474" builtinId="48" hidden="1" customBuiltin="1"/>
    <cellStyle name="60% - Accent5" xfId="2502" builtinId="48" hidden="1" customBuiltin="1"/>
    <cellStyle name="60% - Accent5" xfId="2530" builtinId="48" hidden="1" customBuiltin="1"/>
    <cellStyle name="60% - Accent5" xfId="2529" builtinId="48" hidden="1" customBuiltin="1"/>
    <cellStyle name="60% - Accent5" xfId="2468" builtinId="48" hidden="1" customBuiltin="1"/>
    <cellStyle name="60% - Accent5" xfId="2543" builtinId="48" hidden="1" customBuiltin="1"/>
    <cellStyle name="60% - Accent5" xfId="2565" builtinId="48" hidden="1" customBuiltin="1"/>
    <cellStyle name="60% - Accent5" xfId="2587" builtinId="48" hidden="1" customBuiltin="1"/>
    <cellStyle name="60% - Accent5" xfId="2608" builtinId="48" hidden="1" customBuiltin="1"/>
    <cellStyle name="60% - Accent5" xfId="2638" builtinId="48" hidden="1" customBuiltin="1"/>
    <cellStyle name="60% - Accent5" xfId="2674" builtinId="48" hidden="1" customBuiltin="1"/>
    <cellStyle name="60% - Accent5" xfId="2703" builtinId="48" hidden="1" customBuiltin="1"/>
    <cellStyle name="60% - Accent5" xfId="2734" builtinId="48" hidden="1" customBuiltin="1"/>
    <cellStyle name="60% - Accent5" xfId="2762" builtinId="48" hidden="1" customBuiltin="1"/>
    <cellStyle name="60% - Accent5" xfId="2790" builtinId="48" hidden="1" customBuiltin="1"/>
    <cellStyle name="60% - Accent5" xfId="2789" builtinId="48" hidden="1" customBuiltin="1"/>
    <cellStyle name="60% - Accent5" xfId="2728" builtinId="48" hidden="1" customBuiltin="1"/>
    <cellStyle name="60% - Accent5" xfId="2803" builtinId="48" hidden="1" customBuiltin="1"/>
    <cellStyle name="60% - Accent5" xfId="2825" builtinId="48" hidden="1" customBuiltin="1"/>
    <cellStyle name="60% - Accent5" xfId="2847" builtinId="48" hidden="1" customBuiltin="1"/>
    <cellStyle name="60% - Accent5" xfId="2868" builtinId="48" hidden="1" customBuiltin="1"/>
    <cellStyle name="60% - Accent5" xfId="2900" builtinId="48" hidden="1" customBuiltin="1"/>
    <cellStyle name="60% - Accent5" xfId="1962" builtinId="48" hidden="1" customBuiltin="1"/>
    <cellStyle name="60% - Accent5" xfId="1957" builtinId="48" hidden="1" customBuiltin="1"/>
    <cellStyle name="60% - Accent5" xfId="1943" builtinId="48" hidden="1" customBuiltin="1"/>
    <cellStyle name="60% - Accent5" xfId="1908" builtinId="48" hidden="1" customBuiltin="1"/>
    <cellStyle name="60% - Accent5" xfId="1973" builtinId="48" hidden="1" customBuiltin="1"/>
    <cellStyle name="60% - Accent5" xfId="1873" builtinId="48" hidden="1" customBuiltin="1"/>
    <cellStyle name="60% - Accent5" xfId="3041" builtinId="48" hidden="1" customBuiltin="1"/>
    <cellStyle name="60% - Accent5" xfId="3062" builtinId="48" hidden="1" customBuiltin="1"/>
    <cellStyle name="60% - Accent5" xfId="3085" builtinId="48" hidden="1" customBuiltin="1"/>
    <cellStyle name="60% - Accent5" xfId="3106" builtinId="48" hidden="1" customBuiltin="1"/>
    <cellStyle name="60% - Accent5" xfId="3127" builtinId="48" hidden="1" customBuiltin="1"/>
    <cellStyle name="60% - Accent5" xfId="3009" builtinId="48" hidden="1" customBuiltin="1"/>
    <cellStyle name="60% - Accent5" xfId="3165" builtinId="48" hidden="1" customBuiltin="1"/>
    <cellStyle name="60% - Accent5" xfId="3196" builtinId="48" hidden="1" customBuiltin="1"/>
    <cellStyle name="60% - Accent5" xfId="3229" builtinId="48" hidden="1" customBuiltin="1"/>
    <cellStyle name="60% - Accent5" xfId="3259" builtinId="48" hidden="1" customBuiltin="1"/>
    <cellStyle name="60% - Accent5" xfId="3289" builtinId="48" hidden="1" customBuiltin="1"/>
    <cellStyle name="60% - Accent5" xfId="3288" builtinId="48" hidden="1" customBuiltin="1"/>
    <cellStyle name="60% - Accent5" xfId="3222" builtinId="48" hidden="1" customBuiltin="1"/>
    <cellStyle name="60% - Accent5" xfId="3303" builtinId="48" hidden="1" customBuiltin="1"/>
    <cellStyle name="60% - Accent5" xfId="3328" builtinId="48" hidden="1" customBuiltin="1"/>
    <cellStyle name="60% - Accent5" xfId="3349" builtinId="48" hidden="1" customBuiltin="1"/>
    <cellStyle name="60% - Accent5" xfId="3370" builtinId="48" hidden="1" customBuiltin="1"/>
    <cellStyle name="60% - Accent5" xfId="3380" builtinId="48" hidden="1" customBuiltin="1"/>
    <cellStyle name="60% - Accent5" xfId="3415" builtinId="48" hidden="1" customBuiltin="1"/>
    <cellStyle name="60% - Accent5" xfId="3444" builtinId="48" hidden="1" customBuiltin="1"/>
    <cellStyle name="60% - Accent5" xfId="3475" builtinId="48" hidden="1" customBuiltin="1"/>
    <cellStyle name="60% - Accent5" xfId="3502" builtinId="48" hidden="1" customBuiltin="1"/>
    <cellStyle name="60% - Accent5" xfId="3530" builtinId="48" hidden="1" customBuiltin="1"/>
    <cellStyle name="60% - Accent5" xfId="3529" builtinId="48" hidden="1" customBuiltin="1"/>
    <cellStyle name="60% - Accent5" xfId="3469" builtinId="48" hidden="1" customBuiltin="1"/>
    <cellStyle name="60% - Accent5" xfId="3543" builtinId="48" hidden="1" customBuiltin="1"/>
    <cellStyle name="60% - Accent5" xfId="3565" builtinId="48" hidden="1" customBuiltin="1"/>
    <cellStyle name="60% - Accent5" xfId="3586" builtinId="48" hidden="1" customBuiltin="1"/>
    <cellStyle name="60% - Accent5" xfId="3607" builtinId="48" hidden="1" customBuiltin="1"/>
    <cellStyle name="60% - Accent5" xfId="3636" builtinId="48" hidden="1" customBuiltin="1"/>
    <cellStyle name="60% - Accent5" xfId="3671" builtinId="48" hidden="1" customBuiltin="1"/>
    <cellStyle name="60% - Accent5" xfId="3700" builtinId="48" hidden="1" customBuiltin="1"/>
    <cellStyle name="60% - Accent5" xfId="3731" builtinId="48" hidden="1" customBuiltin="1"/>
    <cellStyle name="60% - Accent5" xfId="3758" builtinId="48" hidden="1" customBuiltin="1"/>
    <cellStyle name="60% - Accent5" xfId="3786" builtinId="48" hidden="1" customBuiltin="1"/>
    <cellStyle name="60% - Accent5" xfId="3785" builtinId="48" hidden="1" customBuiltin="1"/>
    <cellStyle name="60% - Accent5" xfId="3725" builtinId="48" hidden="1" customBuiltin="1"/>
    <cellStyle name="60% - Accent5" xfId="3799" builtinId="48" hidden="1" customBuiltin="1"/>
    <cellStyle name="60% - Accent5" xfId="3821" builtinId="48" hidden="1" customBuiltin="1"/>
    <cellStyle name="60% - Accent5" xfId="3842" builtinId="48" hidden="1" customBuiltin="1"/>
    <cellStyle name="60% - Accent5" xfId="3863" builtinId="48" hidden="1" customBuiltin="1"/>
    <cellStyle name="60% - Accent5" xfId="3884" builtinId="48" hidden="1" customBuiltin="1"/>
    <cellStyle name="60% - Accent5" xfId="3935" builtinId="48" hidden="1" customBuiltin="1"/>
    <cellStyle name="60% - Accent5" xfId="3969" builtinId="48" hidden="1" customBuiltin="1"/>
    <cellStyle name="60% - Accent5" xfId="4006" builtinId="48" hidden="1" customBuiltin="1"/>
    <cellStyle name="60% - Accent5" xfId="4043" builtinId="48" hidden="1" customBuiltin="1"/>
    <cellStyle name="60% - Accent5" xfId="4077" builtinId="48" hidden="1" customBuiltin="1"/>
    <cellStyle name="60% - Accent5" xfId="4275" builtinId="48" hidden="1" customBuiltin="1"/>
    <cellStyle name="60% - Accent5" xfId="6402" builtinId="48" hidden="1" customBuiltin="1"/>
    <cellStyle name="60% - Accent5" xfId="6427" builtinId="48" hidden="1" customBuiltin="1"/>
    <cellStyle name="60% - Accent5" xfId="6454" builtinId="48" hidden="1" customBuiltin="1"/>
    <cellStyle name="60% - Accent5" xfId="6479" builtinId="48" hidden="1" customBuiltin="1"/>
    <cellStyle name="60% - Accent5" xfId="6501" builtinId="48" hidden="1" customBuiltin="1"/>
    <cellStyle name="60% - Accent5" xfId="6358" builtinId="48" hidden="1" customBuiltin="1"/>
    <cellStyle name="60% - Accent5" xfId="6551" builtinId="48" hidden="1" customBuiltin="1"/>
    <cellStyle name="60% - Accent5" xfId="6585" builtinId="48" hidden="1" customBuiltin="1"/>
    <cellStyle name="60% - Accent5" xfId="6623" builtinId="48" hidden="1" customBuiltin="1"/>
    <cellStyle name="60% - Accent5" xfId="6659" builtinId="48" hidden="1" customBuiltin="1"/>
    <cellStyle name="60% - Accent5" xfId="6693" builtinId="48" hidden="1" customBuiltin="1"/>
    <cellStyle name="60% - Accent5" xfId="6692" builtinId="48" hidden="1" customBuiltin="1"/>
    <cellStyle name="60% - Accent5" xfId="6613" builtinId="48" hidden="1" customBuiltin="1"/>
    <cellStyle name="60% - Accent5" xfId="6718" builtinId="48" hidden="1" customBuiltin="1"/>
    <cellStyle name="60% - Accent5" xfId="6756" builtinId="48" hidden="1" customBuiltin="1"/>
    <cellStyle name="60% - Accent5" xfId="6792" builtinId="48" hidden="1" customBuiltin="1"/>
    <cellStyle name="60% - Accent5" xfId="6827" builtinId="48" hidden="1" customBuiltin="1"/>
    <cellStyle name="60% - Accent5" xfId="6843" builtinId="48" hidden="1" customBuiltin="1"/>
    <cellStyle name="60% - Accent5" xfId="6889" builtinId="48" hidden="1" customBuiltin="1"/>
    <cellStyle name="60% - Accent5" xfId="6921" builtinId="48" hidden="1" customBuiltin="1"/>
    <cellStyle name="60% - Accent5" xfId="6956" builtinId="48" hidden="1" customBuiltin="1"/>
    <cellStyle name="60% - Accent5" xfId="6988" builtinId="48" hidden="1" customBuiltin="1"/>
    <cellStyle name="60% - Accent5" xfId="7019" builtinId="48" hidden="1" customBuiltin="1"/>
    <cellStyle name="60% - Accent5" xfId="7018" builtinId="48" hidden="1" customBuiltin="1"/>
    <cellStyle name="60% - Accent5" xfId="6948" builtinId="48" hidden="1" customBuiltin="1"/>
    <cellStyle name="60% - Accent5" xfId="7043" builtinId="48" hidden="1" customBuiltin="1"/>
    <cellStyle name="60% - Accent5" xfId="7078" builtinId="48" hidden="1" customBuiltin="1"/>
    <cellStyle name="60% - Accent5" xfId="7114" builtinId="48" hidden="1" customBuiltin="1"/>
    <cellStyle name="60% - Accent5" xfId="7148" builtinId="48" hidden="1" customBuiltin="1"/>
    <cellStyle name="60% - Accent5" xfId="7186" builtinId="48" hidden="1" customBuiltin="1"/>
    <cellStyle name="60% - Accent5" xfId="7233" builtinId="48" hidden="1" customBuiltin="1"/>
    <cellStyle name="60% - Accent5" xfId="7266" builtinId="48" hidden="1" customBuiltin="1"/>
    <cellStyle name="60% - Accent5" xfId="7301" builtinId="48" hidden="1" customBuiltin="1"/>
    <cellStyle name="60% - Accent5" xfId="7333" builtinId="48" hidden="1" customBuiltin="1"/>
    <cellStyle name="60% - Accent5" xfId="7364" builtinId="48" hidden="1" customBuiltin="1"/>
    <cellStyle name="60% - Accent5" xfId="7363" builtinId="48" hidden="1" customBuiltin="1"/>
    <cellStyle name="60% - Accent5" xfId="7293" builtinId="48" hidden="1" customBuiltin="1"/>
    <cellStyle name="60% - Accent5" xfId="7388" builtinId="48" hidden="1" customBuiltin="1"/>
    <cellStyle name="60% - Accent5" xfId="7424" builtinId="48" hidden="1" customBuiltin="1"/>
    <cellStyle name="60% - Accent5" xfId="7460" builtinId="48" hidden="1" customBuiltin="1"/>
    <cellStyle name="60% - Accent5" xfId="7494" builtinId="48" hidden="1" customBuiltin="1"/>
    <cellStyle name="60% - Accent5" xfId="7534" builtinId="48" hidden="1" customBuiltin="1"/>
    <cellStyle name="60% - Accent5" xfId="7985" builtinId="48" hidden="1" customBuiltin="1"/>
    <cellStyle name="60% - Accent5" xfId="8006" builtinId="48" hidden="1" customBuiltin="1"/>
    <cellStyle name="60% - Accent5" xfId="8029" builtinId="48" hidden="1" customBuiltin="1"/>
    <cellStyle name="60% - Accent5" xfId="8052" builtinId="48" hidden="1" customBuiltin="1"/>
    <cellStyle name="60% - Accent5" xfId="8073" builtinId="48" hidden="1" customBuiltin="1"/>
    <cellStyle name="60% - Accent5" xfId="8118" builtinId="48" hidden="1" customBuiltin="1"/>
    <cellStyle name="60% - Accent5" xfId="8585" builtinId="48" hidden="1" customBuiltin="1"/>
    <cellStyle name="60% - Accent5" xfId="8609" builtinId="48" hidden="1" customBuiltin="1"/>
    <cellStyle name="60% - Accent5" xfId="8635" builtinId="48" hidden="1" customBuiltin="1"/>
    <cellStyle name="60% - Accent5" xfId="8661" builtinId="48" hidden="1" customBuiltin="1"/>
    <cellStyle name="60% - Accent5" xfId="8685" builtinId="48" hidden="1" customBuiltin="1"/>
    <cellStyle name="60% - Accent5" xfId="8547" builtinId="48" hidden="1" customBuiltin="1"/>
    <cellStyle name="60% - Accent5" xfId="8725" builtinId="48" hidden="1" customBuiltin="1"/>
    <cellStyle name="60% - Accent5" xfId="8757" builtinId="48" hidden="1" customBuiltin="1"/>
    <cellStyle name="60% - Accent5" xfId="8792" builtinId="48" hidden="1" customBuiltin="1"/>
    <cellStyle name="60% - Accent5" xfId="8824" builtinId="48" hidden="1" customBuiltin="1"/>
    <cellStyle name="60% - Accent5" xfId="8854" builtinId="48" hidden="1" customBuiltin="1"/>
    <cellStyle name="60% - Accent5" xfId="8853" builtinId="48" hidden="1" customBuiltin="1"/>
    <cellStyle name="60% - Accent5" xfId="8783" builtinId="48" hidden="1" customBuiltin="1"/>
    <cellStyle name="60% - Accent5" xfId="8871" builtinId="48" hidden="1" customBuiltin="1"/>
    <cellStyle name="60% - Accent5" xfId="8899" builtinId="48" hidden="1" customBuiltin="1"/>
    <cellStyle name="60% - Accent5" xfId="8923" builtinId="48" hidden="1" customBuiltin="1"/>
    <cellStyle name="60% - Accent5" xfId="8946" builtinId="48" hidden="1" customBuiltin="1"/>
    <cellStyle name="60% - Accent5" xfId="8958" builtinId="48" hidden="1" customBuiltin="1"/>
    <cellStyle name="60% - Accent5" xfId="8998" builtinId="48" hidden="1" customBuiltin="1"/>
    <cellStyle name="60% - Accent5" xfId="9028" builtinId="48" hidden="1" customBuiltin="1"/>
    <cellStyle name="60% - Accent5" xfId="9062" builtinId="48" hidden="1" customBuiltin="1"/>
    <cellStyle name="60% - Accent5" xfId="9090" builtinId="48" hidden="1" customBuiltin="1"/>
    <cellStyle name="60% - Accent5" xfId="9118" builtinId="48" hidden="1" customBuiltin="1"/>
    <cellStyle name="60% - Accent5" xfId="9117" builtinId="48" hidden="1" customBuiltin="1"/>
    <cellStyle name="60% - Accent5" xfId="9055" builtinId="48" hidden="1" customBuiltin="1"/>
    <cellStyle name="60% - Accent5" xfId="9136" builtinId="48" hidden="1" customBuiltin="1"/>
    <cellStyle name="60% - Accent5" xfId="9161" builtinId="48" hidden="1" customBuiltin="1"/>
    <cellStyle name="60% - Accent5" xfId="9188" builtinId="48" hidden="1" customBuiltin="1"/>
    <cellStyle name="60% - Accent5" xfId="9212" builtinId="48" hidden="1" customBuiltin="1"/>
    <cellStyle name="60% - Accent5" xfId="9244" builtinId="48" hidden="1" customBuiltin="1"/>
    <cellStyle name="60% - Accent5" xfId="9283" builtinId="48" hidden="1" customBuiltin="1"/>
    <cellStyle name="60% - Accent5" xfId="9314" builtinId="48" hidden="1" customBuiltin="1"/>
    <cellStyle name="60% - Accent5" xfId="9346" builtinId="48" hidden="1" customBuiltin="1"/>
    <cellStyle name="60% - Accent5" xfId="9375" builtinId="48" hidden="1" customBuiltin="1"/>
    <cellStyle name="60% - Accent5" xfId="9403" builtinId="48" hidden="1" customBuiltin="1"/>
    <cellStyle name="60% - Accent5" xfId="9402" builtinId="48" hidden="1" customBuiltin="1"/>
    <cellStyle name="60% - Accent5" xfId="9339" builtinId="48" hidden="1" customBuiltin="1"/>
    <cellStyle name="60% - Accent5" xfId="9421" builtinId="48" hidden="1" customBuiltin="1"/>
    <cellStyle name="60% - Accent5" xfId="9445" builtinId="48" hidden="1" customBuiltin="1"/>
    <cellStyle name="60% - Accent5" xfId="9471" builtinId="48" hidden="1" customBuiltin="1"/>
    <cellStyle name="60% - Accent5" xfId="9494" builtinId="48" hidden="1" customBuiltin="1"/>
    <cellStyle name="60% - Accent5" xfId="9526" builtinId="48" hidden="1" customBuiltin="1"/>
    <cellStyle name="60% - Accent5" xfId="8473" builtinId="48" hidden="1" customBuiltin="1"/>
    <cellStyle name="60% - Accent5" xfId="8468" builtinId="48" hidden="1" customBuiltin="1"/>
    <cellStyle name="60% - Accent5" xfId="8447" builtinId="48" hidden="1" customBuiltin="1"/>
    <cellStyle name="60% - Accent5" xfId="8327" builtinId="48" hidden="1" customBuiltin="1"/>
    <cellStyle name="60% - Accent5" xfId="8497" builtinId="48" hidden="1" customBuiltin="1"/>
    <cellStyle name="60% - Accent5" xfId="8178" builtinId="48" hidden="1" customBuiltin="1"/>
    <cellStyle name="60% - Accent5" xfId="9683" builtinId="48" hidden="1" customBuiltin="1"/>
    <cellStyle name="60% - Accent5" xfId="9704" builtinId="48" hidden="1" customBuiltin="1"/>
    <cellStyle name="60% - Accent5" xfId="9727" builtinId="48" hidden="1" customBuiltin="1"/>
    <cellStyle name="60% - Accent5" xfId="9748" builtinId="48" hidden="1" customBuiltin="1"/>
    <cellStyle name="60% - Accent5" xfId="9769" builtinId="48" hidden="1" customBuiltin="1"/>
    <cellStyle name="60% - Accent5" xfId="9649" builtinId="48" hidden="1" customBuiltin="1"/>
    <cellStyle name="60% - Accent5" xfId="9810" builtinId="48" hidden="1" customBuiltin="1"/>
    <cellStyle name="60% - Accent5" xfId="9841" builtinId="48" hidden="1" customBuiltin="1"/>
    <cellStyle name="60% - Accent5" xfId="9875" builtinId="48" hidden="1" customBuiltin="1"/>
    <cellStyle name="60% - Accent5" xfId="9906" builtinId="48" hidden="1" customBuiltin="1"/>
    <cellStyle name="60% - Accent5" xfId="9937" builtinId="48" hidden="1" customBuiltin="1"/>
    <cellStyle name="60% - Accent5" xfId="9936" builtinId="48" hidden="1" customBuiltin="1"/>
    <cellStyle name="60% - Accent5" xfId="9867" builtinId="48" hidden="1" customBuiltin="1"/>
    <cellStyle name="60% - Accent5" xfId="9955" builtinId="48" hidden="1" customBuiltin="1"/>
    <cellStyle name="60% - Accent5" xfId="9984" builtinId="48" hidden="1" customBuiltin="1"/>
    <cellStyle name="60% - Accent5" xfId="10008" builtinId="48" hidden="1" customBuiltin="1"/>
    <cellStyle name="60% - Accent5" xfId="10030" builtinId="48" hidden="1" customBuiltin="1"/>
    <cellStyle name="60% - Accent5" xfId="10042" builtinId="48" hidden="1" customBuiltin="1"/>
    <cellStyle name="60% - Accent5" xfId="10078" builtinId="48" hidden="1" customBuiltin="1"/>
    <cellStyle name="60% - Accent5" xfId="10107" builtinId="48" hidden="1" customBuiltin="1"/>
    <cellStyle name="60% - Accent5" xfId="10139" builtinId="48" hidden="1" customBuiltin="1"/>
    <cellStyle name="60% - Accent5" xfId="10166" builtinId="48" hidden="1" customBuiltin="1"/>
    <cellStyle name="60% - Accent5" xfId="10195" builtinId="48" hidden="1" customBuiltin="1"/>
    <cellStyle name="60% - Accent5" xfId="10194" builtinId="48" hidden="1" customBuiltin="1"/>
    <cellStyle name="60% - Accent5" xfId="10132" builtinId="48" hidden="1" customBuiltin="1"/>
    <cellStyle name="60% - Accent5" xfId="10212" builtinId="48" hidden="1" customBuiltin="1"/>
    <cellStyle name="60% - Accent5" xfId="10237" builtinId="48" hidden="1" customBuiltin="1"/>
    <cellStyle name="60% - Accent5" xfId="10262" builtinId="48" hidden="1" customBuiltin="1"/>
    <cellStyle name="60% - Accent5" xfId="10285" builtinId="48" hidden="1" customBuiltin="1"/>
    <cellStyle name="60% - Accent5" xfId="10318" builtinId="48" hidden="1" customBuiltin="1"/>
    <cellStyle name="60% - Accent5" xfId="10356" builtinId="48" hidden="1" customBuiltin="1"/>
    <cellStyle name="60% - Accent5" xfId="10386" builtinId="48" hidden="1" customBuiltin="1"/>
    <cellStyle name="60% - Accent5" xfId="10419" builtinId="48" hidden="1" customBuiltin="1"/>
    <cellStyle name="60% - Accent5" xfId="10446" builtinId="48" hidden="1" customBuiltin="1"/>
    <cellStyle name="60% - Accent5" xfId="10474" builtinId="48" hidden="1" customBuiltin="1"/>
    <cellStyle name="60% - Accent5" xfId="10473" builtinId="48" hidden="1" customBuiltin="1"/>
    <cellStyle name="60% - Accent5" xfId="10411" builtinId="48" hidden="1" customBuiltin="1"/>
    <cellStyle name="60% - Accent5" xfId="10491" builtinId="48" hidden="1" customBuiltin="1"/>
    <cellStyle name="60% - Accent5" xfId="10517" builtinId="48" hidden="1" customBuiltin="1"/>
    <cellStyle name="60% - Accent5" xfId="10540" builtinId="48" hidden="1" customBuiltin="1"/>
    <cellStyle name="60% - Accent5" xfId="10564" builtinId="48" hidden="1" customBuiltin="1"/>
    <cellStyle name="60% - Accent5" xfId="10591" builtinId="48" hidden="1" customBuiltin="1"/>
    <cellStyle name="60% - Accent5" xfId="7597" builtinId="48" hidden="1" customBuiltin="1"/>
    <cellStyle name="60% - Accent5" xfId="5210" builtinId="48" hidden="1" customBuiltin="1"/>
    <cellStyle name="60% - Accent5" xfId="8402" builtinId="48" hidden="1" customBuiltin="1"/>
    <cellStyle name="60% - Accent5" xfId="10765" builtinId="48" hidden="1" customBuiltin="1"/>
    <cellStyle name="60% - Accent5" xfId="7911" builtinId="48" hidden="1" customBuiltin="1"/>
    <cellStyle name="60% - Accent5" xfId="7903" builtinId="48" hidden="1" customBuiltin="1"/>
    <cellStyle name="60% - Accent5" xfId="4857" builtinId="48" hidden="1" customBuiltin="1"/>
    <cellStyle name="60% - Accent5" xfId="4777" builtinId="48" hidden="1" customBuiltin="1"/>
    <cellStyle name="60% - Accent5" xfId="4723" builtinId="48" hidden="1" customBuiltin="1"/>
    <cellStyle name="60% - Accent5" xfId="4586" builtinId="48" hidden="1" customBuiltin="1"/>
    <cellStyle name="60% - Accent5" xfId="8076" builtinId="48" hidden="1" customBuiltin="1"/>
    <cellStyle name="60% - Accent5" xfId="7822" builtinId="48" hidden="1" customBuiltin="1"/>
    <cellStyle name="60% - Accent5" xfId="5265" builtinId="48" hidden="1" customBuiltin="1"/>
    <cellStyle name="60% - Accent5" xfId="4395" builtinId="48" hidden="1" customBuiltin="1"/>
    <cellStyle name="60% - Accent5" xfId="10602" builtinId="48" hidden="1" customBuiltin="1"/>
    <cellStyle name="60% - Accent5" xfId="5816" builtinId="48" hidden="1" customBuiltin="1"/>
    <cellStyle name="60% - Accent5" xfId="8519" builtinId="48" hidden="1" customBuiltin="1"/>
    <cellStyle name="60% - Accent5" xfId="4393" builtinId="48" hidden="1" customBuiltin="1"/>
    <cellStyle name="60% - Accent5" xfId="8399" builtinId="48" hidden="1" customBuiltin="1"/>
    <cellStyle name="60% - Accent5" xfId="7622" builtinId="48" hidden="1" customBuiltin="1"/>
    <cellStyle name="60% - Accent5" xfId="7691" builtinId="48" hidden="1" customBuiltin="1"/>
    <cellStyle name="60% - Accent5" xfId="8396" builtinId="48" hidden="1" customBuiltin="1"/>
    <cellStyle name="60% - Accent5" xfId="7689" builtinId="48" hidden="1" customBuiltin="1"/>
    <cellStyle name="60% - Accent5" xfId="7756" builtinId="48" hidden="1" customBuiltin="1"/>
    <cellStyle name="60% - Accent5" xfId="4897" builtinId="48" hidden="1" customBuiltin="1"/>
    <cellStyle name="60% - Accent5" xfId="5603" builtinId="48" hidden="1" customBuiltin="1"/>
    <cellStyle name="60% - Accent5" xfId="8485" builtinId="48" hidden="1" customBuiltin="1"/>
    <cellStyle name="60% - Accent5" xfId="10723" builtinId="48" hidden="1" customBuiltin="1"/>
    <cellStyle name="60% - Accent5" xfId="6081" builtinId="48" hidden="1" customBuiltin="1"/>
    <cellStyle name="60% - Accent5" xfId="6217" builtinId="48" hidden="1" customBuiltin="1"/>
    <cellStyle name="60% - Accent5" xfId="9626" builtinId="48" hidden="1" customBuiltin="1"/>
    <cellStyle name="60% - Accent5" xfId="5998" builtinId="48" hidden="1" customBuiltin="1"/>
    <cellStyle name="60% - Accent5" xfId="5310" builtinId="48" hidden="1" customBuiltin="1"/>
    <cellStyle name="60% - Accent5" xfId="4169" builtinId="48" hidden="1" customBuiltin="1"/>
    <cellStyle name="60% - Accent5" xfId="4492" builtinId="48" hidden="1" customBuiltin="1"/>
    <cellStyle name="60% - Accent5" xfId="5069" builtinId="48" hidden="1" customBuiltin="1"/>
    <cellStyle name="60% - Accent5" xfId="4932" builtinId="48" hidden="1" customBuiltin="1"/>
    <cellStyle name="60% - Accent5" xfId="5922" builtinId="48" hidden="1" customBuiltin="1"/>
    <cellStyle name="60% - Accent5" xfId="6039" builtinId="48" hidden="1" customBuiltin="1"/>
    <cellStyle name="60% - Accent5" xfId="5560" builtinId="48" hidden="1" customBuiltin="1"/>
    <cellStyle name="60% - Accent5" xfId="4368" builtinId="48" hidden="1" customBuiltin="1"/>
    <cellStyle name="60% - Accent5" xfId="5386" builtinId="48" hidden="1" customBuiltin="1"/>
    <cellStyle name="60% - Accent5" xfId="5561" builtinId="48" hidden="1" customBuiltin="1"/>
    <cellStyle name="60% - Accent5" xfId="6285" builtinId="48" hidden="1" customBuiltin="1"/>
    <cellStyle name="60% - Accent5" xfId="5242" builtinId="48" hidden="1" customBuiltin="1"/>
    <cellStyle name="60% - Accent5" xfId="4874" builtinId="48" hidden="1" customBuiltin="1"/>
    <cellStyle name="60% - Accent5" xfId="4358" builtinId="48" hidden="1" customBuiltin="1"/>
    <cellStyle name="60% - Accent5" xfId="10036" builtinId="48" hidden="1" customBuiltin="1"/>
    <cellStyle name="60% - Accent5" xfId="4141" builtinId="48" hidden="1" customBuiltin="1"/>
    <cellStyle name="60% - Accent5" xfId="9470" builtinId="48" hidden="1" customBuiltin="1"/>
    <cellStyle name="60% - Accent5" xfId="9121" builtinId="48" hidden="1" customBuiltin="1"/>
    <cellStyle name="60% - Accent5" xfId="4350" builtinId="48" hidden="1" customBuiltin="1"/>
    <cellStyle name="60% - Accent5" xfId="7641" builtinId="48" hidden="1" customBuiltin="1"/>
    <cellStyle name="60% - Accent5" xfId="8579" builtinId="48" hidden="1" customBuiltin="1"/>
    <cellStyle name="60% - Accent5" xfId="11031" builtinId="48" hidden="1" customBuiltin="1"/>
    <cellStyle name="60% - Accent5" xfId="11057" builtinId="48" hidden="1" customBuiltin="1"/>
    <cellStyle name="60% - Accent5" xfId="11087" builtinId="48" hidden="1" customBuiltin="1"/>
    <cellStyle name="60% - Accent5" xfId="11115" builtinId="48" hidden="1" customBuiltin="1"/>
    <cellStyle name="60% - Accent5" xfId="11142" builtinId="48" hidden="1" customBuiltin="1"/>
    <cellStyle name="60% - Accent5" xfId="10988" builtinId="48" hidden="1" customBuiltin="1"/>
    <cellStyle name="60% - Accent5" xfId="11190" builtinId="48" hidden="1" customBuiltin="1"/>
    <cellStyle name="60% - Accent5" xfId="11222" builtinId="48" hidden="1" customBuiltin="1"/>
    <cellStyle name="60% - Accent5" xfId="11258" builtinId="48" hidden="1" customBuiltin="1"/>
    <cellStyle name="60% - Accent5" xfId="11292" builtinId="48" hidden="1" customBuiltin="1"/>
    <cellStyle name="60% - Accent5" xfId="11322" builtinId="48" hidden="1" customBuiltin="1"/>
    <cellStyle name="60% - Accent5" xfId="11321" builtinId="48" hidden="1" customBuiltin="1"/>
    <cellStyle name="60% - Accent5" xfId="11248" builtinId="48" hidden="1" customBuiltin="1"/>
    <cellStyle name="60% - Accent5" xfId="11341" builtinId="48" hidden="1" customBuiltin="1"/>
    <cellStyle name="60% - Accent5" xfId="11374" builtinId="48" hidden="1" customBuiltin="1"/>
    <cellStyle name="60% - Accent5" xfId="11403" builtinId="48" hidden="1" customBuiltin="1"/>
    <cellStyle name="60% - Accent5" xfId="11429" builtinId="48" hidden="1" customBuiltin="1"/>
    <cellStyle name="60% - Accent5" xfId="11443" builtinId="48" hidden="1" customBuiltin="1"/>
    <cellStyle name="60% - Accent5" xfId="11487" builtinId="48" hidden="1" customBuiltin="1"/>
    <cellStyle name="60% - Accent5" xfId="11517" builtinId="48" hidden="1" customBuiltin="1"/>
    <cellStyle name="60% - Accent5" xfId="11549" builtinId="48" hidden="1" customBuiltin="1"/>
    <cellStyle name="60% - Accent5" xfId="11579" builtinId="48" hidden="1" customBuiltin="1"/>
    <cellStyle name="60% - Accent5" xfId="11609" builtinId="48" hidden="1" customBuiltin="1"/>
    <cellStyle name="60% - Accent5" xfId="11608" builtinId="48" hidden="1" customBuiltin="1"/>
    <cellStyle name="60% - Accent5" xfId="11542" builtinId="48" hidden="1" customBuiltin="1"/>
    <cellStyle name="60% - Accent5" xfId="11625" builtinId="48" hidden="1" customBuiltin="1"/>
    <cellStyle name="60% - Accent5" xfId="11653" builtinId="48" hidden="1" customBuiltin="1"/>
    <cellStyle name="60% - Accent5" xfId="11682" builtinId="48" hidden="1" customBuiltin="1"/>
    <cellStyle name="60% - Accent5" xfId="11708" builtinId="48" hidden="1" customBuiltin="1"/>
    <cellStyle name="60% - Accent5" xfId="11741" builtinId="48" hidden="1" customBuiltin="1"/>
    <cellStyle name="60% - Accent5" xfId="11785" builtinId="48" hidden="1" customBuiltin="1"/>
    <cellStyle name="60% - Accent5" xfId="11815" builtinId="48" hidden="1" customBuiltin="1"/>
    <cellStyle name="60% - Accent5" xfId="11847" builtinId="48" hidden="1" customBuiltin="1"/>
    <cellStyle name="60% - Accent5" xfId="11876" builtinId="48" hidden="1" customBuiltin="1"/>
    <cellStyle name="60% - Accent5" xfId="11905" builtinId="48" hidden="1" customBuiltin="1"/>
    <cellStyle name="60% - Accent5" xfId="11904" builtinId="48" hidden="1" customBuiltin="1"/>
    <cellStyle name="60% - Accent5" xfId="11840" builtinId="48" hidden="1" customBuiltin="1"/>
    <cellStyle name="60% - Accent5" xfId="11921" builtinId="48" hidden="1" customBuiltin="1"/>
    <cellStyle name="60% - Accent5" xfId="11949" builtinId="48" hidden="1" customBuiltin="1"/>
    <cellStyle name="60% - Accent5" xfId="11981" builtinId="48" hidden="1" customBuiltin="1"/>
    <cellStyle name="60% - Accent5" xfId="12007" builtinId="48" hidden="1" customBuiltin="1"/>
    <cellStyle name="60% - Accent5" xfId="12039" builtinId="48" hidden="1" customBuiltin="1"/>
    <cellStyle name="60% - Accent5" xfId="10938" builtinId="48" hidden="1" customBuiltin="1"/>
    <cellStyle name="60% - Accent5" xfId="10933" builtinId="48" hidden="1" customBuiltin="1"/>
    <cellStyle name="60% - Accent5" xfId="10918" builtinId="48" hidden="1" customBuiltin="1"/>
    <cellStyle name="60% - Accent5" xfId="10507" builtinId="48" hidden="1" customBuiltin="1"/>
    <cellStyle name="60% - Accent5" xfId="10954" builtinId="48" hidden="1" customBuiltin="1"/>
    <cellStyle name="60% - Accent5" xfId="9181" builtinId="48" hidden="1" customBuiltin="1"/>
    <cellStyle name="60% - Accent5" xfId="12182" builtinId="48" hidden="1" customBuiltin="1"/>
    <cellStyle name="60% - Accent5" xfId="12203" builtinId="48" hidden="1" customBuiltin="1"/>
    <cellStyle name="60% - Accent5" xfId="12226" builtinId="48" hidden="1" customBuiltin="1"/>
    <cellStyle name="60% - Accent5" xfId="12247" builtinId="48" hidden="1" customBuiltin="1"/>
    <cellStyle name="60% - Accent5" xfId="12268" builtinId="48" hidden="1" customBuiltin="1"/>
    <cellStyle name="60% - Accent5" xfId="12148" builtinId="48" hidden="1" customBuiltin="1"/>
    <cellStyle name="60% - Accent5" xfId="12313" builtinId="48" hidden="1" customBuiltin="1"/>
    <cellStyle name="60% - Accent5" xfId="12344" builtinId="48" hidden="1" customBuiltin="1"/>
    <cellStyle name="60% - Accent5" xfId="12378" builtinId="48" hidden="1" customBuiltin="1"/>
    <cellStyle name="60% - Accent5" xfId="12410" builtinId="48" hidden="1" customBuiltin="1"/>
    <cellStyle name="60% - Accent5" xfId="12441" builtinId="48" hidden="1" customBuiltin="1"/>
    <cellStyle name="60% - Accent5" xfId="12440" builtinId="48" hidden="1" customBuiltin="1"/>
    <cellStyle name="60% - Accent5" xfId="12371" builtinId="48" hidden="1" customBuiltin="1"/>
    <cellStyle name="60% - Accent5" xfId="12460" builtinId="48" hidden="1" customBuiltin="1"/>
    <cellStyle name="60% - Accent5" xfId="12492" builtinId="48" hidden="1" customBuiltin="1"/>
    <cellStyle name="60% - Accent5" xfId="12519" builtinId="48" hidden="1" customBuiltin="1"/>
    <cellStyle name="60% - Accent5" xfId="12544" builtinId="48" hidden="1" customBuiltin="1"/>
    <cellStyle name="60% - Accent5" xfId="12554" builtinId="48" hidden="1" customBuiltin="1"/>
    <cellStyle name="60% - Accent5" xfId="12596" builtinId="48" hidden="1" customBuiltin="1"/>
    <cellStyle name="60% - Accent5" xfId="12625" builtinId="48" hidden="1" customBuiltin="1"/>
    <cellStyle name="60% - Accent5" xfId="12657" builtinId="48" hidden="1" customBuiltin="1"/>
    <cellStyle name="60% - Accent5" xfId="12685" builtinId="48" hidden="1" customBuiltin="1"/>
    <cellStyle name="60% - Accent5" xfId="12713" builtinId="48" hidden="1" customBuiltin="1"/>
    <cellStyle name="60% - Accent5" xfId="12712" builtinId="48" hidden="1" customBuiltin="1"/>
    <cellStyle name="60% - Accent5" xfId="12650" builtinId="48" hidden="1" customBuiltin="1"/>
    <cellStyle name="60% - Accent5" xfId="12732" builtinId="48" hidden="1" customBuiltin="1"/>
    <cellStyle name="60% - Accent5" xfId="12759" builtinId="48" hidden="1" customBuiltin="1"/>
    <cellStyle name="60% - Accent5" xfId="12788" builtinId="48" hidden="1" customBuiltin="1"/>
    <cellStyle name="60% - Accent5" xfId="12817" builtinId="48" hidden="1" customBuiltin="1"/>
    <cellStyle name="60% - Accent5" xfId="12848" builtinId="48" hidden="1" customBuiltin="1"/>
    <cellStyle name="60% - Accent5" xfId="12889" builtinId="48" hidden="1" customBuiltin="1"/>
    <cellStyle name="60% - Accent5" xfId="12918" builtinId="48" hidden="1" customBuiltin="1"/>
    <cellStyle name="60% - Accent5" xfId="12949" builtinId="48" hidden="1" customBuiltin="1"/>
    <cellStyle name="60% - Accent5" xfId="12977" builtinId="48" hidden="1" customBuiltin="1"/>
    <cellStyle name="60% - Accent5" xfId="13006" builtinId="48" hidden="1" customBuiltin="1"/>
    <cellStyle name="60% - Accent5" xfId="13005" builtinId="48" hidden="1" customBuiltin="1"/>
    <cellStyle name="60% - Accent5" xfId="12943" builtinId="48" hidden="1" customBuiltin="1"/>
    <cellStyle name="60% - Accent5" xfId="13024" builtinId="48" hidden="1" customBuiltin="1"/>
    <cellStyle name="60% - Accent5" xfId="13050" builtinId="48" hidden="1" customBuiltin="1"/>
    <cellStyle name="60% - Accent5" xfId="13077" builtinId="48" hidden="1" customBuiltin="1"/>
    <cellStyle name="60% - Accent5" xfId="13101" builtinId="48" hidden="1" customBuiltin="1"/>
    <cellStyle name="60% - Accent5" xfId="13122" builtinId="48" hidden="1" customBuiltin="1"/>
    <cellStyle name="60% - Accent5" xfId="6320" builtinId="48" hidden="1" customBuiltin="1"/>
    <cellStyle name="60% - Accent5" xfId="8812" builtinId="48" hidden="1" customBuiltin="1"/>
    <cellStyle name="60% - Accent5" xfId="6504" builtinId="48" hidden="1" customBuiltin="1"/>
    <cellStyle name="60% - Accent5" xfId="4291" builtinId="48" hidden="1" customBuiltin="1"/>
    <cellStyle name="60% - Accent5" xfId="5648" builtinId="48" hidden="1" customBuiltin="1"/>
    <cellStyle name="60% - Accent5" xfId="5216" builtinId="48" hidden="1" customBuiltin="1"/>
    <cellStyle name="60% - Accent5" xfId="5945" builtinId="48" hidden="1" customBuiltin="1"/>
    <cellStyle name="60% - Accent5" xfId="11397" builtinId="48" hidden="1" customBuiltin="1"/>
    <cellStyle name="60% - Accent5" xfId="9980" builtinId="48" hidden="1" customBuiltin="1"/>
    <cellStyle name="60% - Accent5" xfId="7727" builtinId="48" hidden="1" customBuiltin="1"/>
    <cellStyle name="60% - Accent5" xfId="4431" builtinId="48" hidden="1" customBuiltin="1"/>
    <cellStyle name="60% - Accent5" xfId="7893" builtinId="48" hidden="1" customBuiltin="1"/>
    <cellStyle name="60% - Accent5" xfId="12380" builtinId="48" hidden="1" customBuiltin="1"/>
    <cellStyle name="60% - Accent5" xfId="5233" builtinId="48" hidden="1" customBuiltin="1"/>
    <cellStyle name="60% - Accent5" xfId="5596" builtinId="48" hidden="1" customBuiltin="1"/>
    <cellStyle name="60% - Accent5" xfId="11695" builtinId="48" hidden="1" customBuiltin="1"/>
    <cellStyle name="60% - Accent5" xfId="13132" builtinId="48" hidden="1" customBuiltin="1"/>
    <cellStyle name="60% - Accent5" xfId="13131" builtinId="48" hidden="1" customBuiltin="1"/>
    <cellStyle name="60% - Accent5" xfId="4432" builtinId="48" hidden="1" customBuiltin="1"/>
    <cellStyle name="60% - Accent5" xfId="13157" builtinId="48" hidden="1" customBuiltin="1"/>
    <cellStyle name="60% - Accent5" xfId="13195" builtinId="48" hidden="1" customBuiltin="1"/>
    <cellStyle name="60% - Accent5" xfId="13231" builtinId="48" hidden="1" customBuiltin="1"/>
    <cellStyle name="60% - Accent5" xfId="13266" builtinId="48" hidden="1" customBuiltin="1"/>
    <cellStyle name="60% - Accent5" xfId="13282" builtinId="48" hidden="1" customBuiltin="1"/>
    <cellStyle name="60% - Accent5" xfId="13328" builtinId="48" hidden="1" customBuiltin="1"/>
    <cellStyle name="60% - Accent5" xfId="13360" builtinId="48" hidden="1" customBuiltin="1"/>
    <cellStyle name="60% - Accent5" xfId="13394" builtinId="48" hidden="1" customBuiltin="1"/>
    <cellStyle name="60% - Accent5" xfId="13426" builtinId="48" hidden="1" customBuiltin="1"/>
    <cellStyle name="60% - Accent5" xfId="13457" builtinId="48" hidden="1" customBuiltin="1"/>
    <cellStyle name="60% - Accent5" xfId="13456" builtinId="48" hidden="1" customBuiltin="1"/>
    <cellStyle name="60% - Accent5" xfId="13386" builtinId="48" hidden="1" customBuiltin="1"/>
    <cellStyle name="60% - Accent5" xfId="13481" builtinId="48" hidden="1" customBuiltin="1"/>
    <cellStyle name="60% - Accent5" xfId="13516" builtinId="48" hidden="1" customBuiltin="1"/>
    <cellStyle name="60% - Accent5" xfId="13552" builtinId="48" hidden="1" customBuiltin="1"/>
    <cellStyle name="60% - Accent5" xfId="13586" builtinId="48" hidden="1" customBuiltin="1"/>
    <cellStyle name="60% - Accent5" xfId="13624" builtinId="48" hidden="1" customBuiltin="1"/>
    <cellStyle name="60% - Accent5" xfId="13670" builtinId="48" hidden="1" customBuiltin="1"/>
    <cellStyle name="60% - Accent5" xfId="13702" builtinId="48" hidden="1" customBuiltin="1"/>
    <cellStyle name="60% - Accent5" xfId="13736" builtinId="48" hidden="1" customBuiltin="1"/>
    <cellStyle name="60% - Accent5" xfId="13768" builtinId="48" hidden="1" customBuiltin="1"/>
    <cellStyle name="60% - Accent5" xfId="13799" builtinId="48" hidden="1" customBuiltin="1"/>
    <cellStyle name="60% - Accent5" xfId="13798" builtinId="48" hidden="1" customBuiltin="1"/>
    <cellStyle name="60% - Accent5" xfId="13728" builtinId="48" hidden="1" customBuiltin="1"/>
    <cellStyle name="60% - Accent5" xfId="13823" builtinId="48" hidden="1" customBuiltin="1"/>
    <cellStyle name="60% - Accent5" xfId="13858" builtinId="48" hidden="1" customBuiltin="1"/>
    <cellStyle name="60% - Accent5" xfId="13894" builtinId="48" hidden="1" customBuiltin="1"/>
    <cellStyle name="60% - Accent5" xfId="13928" builtinId="48" hidden="1" customBuiltin="1"/>
    <cellStyle name="60% - Accent5" xfId="13967" builtinId="48" hidden="1" customBuiltin="1"/>
    <cellStyle name="60% - Accent5" xfId="14325" builtinId="48" hidden="1" customBuiltin="1"/>
    <cellStyle name="60% - Accent5" xfId="14346" builtinId="48" hidden="1" customBuiltin="1"/>
    <cellStyle name="60% - Accent5" xfId="14368" builtinId="48" hidden="1" customBuiltin="1"/>
    <cellStyle name="60% - Accent5" xfId="14390" builtinId="48" hidden="1" customBuiltin="1"/>
    <cellStyle name="60% - Accent5" xfId="14411" builtinId="48" hidden="1" customBuiltin="1"/>
    <cellStyle name="60% - Accent5" xfId="14454" builtinId="48" hidden="1" customBuiltin="1"/>
    <cellStyle name="60% - Accent5" xfId="14857" builtinId="48" hidden="1" customBuiltin="1"/>
    <cellStyle name="60% - Accent5" xfId="14881" builtinId="48" hidden="1" customBuiltin="1"/>
    <cellStyle name="60% - Accent5" xfId="14907" builtinId="48" hidden="1" customBuiltin="1"/>
    <cellStyle name="60% - Accent5" xfId="14932" builtinId="48" hidden="1" customBuiltin="1"/>
    <cellStyle name="60% - Accent5" xfId="14954" builtinId="48" hidden="1" customBuiltin="1"/>
    <cellStyle name="60% - Accent5" xfId="14818" builtinId="48" hidden="1" customBuiltin="1"/>
    <cellStyle name="60% - Accent5" xfId="14995" builtinId="48" hidden="1" customBuiltin="1"/>
    <cellStyle name="60% - Accent5" xfId="15026" builtinId="48" hidden="1" customBuiltin="1"/>
    <cellStyle name="60% - Accent5" xfId="15060" builtinId="48" hidden="1" customBuiltin="1"/>
    <cellStyle name="60% - Accent5" xfId="15093" builtinId="48" hidden="1" customBuiltin="1"/>
    <cellStyle name="60% - Accent5" xfId="15123" builtinId="48" hidden="1" customBuiltin="1"/>
    <cellStyle name="60% - Accent5" xfId="15122" builtinId="48" hidden="1" customBuiltin="1"/>
    <cellStyle name="60% - Accent5" xfId="15052" builtinId="48" hidden="1" customBuiltin="1"/>
    <cellStyle name="60% - Accent5" xfId="15139" builtinId="48" hidden="1" customBuiltin="1"/>
    <cellStyle name="60% - Accent5" xfId="15167" builtinId="48" hidden="1" customBuiltin="1"/>
    <cellStyle name="60% - Accent5" xfId="15191" builtinId="48" hidden="1" customBuiltin="1"/>
    <cellStyle name="60% - Accent5" xfId="15214" builtinId="48" hidden="1" customBuiltin="1"/>
    <cellStyle name="60% - Accent5" xfId="15225" builtinId="48" hidden="1" customBuiltin="1"/>
    <cellStyle name="60% - Accent5" xfId="15262" builtinId="48" hidden="1" customBuiltin="1"/>
    <cellStyle name="60% - Accent5" xfId="15291" builtinId="48" hidden="1" customBuiltin="1"/>
    <cellStyle name="60% - Accent5" xfId="15323" builtinId="48" hidden="1" customBuiltin="1"/>
    <cellStyle name="60% - Accent5" xfId="15352" builtinId="48" hidden="1" customBuiltin="1"/>
    <cellStyle name="60% - Accent5" xfId="15380" builtinId="48" hidden="1" customBuiltin="1"/>
    <cellStyle name="60% - Accent5" xfId="15379" builtinId="48" hidden="1" customBuiltin="1"/>
    <cellStyle name="60% - Accent5" xfId="15316" builtinId="48" hidden="1" customBuiltin="1"/>
    <cellStyle name="60% - Accent5" xfId="15397" builtinId="48" hidden="1" customBuiltin="1"/>
    <cellStyle name="60% - Accent5" xfId="15421" builtinId="48" hidden="1" customBuiltin="1"/>
    <cellStyle name="60% - Accent5" xfId="15447" builtinId="48" hidden="1" customBuiltin="1"/>
    <cellStyle name="60% - Accent5" xfId="15471" builtinId="48" hidden="1" customBuiltin="1"/>
    <cellStyle name="60% - Accent5" xfId="15503" builtinId="48" hidden="1" customBuiltin="1"/>
    <cellStyle name="60% - Accent5" xfId="15540" builtinId="48" hidden="1" customBuiltin="1"/>
    <cellStyle name="60% - Accent5" xfId="15569" builtinId="48" hidden="1" customBuiltin="1"/>
    <cellStyle name="60% - Accent5" xfId="15601" builtinId="48" hidden="1" customBuiltin="1"/>
    <cellStyle name="60% - Accent5" xfId="15629" builtinId="48" hidden="1" customBuiltin="1"/>
    <cellStyle name="60% - Accent5" xfId="15657" builtinId="48" hidden="1" customBuiltin="1"/>
    <cellStyle name="60% - Accent5" xfId="15656" builtinId="48" hidden="1" customBuiltin="1"/>
    <cellStyle name="60% - Accent5" xfId="15594" builtinId="48" hidden="1" customBuiltin="1"/>
    <cellStyle name="60% - Accent5" xfId="15674" builtinId="48" hidden="1" customBuiltin="1"/>
    <cellStyle name="60% - Accent5" xfId="15697" builtinId="48" hidden="1" customBuiltin="1"/>
    <cellStyle name="60% - Accent5" xfId="15722" builtinId="48" hidden="1" customBuiltin="1"/>
    <cellStyle name="60% - Accent5" xfId="15745" builtinId="48" hidden="1" customBuiltin="1"/>
    <cellStyle name="60% - Accent5" xfId="15777" builtinId="48" hidden="1" customBuiltin="1"/>
    <cellStyle name="60% - Accent5" xfId="14748" builtinId="48" hidden="1" customBuiltin="1"/>
    <cellStyle name="60% - Accent5" xfId="14743" builtinId="48" hidden="1" customBuiltin="1"/>
    <cellStyle name="60% - Accent5" xfId="14723" builtinId="48" hidden="1" customBuiltin="1"/>
    <cellStyle name="60% - Accent5" xfId="14622" builtinId="48" hidden="1" customBuiltin="1"/>
    <cellStyle name="60% - Accent5" xfId="14772" builtinId="48" hidden="1" customBuiltin="1"/>
    <cellStyle name="60% - Accent5" xfId="14498" builtinId="48" hidden="1" customBuiltin="1"/>
    <cellStyle name="60% - Accent5" xfId="15925" builtinId="48" hidden="1" customBuiltin="1"/>
    <cellStyle name="60% - Accent5" xfId="15946" builtinId="48" hidden="1" customBuiltin="1"/>
    <cellStyle name="60% - Accent5" xfId="15969" builtinId="48" hidden="1" customBuiltin="1"/>
    <cellStyle name="60% - Accent5" xfId="15990" builtinId="48" hidden="1" customBuiltin="1"/>
    <cellStyle name="60% - Accent5" xfId="16011" builtinId="48" hidden="1" customBuiltin="1"/>
    <cellStyle name="60% - Accent5" xfId="15893" builtinId="48" hidden="1" customBuiltin="1"/>
    <cellStyle name="60% - Accent5" xfId="16051" builtinId="48" hidden="1" customBuiltin="1"/>
    <cellStyle name="60% - Accent5" xfId="16083" builtinId="48" hidden="1" customBuiltin="1"/>
    <cellStyle name="60% - Accent5" xfId="16117" builtinId="48" hidden="1" customBuiltin="1"/>
    <cellStyle name="60% - Accent5" xfId="16147" builtinId="48" hidden="1" customBuiltin="1"/>
    <cellStyle name="60% - Accent5" xfId="16177" builtinId="48" hidden="1" customBuiltin="1"/>
    <cellStyle name="60% - Accent5" xfId="16176" builtinId="48" hidden="1" customBuiltin="1"/>
    <cellStyle name="60% - Accent5" xfId="16109" builtinId="48" hidden="1" customBuiltin="1"/>
    <cellStyle name="60% - Accent5" xfId="16196" builtinId="48" hidden="1" customBuiltin="1"/>
    <cellStyle name="60% - Accent5" xfId="16224" builtinId="48" hidden="1" customBuiltin="1"/>
    <cellStyle name="60% - Accent5" xfId="16249" builtinId="48" hidden="1" customBuiltin="1"/>
    <cellStyle name="60% - Accent5" xfId="16274" builtinId="48" hidden="1" customBuiltin="1"/>
    <cellStyle name="60% - Accent5" xfId="16286" builtinId="48" hidden="1" customBuiltin="1"/>
    <cellStyle name="60% - Accent5" xfId="16323" builtinId="48" hidden="1" customBuiltin="1"/>
    <cellStyle name="60% - Accent5" xfId="16352" builtinId="48" hidden="1" customBuiltin="1"/>
    <cellStyle name="60% - Accent5" xfId="16384" builtinId="48" hidden="1" customBuiltin="1"/>
    <cellStyle name="60% - Accent5" xfId="16411" builtinId="48" hidden="1" customBuiltin="1"/>
    <cellStyle name="60% - Accent5" xfId="16439" builtinId="48" hidden="1" customBuiltin="1"/>
    <cellStyle name="60% - Accent5" xfId="16438" builtinId="48" hidden="1" customBuiltin="1"/>
    <cellStyle name="60% - Accent5" xfId="16377" builtinId="48" hidden="1" customBuiltin="1"/>
    <cellStyle name="60% - Accent5" xfId="16454" builtinId="48" hidden="1" customBuiltin="1"/>
    <cellStyle name="60% - Accent5" xfId="16478" builtinId="48" hidden="1" customBuiltin="1"/>
    <cellStyle name="60% - Accent5" xfId="16501" builtinId="48" hidden="1" customBuiltin="1"/>
    <cellStyle name="60% - Accent5" xfId="16524" builtinId="48" hidden="1" customBuiltin="1"/>
    <cellStyle name="60% - Accent5" xfId="16556" builtinId="48" hidden="1" customBuiltin="1"/>
    <cellStyle name="60% - Accent5" xfId="16593" builtinId="48" hidden="1" customBuiltin="1"/>
    <cellStyle name="60% - Accent5" xfId="16623" builtinId="48" hidden="1" customBuiltin="1"/>
    <cellStyle name="60% - Accent5" xfId="16656" builtinId="48" hidden="1" customBuiltin="1"/>
    <cellStyle name="60% - Accent5" xfId="16683" builtinId="48" hidden="1" customBuiltin="1"/>
    <cellStyle name="60% - Accent5" xfId="16711" builtinId="48" hidden="1" customBuiltin="1"/>
    <cellStyle name="60% - Accent5" xfId="16710" builtinId="48" hidden="1" customBuiltin="1"/>
    <cellStyle name="60% - Accent5" xfId="16648" builtinId="48" hidden="1" customBuiltin="1"/>
    <cellStyle name="60% - Accent5" xfId="16728" builtinId="48" hidden="1" customBuiltin="1"/>
    <cellStyle name="60% - Accent5" xfId="16752" builtinId="48" hidden="1" customBuiltin="1"/>
    <cellStyle name="60% - Accent5" xfId="16774" builtinId="48" hidden="1" customBuiltin="1"/>
    <cellStyle name="60% - Accent5" xfId="16798" builtinId="48" hidden="1" customBuiltin="1"/>
    <cellStyle name="60% - Accent5" xfId="16825" builtinId="48" hidden="1" customBuiltin="1"/>
    <cellStyle name="60% - Accent5" xfId="14011" builtinId="48" hidden="1" customBuiltin="1"/>
    <cellStyle name="60% - Accent5" xfId="5228" builtinId="48" hidden="1" customBuiltin="1"/>
    <cellStyle name="60% - Accent5" xfId="14689" builtinId="48" hidden="1" customBuiltin="1"/>
    <cellStyle name="60% - Accent5" xfId="16969" builtinId="48" hidden="1" customBuiltin="1"/>
    <cellStyle name="60% - Accent5" xfId="14262" builtinId="48" hidden="1" customBuiltin="1"/>
    <cellStyle name="60% - Accent5" xfId="14255" builtinId="48" hidden="1" customBuiltin="1"/>
    <cellStyle name="60% - Accent5" xfId="6442" builtinId="48" hidden="1" customBuiltin="1"/>
    <cellStyle name="60% - Accent5" xfId="5077" builtinId="48" hidden="1" customBuiltin="1"/>
    <cellStyle name="60% - Accent5" xfId="7878" builtinId="48" hidden="1" customBuiltin="1"/>
    <cellStyle name="60% - Accent5" xfId="10866" builtinId="48" hidden="1" customBuiltin="1"/>
    <cellStyle name="60% - Accent5" xfId="14414" builtinId="48" hidden="1" customBuiltin="1"/>
    <cellStyle name="60% - Accent5" xfId="14197" builtinId="48" hidden="1" customBuiltin="1"/>
    <cellStyle name="60% - Accent5" xfId="8131" builtinId="48" hidden="1" customBuiltin="1"/>
    <cellStyle name="60% - Accent5" xfId="4950" builtinId="48" hidden="1" customBuiltin="1"/>
    <cellStyle name="60% - Accent5" xfId="16833" builtinId="48" hidden="1" customBuiltin="1"/>
    <cellStyle name="60% - Accent5" xfId="7626" builtinId="48" hidden="1" customBuiltin="1"/>
    <cellStyle name="60% - Accent5" xfId="14791" builtinId="48" hidden="1" customBuiltin="1"/>
    <cellStyle name="60% - Accent5" xfId="4134" builtinId="48" hidden="1" customBuiltin="1"/>
    <cellStyle name="60% - Accent5" xfId="14686" builtinId="48" hidden="1" customBuiltin="1"/>
    <cellStyle name="60% - Accent5" xfId="14034" builtinId="48" hidden="1" customBuiltin="1"/>
    <cellStyle name="60% - Accent5" xfId="14081" builtinId="48" hidden="1" customBuiltin="1"/>
    <cellStyle name="60% - Accent5" xfId="14683" builtinId="48" hidden="1" customBuiltin="1"/>
    <cellStyle name="60% - Accent5" xfId="14079" builtinId="48" hidden="1" customBuiltin="1"/>
    <cellStyle name="60% - Accent5" xfId="14137" builtinId="48" hidden="1" customBuiltin="1"/>
    <cellStyle name="60% - Accent5" xfId="4440" builtinId="48" hidden="1" customBuiltin="1"/>
    <cellStyle name="60% - Accent5" xfId="5173" builtinId="48" hidden="1" customBuiltin="1"/>
    <cellStyle name="60% - Accent5" xfId="14760" builtinId="48" hidden="1" customBuiltin="1"/>
    <cellStyle name="60% - Accent5" xfId="16931" builtinId="48" hidden="1" customBuiltin="1"/>
    <cellStyle name="60% - Accent5" xfId="4644" builtinId="48" hidden="1" customBuiltin="1"/>
    <cellStyle name="60% - Accent5" xfId="5128" builtinId="48" hidden="1" customBuiltin="1"/>
    <cellStyle name="60% - Accent5" xfId="15873" builtinId="48" hidden="1" customBuiltin="1"/>
    <cellStyle name="60% - Accent5" xfId="11450" builtinId="48" hidden="1" customBuiltin="1"/>
    <cellStyle name="60% - Accent5" xfId="4519" builtinId="48" hidden="1" customBuiltin="1"/>
    <cellStyle name="60% - Accent5" xfId="4570" builtinId="48" hidden="1" customBuiltin="1"/>
    <cellStyle name="60% - Accent5" xfId="6175" builtinId="48" hidden="1" customBuiltin="1"/>
    <cellStyle name="60% - Accent5" xfId="5270" builtinId="48" hidden="1" customBuiltin="1"/>
    <cellStyle name="60% - Accent5" xfId="9173" builtinId="48" hidden="1" customBuiltin="1"/>
    <cellStyle name="60% - Accent5" xfId="4132" builtinId="48" hidden="1" customBuiltin="1"/>
    <cellStyle name="60% - Accent5" xfId="7745" builtinId="48" hidden="1" customBuiltin="1"/>
    <cellStyle name="60% - Accent5" xfId="5089" builtinId="48" hidden="1" customBuiltin="1"/>
    <cellStyle name="60% - Accent5" xfId="12476" builtinId="48" hidden="1" customBuiltin="1"/>
    <cellStyle name="60% - Accent5" xfId="4706" builtinId="48" hidden="1" customBuiltin="1"/>
    <cellStyle name="60% - Accent5" xfId="5353" builtinId="48" hidden="1" customBuiltin="1"/>
    <cellStyle name="60% - Accent5" xfId="11252" builtinId="48" hidden="1" customBuiltin="1"/>
    <cellStyle name="60% - Accent5" xfId="6303" builtinId="48" hidden="1" customBuiltin="1"/>
    <cellStyle name="60% - Accent5" xfId="6124" builtinId="48" hidden="1" customBuiltin="1"/>
    <cellStyle name="60% - Accent5" xfId="13061" builtinId="48" hidden="1" customBuiltin="1"/>
    <cellStyle name="60% - Accent5" xfId="16280" builtinId="48" hidden="1" customBuiltin="1"/>
    <cellStyle name="60% - Accent5" xfId="4125" builtinId="48" hidden="1" customBuiltin="1"/>
    <cellStyle name="60% - Accent5" xfId="15721" builtinId="48" hidden="1" customBuiltin="1"/>
    <cellStyle name="60% - Accent5" xfId="15383" builtinId="48" hidden="1" customBuiltin="1"/>
    <cellStyle name="60% - Accent5" xfId="5081" builtinId="48" hidden="1" customBuiltin="1"/>
    <cellStyle name="60% - Accent5" xfId="14047" builtinId="48" hidden="1" customBuiltin="1"/>
    <cellStyle name="60% - Accent5" xfId="14850" builtinId="48" hidden="1" customBuiltin="1"/>
    <cellStyle name="60% - Accent5" xfId="17187" builtinId="48" hidden="1" customBuiltin="1"/>
    <cellStyle name="60% - Accent5" xfId="17211" builtinId="48" hidden="1" customBuiltin="1"/>
    <cellStyle name="60% - Accent5" xfId="17240" builtinId="48" hidden="1" customBuiltin="1"/>
    <cellStyle name="60% - Accent5" xfId="17267" builtinId="48" hidden="1" customBuiltin="1"/>
    <cellStyle name="60% - Accent5" xfId="17291" builtinId="48" hidden="1" customBuiltin="1"/>
    <cellStyle name="60% - Accent5" xfId="17148" builtinId="48" hidden="1" customBuiltin="1"/>
    <cellStyle name="60% - Accent5" xfId="17337" builtinId="48" hidden="1" customBuiltin="1"/>
    <cellStyle name="60% - Accent5" xfId="17369" builtinId="48" hidden="1" customBuiltin="1"/>
    <cellStyle name="60% - Accent5" xfId="17403" builtinId="48" hidden="1" customBuiltin="1"/>
    <cellStyle name="60% - Accent5" xfId="17436" builtinId="48" hidden="1" customBuiltin="1"/>
    <cellStyle name="60% - Accent5" xfId="17468" builtinId="48" hidden="1" customBuiltin="1"/>
    <cellStyle name="60% - Accent5" xfId="17467" builtinId="48" hidden="1" customBuiltin="1"/>
    <cellStyle name="60% - Accent5" xfId="17395" builtinId="48" hidden="1" customBuiltin="1"/>
    <cellStyle name="60% - Accent5" xfId="17485" builtinId="48" hidden="1" customBuiltin="1"/>
    <cellStyle name="60% - Accent5" xfId="17516" builtinId="48" hidden="1" customBuiltin="1"/>
    <cellStyle name="60% - Accent5" xfId="17542" builtinId="48" hidden="1" customBuiltin="1"/>
    <cellStyle name="60% - Accent5" xfId="17567" builtinId="48" hidden="1" customBuiltin="1"/>
    <cellStyle name="60% - Accent5" xfId="17579" builtinId="48" hidden="1" customBuiltin="1"/>
    <cellStyle name="60% - Accent5" xfId="17619" builtinId="48" hidden="1" customBuiltin="1"/>
    <cellStyle name="60% - Accent5" xfId="17648" builtinId="48" hidden="1" customBuiltin="1"/>
    <cellStyle name="60% - Accent5" xfId="17679" builtinId="48" hidden="1" customBuiltin="1"/>
    <cellStyle name="60% - Accent5" xfId="17709" builtinId="48" hidden="1" customBuiltin="1"/>
    <cellStyle name="60% - Accent5" xfId="17739" builtinId="48" hidden="1" customBuiltin="1"/>
    <cellStyle name="60% - Accent5" xfId="17738" builtinId="48" hidden="1" customBuiltin="1"/>
    <cellStyle name="60% - Accent5" xfId="17673" builtinId="48" hidden="1" customBuiltin="1"/>
    <cellStyle name="60% - Accent5" xfId="17756" builtinId="48" hidden="1" customBuiltin="1"/>
    <cellStyle name="60% - Accent5" xfId="17781" builtinId="48" hidden="1" customBuiltin="1"/>
    <cellStyle name="60% - Accent5" xfId="17807" builtinId="48" hidden="1" customBuiltin="1"/>
    <cellStyle name="60% - Accent5" xfId="17831" builtinId="48" hidden="1" customBuiltin="1"/>
    <cellStyle name="60% - Accent5" xfId="17863" builtinId="48" hidden="1" customBuiltin="1"/>
    <cellStyle name="60% - Accent5" xfId="17903" builtinId="48" hidden="1" customBuiltin="1"/>
    <cellStyle name="60% - Accent5" xfId="17932" builtinId="48" hidden="1" customBuiltin="1"/>
    <cellStyle name="60% - Accent5" xfId="17964" builtinId="48" hidden="1" customBuiltin="1"/>
    <cellStyle name="60% - Accent5" xfId="17994" builtinId="48" hidden="1" customBuiltin="1"/>
    <cellStyle name="60% - Accent5" xfId="18023" builtinId="48" hidden="1" customBuiltin="1"/>
    <cellStyle name="60% - Accent5" xfId="18022" builtinId="48" hidden="1" customBuiltin="1"/>
    <cellStyle name="60% - Accent5" xfId="17957" builtinId="48" hidden="1" customBuiltin="1"/>
    <cellStyle name="60% - Accent5" xfId="18038" builtinId="48" hidden="1" customBuiltin="1"/>
    <cellStyle name="60% - Accent5" xfId="18063" builtinId="48" hidden="1" customBuiltin="1"/>
    <cellStyle name="60% - Accent5" xfId="18088" builtinId="48" hidden="1" customBuiltin="1"/>
    <cellStyle name="60% - Accent5" xfId="18113" builtinId="48" hidden="1" customBuiltin="1"/>
    <cellStyle name="60% - Accent5" xfId="18145" builtinId="48" hidden="1" customBuiltin="1"/>
    <cellStyle name="60% - Accent5" xfId="17105" builtinId="48" hidden="1" customBuiltin="1"/>
    <cellStyle name="60% - Accent5" xfId="17100" builtinId="48" hidden="1" customBuiltin="1"/>
    <cellStyle name="60% - Accent5" xfId="17086" builtinId="48" hidden="1" customBuiltin="1"/>
    <cellStyle name="60% - Accent5" xfId="16742" builtinId="48" hidden="1" customBuiltin="1"/>
    <cellStyle name="60% - Accent5" xfId="17117" builtinId="48" hidden="1" customBuiltin="1"/>
    <cellStyle name="60% - Accent5" xfId="15440" builtinId="48" hidden="1" customBuiltin="1"/>
    <cellStyle name="60% - Accent5" xfId="18287" builtinId="48" hidden="1" customBuiltin="1"/>
    <cellStyle name="60% - Accent5" xfId="18308" builtinId="48" hidden="1" customBuiltin="1"/>
    <cellStyle name="60% - Accent5" xfId="18331" builtinId="48" hidden="1" customBuiltin="1"/>
    <cellStyle name="60% - Accent5" xfId="18352" builtinId="48" hidden="1" customBuiltin="1"/>
    <cellStyle name="60% - Accent5" xfId="18373" builtinId="48" hidden="1" customBuiltin="1"/>
    <cellStyle name="60% - Accent5" xfId="18255" builtinId="48" hidden="1" customBuiltin="1"/>
    <cellStyle name="60% - Accent5" xfId="18416" builtinId="48" hidden="1" customBuiltin="1"/>
    <cellStyle name="60% - Accent5" xfId="18447" builtinId="48" hidden="1" customBuiltin="1"/>
    <cellStyle name="60% - Accent5" xfId="18481" builtinId="48" hidden="1" customBuiltin="1"/>
    <cellStyle name="60% - Accent5" xfId="18513" builtinId="48" hidden="1" customBuiltin="1"/>
    <cellStyle name="60% - Accent5" xfId="18543" builtinId="48" hidden="1" customBuiltin="1"/>
    <cellStyle name="60% - Accent5" xfId="18542" builtinId="48" hidden="1" customBuiltin="1"/>
    <cellStyle name="60% - Accent5" xfId="18473" builtinId="48" hidden="1" customBuiltin="1"/>
    <cellStyle name="60% - Accent5" xfId="18560" builtinId="48" hidden="1" customBuiltin="1"/>
    <cellStyle name="60% - Accent5" xfId="18590" builtinId="48" hidden="1" customBuiltin="1"/>
    <cellStyle name="60% - Accent5" xfId="18617" builtinId="48" hidden="1" customBuiltin="1"/>
    <cellStyle name="60% - Accent5" xfId="18641" builtinId="48" hidden="1" customBuiltin="1"/>
    <cellStyle name="60% - Accent5" xfId="18652" builtinId="48" hidden="1" customBuiltin="1"/>
    <cellStyle name="60% - Accent5" xfId="18692" builtinId="48" hidden="1" customBuiltin="1"/>
    <cellStyle name="60% - Accent5" xfId="18722" builtinId="48" hidden="1" customBuiltin="1"/>
    <cellStyle name="60% - Accent5" xfId="18754" builtinId="48" hidden="1" customBuiltin="1"/>
    <cellStyle name="60% - Accent5" xfId="18783" builtinId="48" hidden="1" customBuiltin="1"/>
    <cellStyle name="60% - Accent5" xfId="18812" builtinId="48" hidden="1" customBuiltin="1"/>
    <cellStyle name="60% - Accent5" xfId="18811" builtinId="48" hidden="1" customBuiltin="1"/>
    <cellStyle name="60% - Accent5" xfId="18747" builtinId="48" hidden="1" customBuiltin="1"/>
    <cellStyle name="60% - Accent5" xfId="18828" builtinId="48" hidden="1" customBuiltin="1"/>
    <cellStyle name="60% - Accent5" xfId="18855" builtinId="48" hidden="1" customBuiltin="1"/>
    <cellStyle name="60% - Accent5" xfId="18880" builtinId="48" hidden="1" customBuiltin="1"/>
    <cellStyle name="60% - Accent5" xfId="18905" builtinId="48" hidden="1" customBuiltin="1"/>
    <cellStyle name="60% - Accent5" xfId="18935" builtinId="48" hidden="1" customBuiltin="1"/>
    <cellStyle name="60% - Accent5" xfId="18975" builtinId="48" hidden="1" customBuiltin="1"/>
    <cellStyle name="60% - Accent5" xfId="19004" builtinId="48" hidden="1" customBuiltin="1"/>
    <cellStyle name="60% - Accent5" xfId="19036" builtinId="48" hidden="1" customBuiltin="1"/>
    <cellStyle name="60% - Accent5" xfId="19066" builtinId="48" hidden="1" customBuiltin="1"/>
    <cellStyle name="60% - Accent5" xfId="19095" builtinId="48" hidden="1" customBuiltin="1"/>
    <cellStyle name="60% - Accent5" xfId="19094" builtinId="48" hidden="1" customBuiltin="1"/>
    <cellStyle name="60% - Accent5" xfId="19029" builtinId="48" hidden="1" customBuiltin="1"/>
    <cellStyle name="60% - Accent5" xfId="19111" builtinId="48" hidden="1" customBuiltin="1"/>
    <cellStyle name="60% - Accent5" xfId="19135" builtinId="48" hidden="1" customBuiltin="1"/>
    <cellStyle name="60% - Accent5" xfId="19159" builtinId="48" hidden="1" customBuiltin="1"/>
    <cellStyle name="60% - Accent5" xfId="19182" builtinId="48" hidden="1" customBuiltin="1"/>
    <cellStyle name="60% - Accent5" xfId="19203" builtinId="48" hidden="1" customBuiltin="1"/>
    <cellStyle name="60% - Accent5" xfId="12813" builtinId="48" hidden="1" customBuiltin="1"/>
    <cellStyle name="60% - Accent5" xfId="15081" builtinId="48" hidden="1" customBuiltin="1"/>
    <cellStyle name="60% - Accent5" xfId="7746" builtinId="48" hidden="1" customBuiltin="1"/>
    <cellStyle name="60% - Accent5" xfId="7886" builtinId="48" hidden="1" customBuiltin="1"/>
    <cellStyle name="60% - Accent5" xfId="5464" builtinId="48" hidden="1" customBuiltin="1"/>
    <cellStyle name="60% - Accent5" xfId="11263" builtinId="48" hidden="1" customBuiltin="1"/>
    <cellStyle name="60% - Accent5" xfId="11513" builtinId="48" hidden="1" customBuiltin="1"/>
    <cellStyle name="60% - Accent5" xfId="17537" builtinId="48" hidden="1" customBuiltin="1"/>
    <cellStyle name="60% - Accent5" xfId="16221" builtinId="48" hidden="1" customBuiltin="1"/>
    <cellStyle name="60% - Accent5" xfId="14109" builtinId="48" hidden="1" customBuiltin="1"/>
    <cellStyle name="60% - Accent5" xfId="6431" builtinId="48" hidden="1" customBuiltin="1"/>
    <cellStyle name="60% - Accent5" xfId="14244" builtinId="48" hidden="1" customBuiltin="1"/>
    <cellStyle name="60% - Accent5" xfId="18483" builtinId="48" hidden="1" customBuiltin="1"/>
    <cellStyle name="60% - Accent5" xfId="8156" builtinId="48" hidden="1" customBuiltin="1"/>
    <cellStyle name="60% - Accent5" xfId="4442" builtinId="48" hidden="1" customBuiltin="1"/>
    <cellStyle name="60% - Accent5" xfId="17821" builtinId="48" hidden="1" customBuiltin="1"/>
    <cellStyle name="60% - Accent5" xfId="19213" builtinId="48" hidden="1" customBuiltin="1"/>
    <cellStyle name="60% - Accent5" xfId="19212" builtinId="48" hidden="1" customBuiltin="1"/>
    <cellStyle name="60% - Accent5" xfId="4606" builtinId="48" hidden="1" customBuiltin="1"/>
    <cellStyle name="60% - Accent5" xfId="19238" builtinId="48" hidden="1" customBuiltin="1"/>
    <cellStyle name="60% - Accent5" xfId="19277" builtinId="48" hidden="1" customBuiltin="1"/>
    <cellStyle name="60% - Accent5" xfId="19314" builtinId="48" hidden="1" customBuiltin="1"/>
    <cellStyle name="60% - Accent5" xfId="19349" builtinId="48" hidden="1" customBuiltin="1"/>
    <cellStyle name="60% - Accent5" xfId="19365" builtinId="48" hidden="1" customBuiltin="1"/>
    <cellStyle name="60% - Accent5" xfId="19411" builtinId="48" hidden="1" customBuiltin="1"/>
    <cellStyle name="60% - Accent5" xfId="19443" builtinId="48" hidden="1" customBuiltin="1"/>
    <cellStyle name="60% - Accent5" xfId="19477" builtinId="48" hidden="1" customBuiltin="1"/>
    <cellStyle name="60% - Accent5" xfId="19509" builtinId="48" hidden="1" customBuiltin="1"/>
    <cellStyle name="60% - Accent5" xfId="19540" builtinId="48" hidden="1" customBuiltin="1"/>
    <cellStyle name="60% - Accent5" xfId="19539" builtinId="48" hidden="1" customBuiltin="1"/>
    <cellStyle name="60% - Accent5" xfId="19469" builtinId="48" hidden="1" customBuiltin="1"/>
    <cellStyle name="60% - Accent5" xfId="19564" builtinId="48" hidden="1" customBuiltin="1"/>
    <cellStyle name="60% - Accent5" xfId="19599" builtinId="48" hidden="1" customBuiltin="1"/>
    <cellStyle name="60% - Accent5" xfId="19635" builtinId="48" hidden="1" customBuiltin="1"/>
    <cellStyle name="60% - Accent5" xfId="19669" builtinId="48" hidden="1" customBuiltin="1"/>
    <cellStyle name="60% - Accent5" xfId="19707" builtinId="48" hidden="1" customBuiltin="1"/>
    <cellStyle name="60% - Accent5" xfId="19753" builtinId="48" hidden="1" customBuiltin="1"/>
    <cellStyle name="60% - Accent5" xfId="19785" builtinId="48" hidden="1" customBuiltin="1"/>
    <cellStyle name="60% - Accent5" xfId="19819" builtinId="48" hidden="1" customBuiltin="1"/>
    <cellStyle name="60% - Accent5" xfId="19851" builtinId="48" hidden="1" customBuiltin="1"/>
    <cellStyle name="60% - Accent5" xfId="19882" builtinId="48" hidden="1" customBuiltin="1"/>
    <cellStyle name="60% - Accent5" xfId="19881" builtinId="48" hidden="1" customBuiltin="1"/>
    <cellStyle name="60% - Accent5" xfId="19811" builtinId="48" hidden="1" customBuiltin="1"/>
    <cellStyle name="60% - Accent5" xfId="19906" builtinId="48" hidden="1" customBuiltin="1"/>
    <cellStyle name="60% - Accent5" xfId="19941" builtinId="48" hidden="1" customBuiltin="1"/>
    <cellStyle name="60% - Accent5" xfId="19977" builtinId="48" hidden="1" customBuiltin="1"/>
    <cellStyle name="60% - Accent5" xfId="20011" builtinId="48" hidden="1" customBuiltin="1"/>
    <cellStyle name="60% - Accent5" xfId="20042" builtinId="48" hidden="1" customBuiltin="1"/>
    <cellStyle name="60% - Accent5" xfId="20149" builtinId="48" hidden="1" customBuiltin="1"/>
    <cellStyle name="60% - Accent5" xfId="20170" builtinId="48" hidden="1" customBuiltin="1"/>
    <cellStyle name="60% - Accent5" xfId="20193" builtinId="48" hidden="1" customBuiltin="1"/>
    <cellStyle name="60% - Accent5" xfId="20215" builtinId="48" hidden="1" customBuiltin="1"/>
    <cellStyle name="60% - Accent5" xfId="20236" builtinId="48" hidden="1" customBuiltin="1"/>
    <cellStyle name="60% - Accent5" xfId="20270" builtinId="48" hidden="1" customBuiltin="1"/>
    <cellStyle name="60% - Accent5" xfId="20471" builtinId="48" hidden="1" customBuiltin="1"/>
    <cellStyle name="60% - Accent5" xfId="20494" builtinId="48" hidden="1" customBuiltin="1"/>
    <cellStyle name="60% - Accent5" xfId="20523" builtinId="48" hidden="1" customBuiltin="1"/>
    <cellStyle name="60% - Accent5" xfId="20550" builtinId="48" hidden="1" customBuiltin="1"/>
    <cellStyle name="60% - Accent5" xfId="20574" builtinId="48" hidden="1" customBuiltin="1"/>
    <cellStyle name="60% - Accent5" xfId="20432" builtinId="48" hidden="1" customBuiltin="1"/>
    <cellStyle name="60% - Accent5" xfId="20619" builtinId="48" hidden="1" customBuiltin="1"/>
    <cellStyle name="60% - Accent5" xfId="20651" builtinId="48" hidden="1" customBuiltin="1"/>
    <cellStyle name="60% - Accent5" xfId="20684" builtinId="48" hidden="1" customBuiltin="1"/>
    <cellStyle name="60% - Accent5" xfId="20717" builtinId="48" hidden="1" customBuiltin="1"/>
    <cellStyle name="60% - Accent5" xfId="20749" builtinId="48" hidden="1" customBuiltin="1"/>
    <cellStyle name="60% - Accent5" xfId="20748" builtinId="48" hidden="1" customBuiltin="1"/>
    <cellStyle name="60% - Accent5" xfId="20677" builtinId="48" hidden="1" customBuiltin="1"/>
    <cellStyle name="60% - Accent5" xfId="20765" builtinId="48" hidden="1" customBuiltin="1"/>
    <cellStyle name="60% - Accent5" xfId="20796" builtinId="48" hidden="1" customBuiltin="1"/>
    <cellStyle name="60% - Accent5" xfId="20822" builtinId="48" hidden="1" customBuiltin="1"/>
    <cellStyle name="60% - Accent5" xfId="20846" builtinId="48" hidden="1" customBuiltin="1"/>
    <cellStyle name="60% - Accent5" xfId="20858" builtinId="48" hidden="1" customBuiltin="1"/>
    <cellStyle name="60% - Accent5" xfId="20898" builtinId="48" hidden="1" customBuiltin="1"/>
    <cellStyle name="60% - Accent5" xfId="20927" builtinId="48" hidden="1" customBuiltin="1"/>
    <cellStyle name="60% - Accent5" xfId="20958" builtinId="48" hidden="1" customBuiltin="1"/>
    <cellStyle name="60% - Accent5" xfId="20988" builtinId="48" hidden="1" customBuiltin="1"/>
    <cellStyle name="60% - Accent5" xfId="21017" builtinId="48" hidden="1" customBuiltin="1"/>
    <cellStyle name="60% - Accent5" xfId="21016" builtinId="48" hidden="1" customBuiltin="1"/>
    <cellStyle name="60% - Accent5" xfId="20952" builtinId="48" hidden="1" customBuiltin="1"/>
    <cellStyle name="60% - Accent5" xfId="21032" builtinId="48" hidden="1" customBuiltin="1"/>
    <cellStyle name="60% - Accent5" xfId="21057" builtinId="48" hidden="1" customBuiltin="1"/>
    <cellStyle name="60% - Accent5" xfId="21081" builtinId="48" hidden="1" customBuiltin="1"/>
    <cellStyle name="60% - Accent5" xfId="21104" builtinId="48" hidden="1" customBuiltin="1"/>
    <cellStyle name="60% - Accent5" xfId="21135" builtinId="48" hidden="1" customBuiltin="1"/>
    <cellStyle name="60% - Accent5" xfId="21175" builtinId="48" hidden="1" customBuiltin="1"/>
    <cellStyle name="60% - Accent5" xfId="21204" builtinId="48" hidden="1" customBuiltin="1"/>
    <cellStyle name="60% - Accent5" xfId="21236" builtinId="48" hidden="1" customBuiltin="1"/>
    <cellStyle name="60% - Accent5" xfId="21265" builtinId="48" hidden="1" customBuiltin="1"/>
    <cellStyle name="60% - Accent5" xfId="21294" builtinId="48" hidden="1" customBuiltin="1"/>
    <cellStyle name="60% - Accent5" xfId="21293" builtinId="48" hidden="1" customBuiltin="1"/>
    <cellStyle name="60% - Accent5" xfId="21229" builtinId="48" hidden="1" customBuiltin="1"/>
    <cellStyle name="60% - Accent5" xfId="21309" builtinId="48" hidden="1" customBuiltin="1"/>
    <cellStyle name="60% - Accent5" xfId="21334" builtinId="48" hidden="1" customBuiltin="1"/>
    <cellStyle name="60% - Accent5" xfId="21359" builtinId="48" hidden="1" customBuiltin="1"/>
    <cellStyle name="60% - Accent5" xfId="21382" builtinId="48" hidden="1" customBuiltin="1"/>
    <cellStyle name="60% - Accent5" xfId="21414" builtinId="48" hidden="1" customBuiltin="1"/>
    <cellStyle name="60% - Accent5" xfId="20389" builtinId="48" hidden="1" customBuiltin="1"/>
    <cellStyle name="60% - Accent5" xfId="20384" builtinId="48" hidden="1" customBuiltin="1"/>
    <cellStyle name="60% - Accent5" xfId="20370" builtinId="48" hidden="1" customBuiltin="1"/>
    <cellStyle name="60% - Accent5" xfId="20328" builtinId="48" hidden="1" customBuiltin="1"/>
    <cellStyle name="60% - Accent5" xfId="20401" builtinId="48" hidden="1" customBuiltin="1"/>
    <cellStyle name="60% - Accent5" xfId="20289" builtinId="48" hidden="1" customBuiltin="1"/>
    <cellStyle name="60% - Accent5" xfId="21556" builtinId="48" hidden="1" customBuiltin="1"/>
    <cellStyle name="60% - Accent5" xfId="21577" builtinId="48" hidden="1" customBuiltin="1"/>
    <cellStyle name="60% - Accent5" xfId="21600" builtinId="48" hidden="1" customBuiltin="1"/>
    <cellStyle name="60% - Accent5" xfId="21621" builtinId="48" hidden="1" customBuiltin="1"/>
    <cellStyle name="60% - Accent5" xfId="21642" builtinId="48" hidden="1" customBuiltin="1"/>
    <cellStyle name="60% - Accent5" xfId="21524" builtinId="48" hidden="1" customBuiltin="1"/>
    <cellStyle name="60% - Accent5" xfId="21685" builtinId="48" hidden="1" customBuiltin="1"/>
    <cellStyle name="60% - Accent5" xfId="21716" builtinId="48" hidden="1" customBuiltin="1"/>
    <cellStyle name="60% - Accent5" xfId="21750" builtinId="48" hidden="1" customBuiltin="1"/>
    <cellStyle name="60% - Accent5" xfId="21781" builtinId="48" hidden="1" customBuiltin="1"/>
    <cellStyle name="60% - Accent5" xfId="21811" builtinId="48" hidden="1" customBuiltin="1"/>
    <cellStyle name="60% - Accent5" xfId="21810" builtinId="48" hidden="1" customBuiltin="1"/>
    <cellStyle name="60% - Accent5" xfId="21742" builtinId="48" hidden="1" customBuiltin="1"/>
    <cellStyle name="60% - Accent5" xfId="21827" builtinId="48" hidden="1" customBuiltin="1"/>
    <cellStyle name="60% - Accent5" xfId="21855" builtinId="48" hidden="1" customBuiltin="1"/>
    <cellStyle name="60% - Accent5" xfId="21879" builtinId="48" hidden="1" customBuiltin="1"/>
    <cellStyle name="60% - Accent5" xfId="21903" builtinId="48" hidden="1" customBuiltin="1"/>
    <cellStyle name="60% - Accent5" xfId="21914" builtinId="48" hidden="1" customBuiltin="1"/>
    <cellStyle name="60% - Accent5" xfId="21954" builtinId="48" hidden="1" customBuiltin="1"/>
    <cellStyle name="60% - Accent5" xfId="21983" builtinId="48" hidden="1" customBuiltin="1"/>
    <cellStyle name="60% - Accent5" xfId="22015" builtinId="48" hidden="1" customBuiltin="1"/>
    <cellStyle name="60% - Accent5" xfId="22043" builtinId="48" hidden="1" customBuiltin="1"/>
    <cellStyle name="60% - Accent5" xfId="22072" builtinId="48" hidden="1" customBuiltin="1"/>
    <cellStyle name="60% - Accent5" xfId="22071" builtinId="48" hidden="1" customBuiltin="1"/>
    <cellStyle name="60% - Accent5" xfId="22008" builtinId="48" hidden="1" customBuiltin="1"/>
    <cellStyle name="60% - Accent5" xfId="22086" builtinId="48" hidden="1" customBuiltin="1"/>
    <cellStyle name="60% - Accent5" xfId="22111" builtinId="48" hidden="1" customBuiltin="1"/>
    <cellStyle name="60% - Accent5" xfId="22136" builtinId="48" hidden="1" customBuiltin="1"/>
    <cellStyle name="60% - Accent5" xfId="22160" builtinId="48" hidden="1" customBuiltin="1"/>
    <cellStyle name="60% - Accent5" xfId="22190" builtinId="48" hidden="1" customBuiltin="1"/>
    <cellStyle name="60% - Accent5" xfId="22230" builtinId="48" hidden="1" customBuiltin="1"/>
    <cellStyle name="60% - Accent5" xfId="22259" builtinId="48" hidden="1" customBuiltin="1"/>
    <cellStyle name="60% - Accent5" xfId="22291" builtinId="48" hidden="1" customBuiltin="1"/>
    <cellStyle name="60% - Accent5" xfId="22320" builtinId="48" hidden="1" customBuiltin="1"/>
    <cellStyle name="60% - Accent5" xfId="22349" builtinId="48" hidden="1" customBuiltin="1"/>
    <cellStyle name="60% - Accent5" xfId="22348" builtinId="48" hidden="1" customBuiltin="1"/>
    <cellStyle name="60% - Accent5" xfId="22284" builtinId="48" hidden="1" customBuiltin="1"/>
    <cellStyle name="60% - Accent5" xfId="22365" builtinId="48" hidden="1" customBuiltin="1"/>
    <cellStyle name="60% - Accent5" xfId="22389" builtinId="48" hidden="1" customBuiltin="1"/>
    <cellStyle name="60% - Accent5" xfId="22412" builtinId="48" hidden="1" customBuiltin="1"/>
    <cellStyle name="60% - Accent5" xfId="22435" builtinId="48" hidden="1" customBuiltin="1"/>
    <cellStyle name="60% - Accent5" xfId="22456" builtinId="48" hidden="1" customBuiltin="1"/>
    <cellStyle name="60% - Accent5" xfId="17702" builtinId="48" hidden="1" customBuiltin="1"/>
    <cellStyle name="60% - Accent5" xfId="13995" builtinId="48" hidden="1" customBuiltin="1"/>
    <cellStyle name="60% - Accent5" xfId="17601" builtinId="48" hidden="1" customBuiltin="1"/>
    <cellStyle name="60% - Accent5" xfId="17004" builtinId="48" hidden="1" customBuiltin="1"/>
    <cellStyle name="60% - Accent5" xfId="10596" builtinId="48" hidden="1" customBuiltin="1"/>
    <cellStyle name="60% - Accent5" xfId="14121" builtinId="48" hidden="1" customBuiltin="1"/>
    <cellStyle name="60% - Accent5" xfId="18480" builtinId="48" hidden="1" customBuiltin="1"/>
    <cellStyle name="60% - Accent5" xfId="20817" builtinId="48" hidden="1" customBuiltin="1"/>
    <cellStyle name="60% - Accent5" xfId="20064" builtinId="48" hidden="1" customBuiltin="1"/>
    <cellStyle name="60% - Accent5" xfId="20047" builtinId="48" hidden="1" customBuiltin="1"/>
    <cellStyle name="60% - Accent5" xfId="4311" builtinId="48" hidden="1" customBuiltin="1"/>
    <cellStyle name="60% - Accent5" xfId="20119" builtinId="48" hidden="1" customBuiltin="1"/>
    <cellStyle name="60% - Accent5" xfId="21752" builtinId="48" hidden="1" customBuiltin="1"/>
    <cellStyle name="60% - Accent5" xfId="20096" builtinId="48" hidden="1" customBuiltin="1"/>
    <cellStyle name="60% - Accent5" xfId="8420" builtinId="48" hidden="1" customBuiltin="1"/>
    <cellStyle name="60% - Accent5" xfId="21094" builtinId="48" hidden="1" customBuiltin="1"/>
    <cellStyle name="60% - Accent5" xfId="22466" builtinId="48" hidden="1" customBuiltin="1"/>
    <cellStyle name="60% - Accent5" xfId="22465" builtinId="48" hidden="1" customBuiltin="1"/>
    <cellStyle name="60% - Accent5" xfId="16184" builtinId="48" hidden="1" customBuiltin="1"/>
    <cellStyle name="60% - Accent5" xfId="22491" builtinId="48" hidden="1" customBuiltin="1"/>
    <cellStyle name="60% - Accent5" xfId="22530" builtinId="48" hidden="1" customBuiltin="1"/>
    <cellStyle name="60% - Accent5" xfId="22567" builtinId="48" hidden="1" customBuiltin="1"/>
    <cellStyle name="60% - Accent5" xfId="22602" builtinId="48" hidden="1" customBuiltin="1"/>
    <cellStyle name="60% - Accent5" xfId="22618" builtinId="48" hidden="1" customBuiltin="1"/>
    <cellStyle name="60% - Accent5" xfId="22664" builtinId="48" hidden="1" customBuiltin="1"/>
    <cellStyle name="60% - Accent5" xfId="22696" builtinId="48" hidden="1" customBuiltin="1"/>
    <cellStyle name="60% - Accent5" xfId="22730" builtinId="48" hidden="1" customBuiltin="1"/>
    <cellStyle name="60% - Accent5" xfId="22762" builtinId="48" hidden="1" customBuiltin="1"/>
    <cellStyle name="60% - Accent5" xfId="22793" builtinId="48" hidden="1" customBuiltin="1"/>
    <cellStyle name="60% - Accent5" xfId="22792" builtinId="48" hidden="1" customBuiltin="1"/>
    <cellStyle name="60% - Accent5" xfId="22722" builtinId="48" hidden="1" customBuiltin="1"/>
    <cellStyle name="60% - Accent5" xfId="22817" builtinId="48" hidden="1" customBuiltin="1"/>
    <cellStyle name="60% - Accent5" xfId="22852" builtinId="48" hidden="1" customBuiltin="1"/>
    <cellStyle name="60% - Accent5" xfId="22888" builtinId="48" hidden="1" customBuiltin="1"/>
    <cellStyle name="60% - Accent5" xfId="22922" builtinId="48" hidden="1" customBuiltin="1"/>
    <cellStyle name="60% - Accent5" xfId="22960" builtinId="48" hidden="1" customBuiltin="1"/>
    <cellStyle name="60% - Accent5" xfId="23006" builtinId="48" hidden="1" customBuiltin="1"/>
    <cellStyle name="60% - Accent5" xfId="23038" builtinId="48" hidden="1" customBuiltin="1"/>
    <cellStyle name="60% - Accent5" xfId="23072" builtinId="48" hidden="1" customBuiltin="1"/>
    <cellStyle name="60% - Accent5" xfId="23104" builtinId="48" hidden="1" customBuiltin="1"/>
    <cellStyle name="60% - Accent5" xfId="23135" builtinId="48" hidden="1" customBuiltin="1"/>
    <cellStyle name="60% - Accent5" xfId="23134" builtinId="48" hidden="1" customBuiltin="1"/>
    <cellStyle name="60% - Accent5" xfId="23064" builtinId="48" hidden="1" customBuiltin="1"/>
    <cellStyle name="60% - Accent5" xfId="23159" builtinId="48" hidden="1" customBuiltin="1"/>
    <cellStyle name="60% - Accent5" xfId="23194" builtinId="48" hidden="1" customBuiltin="1"/>
    <cellStyle name="60% - Accent5" xfId="23230" builtinId="48" hidden="1" customBuiltin="1"/>
    <cellStyle name="60% - Accent5" xfId="23264" builtinId="48" hidden="1" customBuiltin="1"/>
    <cellStyle name="60% - Accent5" xfId="23291" builtinId="48" hidden="1" customBuiltin="1"/>
    <cellStyle name="60% - Accent5" xfId="23357" builtinId="48" hidden="1" customBuiltin="1"/>
    <cellStyle name="60% - Accent5" xfId="23378" builtinId="48" hidden="1" customBuiltin="1"/>
    <cellStyle name="60% - Accent5" xfId="23401" builtinId="48" hidden="1" customBuiltin="1"/>
    <cellStyle name="60% - Accent5" xfId="23423" builtinId="48" hidden="1" customBuiltin="1"/>
    <cellStyle name="60% - Accent5" xfId="23444" builtinId="48" hidden="1" customBuiltin="1"/>
    <cellStyle name="60% - Accent5" xfId="23475" builtinId="48" hidden="1" customBuiltin="1"/>
    <cellStyle name="60% - Accent5" xfId="23671" builtinId="48" hidden="1" customBuiltin="1"/>
    <cellStyle name="60% - Accent5" xfId="23693" builtinId="48" hidden="1" customBuiltin="1"/>
    <cellStyle name="60% - Accent5" xfId="23721" builtinId="48" hidden="1" customBuiltin="1"/>
    <cellStyle name="60% - Accent5" xfId="23747" builtinId="48" hidden="1" customBuiltin="1"/>
    <cellStyle name="60% - Accent5" xfId="23771" builtinId="48" hidden="1" customBuiltin="1"/>
    <cellStyle name="60% - Accent5" xfId="23634" builtinId="48" hidden="1" customBuiltin="1"/>
    <cellStyle name="60% - Accent5" xfId="23815" builtinId="48" hidden="1" customBuiltin="1"/>
    <cellStyle name="60% - Accent5" xfId="23847" builtinId="48" hidden="1" customBuiltin="1"/>
    <cellStyle name="60% - Accent5" xfId="23880" builtinId="48" hidden="1" customBuiltin="1"/>
    <cellStyle name="60% - Accent5" xfId="23913" builtinId="48" hidden="1" customBuiltin="1"/>
    <cellStyle name="60% - Accent5" xfId="23943" builtinId="48" hidden="1" customBuiltin="1"/>
    <cellStyle name="60% - Accent5" xfId="23942" builtinId="48" hidden="1" customBuiltin="1"/>
    <cellStyle name="60% - Accent5" xfId="23873" builtinId="48" hidden="1" customBuiltin="1"/>
    <cellStyle name="60% - Accent5" xfId="23959" builtinId="48" hidden="1" customBuiltin="1"/>
    <cellStyle name="60% - Accent5" xfId="23988" builtinId="48" hidden="1" customBuiltin="1"/>
    <cellStyle name="60% - Accent5" xfId="24014" builtinId="48" hidden="1" customBuiltin="1"/>
    <cellStyle name="60% - Accent5" xfId="24037" builtinId="48" hidden="1" customBuiltin="1"/>
    <cellStyle name="60% - Accent5" xfId="24049" builtinId="48" hidden="1" customBuiltin="1"/>
    <cellStyle name="60% - Accent5" xfId="24087" builtinId="48" hidden="1" customBuiltin="1"/>
    <cellStyle name="60% - Accent5" xfId="24116" builtinId="48" hidden="1" customBuiltin="1"/>
    <cellStyle name="60% - Accent5" xfId="24147" builtinId="48" hidden="1" customBuiltin="1"/>
    <cellStyle name="60% - Accent5" xfId="24176" builtinId="48" hidden="1" customBuiltin="1"/>
    <cellStyle name="60% - Accent5" xfId="24205" builtinId="48" hidden="1" customBuiltin="1"/>
    <cellStyle name="60% - Accent5" xfId="24204" builtinId="48" hidden="1" customBuiltin="1"/>
    <cellStyle name="60% - Accent5" xfId="24141" builtinId="48" hidden="1" customBuiltin="1"/>
    <cellStyle name="60% - Accent5" xfId="24220" builtinId="48" hidden="1" customBuiltin="1"/>
    <cellStyle name="60% - Accent5" xfId="24244" builtinId="48" hidden="1" customBuiltin="1"/>
    <cellStyle name="60% - Accent5" xfId="24268" builtinId="48" hidden="1" customBuiltin="1"/>
    <cellStyle name="60% - Accent5" xfId="24291" builtinId="48" hidden="1" customBuiltin="1"/>
    <cellStyle name="60% - Accent5" xfId="24322" builtinId="48" hidden="1" customBuiltin="1"/>
    <cellStyle name="60% - Accent5" xfId="24361" builtinId="48" hidden="1" customBuiltin="1"/>
    <cellStyle name="60% - Accent5" xfId="24390" builtinId="48" hidden="1" customBuiltin="1"/>
    <cellStyle name="60% - Accent5" xfId="24421" builtinId="48" hidden="1" customBuiltin="1"/>
    <cellStyle name="60% - Accent5" xfId="24450" builtinId="48" hidden="1" customBuiltin="1"/>
    <cellStyle name="60% - Accent5" xfId="24479" builtinId="48" hidden="1" customBuiltin="1"/>
    <cellStyle name="60% - Accent5" xfId="24478" builtinId="48" hidden="1" customBuiltin="1"/>
    <cellStyle name="60% - Accent5" xfId="24415" builtinId="48" hidden="1" customBuiltin="1"/>
    <cellStyle name="60% - Accent5" xfId="24494" builtinId="48" hidden="1" customBuiltin="1"/>
    <cellStyle name="60% - Accent5" xfId="24519" builtinId="48" hidden="1" customBuiltin="1"/>
    <cellStyle name="60% - Accent5" xfId="24543" builtinId="48" hidden="1" customBuiltin="1"/>
    <cellStyle name="60% - Accent5" xfId="24566" builtinId="48" hidden="1" customBuiltin="1"/>
    <cellStyle name="60% - Accent5" xfId="24598" builtinId="48" hidden="1" customBuiltin="1"/>
    <cellStyle name="60% - Accent5" xfId="23592" builtinId="48" hidden="1" customBuiltin="1"/>
    <cellStyle name="60% - Accent5" xfId="23587" builtinId="48" hidden="1" customBuiltin="1"/>
    <cellStyle name="60% - Accent5" xfId="23573" builtinId="48" hidden="1" customBuiltin="1"/>
    <cellStyle name="60% - Accent5" xfId="23532" builtinId="48" hidden="1" customBuiltin="1"/>
    <cellStyle name="60% - Accent5" xfId="23604" builtinId="48" hidden="1" customBuiltin="1"/>
    <cellStyle name="60% - Accent5" xfId="23494" builtinId="48" hidden="1" customBuiltin="1"/>
    <cellStyle name="60% - Accent5" xfId="24739" builtinId="48" hidden="1" customBuiltin="1"/>
    <cellStyle name="60% - Accent5" xfId="24760" builtinId="48" hidden="1" customBuiltin="1"/>
    <cellStyle name="60% - Accent5" xfId="24783" builtinId="48" hidden="1" customBuiltin="1"/>
    <cellStyle name="60% - Accent5" xfId="24804" builtinId="48" hidden="1" customBuiltin="1"/>
    <cellStyle name="60% - Accent5" xfId="24825" builtinId="48" hidden="1" customBuiltin="1"/>
    <cellStyle name="60% - Accent5" xfId="24707" builtinId="48" hidden="1" customBuiltin="1"/>
    <cellStyle name="60% - Accent5" xfId="24866" builtinId="48" hidden="1" customBuiltin="1"/>
    <cellStyle name="60% - Accent5" xfId="24897" builtinId="48" hidden="1" customBuiltin="1"/>
    <cellStyle name="60% - Accent5" xfId="24930" builtinId="48" hidden="1" customBuiltin="1"/>
    <cellStyle name="60% - Accent5" xfId="24961" builtinId="48" hidden="1" customBuiltin="1"/>
    <cellStyle name="60% - Accent5" xfId="24991" builtinId="48" hidden="1" customBuiltin="1"/>
    <cellStyle name="60% - Accent5" xfId="24990" builtinId="48" hidden="1" customBuiltin="1"/>
    <cellStyle name="60% - Accent5" xfId="24923" builtinId="48" hidden="1" customBuiltin="1"/>
    <cellStyle name="60% - Accent5" xfId="25007" builtinId="48" hidden="1" customBuiltin="1"/>
    <cellStyle name="60% - Accent5" xfId="25034" builtinId="48" hidden="1" customBuiltin="1"/>
    <cellStyle name="60% - Accent5" xfId="25058" builtinId="48" hidden="1" customBuiltin="1"/>
    <cellStyle name="60% - Accent5" xfId="25082" builtinId="48" hidden="1" customBuiltin="1"/>
    <cellStyle name="60% - Accent5" xfId="25092" builtinId="48" hidden="1" customBuiltin="1"/>
    <cellStyle name="60% - Accent5" xfId="25130" builtinId="48" hidden="1" customBuiltin="1"/>
    <cellStyle name="60% - Accent5" xfId="25159" builtinId="48" hidden="1" customBuiltin="1"/>
    <cellStyle name="60% - Accent5" xfId="25190" builtinId="48" hidden="1" customBuiltin="1"/>
    <cellStyle name="60% - Accent5" xfId="25218" builtinId="48" hidden="1" customBuiltin="1"/>
    <cellStyle name="60% - Accent5" xfId="25246" builtinId="48" hidden="1" customBuiltin="1"/>
    <cellStyle name="60% - Accent5" xfId="25245" builtinId="48" hidden="1" customBuiltin="1"/>
    <cellStyle name="60% - Accent5" xfId="25184" builtinId="48" hidden="1" customBuiltin="1"/>
    <cellStyle name="60% - Accent5" xfId="25260" builtinId="48" hidden="1" customBuiltin="1"/>
    <cellStyle name="60% - Accent5" xfId="25285" builtinId="48" hidden="1" customBuiltin="1"/>
    <cellStyle name="60% - Accent5" xfId="25309" builtinId="48" hidden="1" customBuiltin="1"/>
    <cellStyle name="60% - Accent5" xfId="25333" builtinId="48" hidden="1" customBuiltin="1"/>
    <cellStyle name="60% - Accent5" xfId="25363" builtinId="48" hidden="1" customBuiltin="1"/>
    <cellStyle name="60% - Accent5" xfId="25401" builtinId="48" hidden="1" customBuiltin="1"/>
    <cellStyle name="60% - Accent5" xfId="25430" builtinId="48" hidden="1" customBuiltin="1"/>
    <cellStyle name="60% - Accent5" xfId="25461" builtinId="48" hidden="1" customBuiltin="1"/>
    <cellStyle name="60% - Accent5" xfId="25489" builtinId="48" hidden="1" customBuiltin="1"/>
    <cellStyle name="60% - Accent5" xfId="25518" builtinId="48" hidden="1" customBuiltin="1"/>
    <cellStyle name="60% - Accent5" xfId="25517" builtinId="48" hidden="1" customBuiltin="1"/>
    <cellStyle name="60% - Accent5" xfId="25455" builtinId="48" hidden="1" customBuiltin="1"/>
    <cellStyle name="60% - Accent5" xfId="25533" builtinId="48" hidden="1" customBuiltin="1"/>
    <cellStyle name="60% - Accent5" xfId="25557" builtinId="48" hidden="1" customBuiltin="1"/>
    <cellStyle name="60% - Accent5" xfId="25580" builtinId="48" hidden="1" customBuiltin="1"/>
    <cellStyle name="60% - Accent5" xfId="25603" builtinId="48" hidden="1" customBuiltin="1"/>
    <cellStyle name="60% - Accent5" xfId="25624" builtinId="48" hidden="1" customBuiltin="1"/>
    <cellStyle name="60% - Accent5" xfId="20981" builtinId="48" hidden="1" customBuiltin="1"/>
    <cellStyle name="60% - Accent5" xfId="5834" builtinId="48" hidden="1" customBuiltin="1"/>
    <cellStyle name="60% - Accent5" xfId="20880" builtinId="48" hidden="1" customBuiltin="1"/>
    <cellStyle name="60% - Accent5" xfId="14266" builtinId="48" hidden="1" customBuiltin="1"/>
    <cellStyle name="60% - Accent5" xfId="20019" builtinId="48" hidden="1" customBuiltin="1"/>
    <cellStyle name="60% - Accent5" xfId="8138" builtinId="48" hidden="1" customBuiltin="1"/>
    <cellStyle name="60% - Accent5" xfId="21749" builtinId="48" hidden="1" customBuiltin="1"/>
    <cellStyle name="60% - Accent5" xfId="24009" builtinId="48" hidden="1" customBuiltin="1"/>
    <cellStyle name="60% - Accent5" xfId="23307" builtinId="48" hidden="1" customBuiltin="1"/>
    <cellStyle name="60% - Accent5" xfId="23295" builtinId="48" hidden="1" customBuiltin="1"/>
    <cellStyle name="60% - Accent5" xfId="4746" builtinId="48" hidden="1" customBuiltin="1"/>
    <cellStyle name="60% - Accent5" xfId="23335" builtinId="48" hidden="1" customBuiltin="1"/>
    <cellStyle name="60% - Accent5" xfId="24932" builtinId="48" hidden="1" customBuiltin="1"/>
    <cellStyle name="60% - Accent5" xfId="23322" builtinId="48" hidden="1" customBuiltin="1"/>
    <cellStyle name="60% - Accent5" xfId="5175" builtinId="48" hidden="1" customBuiltin="1"/>
    <cellStyle name="60% - Accent5" xfId="24281" builtinId="48" hidden="1" customBuiltin="1"/>
    <cellStyle name="60% - Accent5" xfId="25634" builtinId="48" hidden="1" customBuiltin="1"/>
    <cellStyle name="60% - Accent5" xfId="25633" builtinId="48" hidden="1" customBuiltin="1"/>
    <cellStyle name="60% - Accent5" xfId="20090" builtinId="48" hidden="1" customBuiltin="1"/>
    <cellStyle name="60% - Accent5" xfId="25659" builtinId="48" hidden="1" customBuiltin="1"/>
    <cellStyle name="60% - Accent5" xfId="25697" builtinId="48" hidden="1" customBuiltin="1"/>
    <cellStyle name="60% - Accent5" xfId="25733" builtinId="48" hidden="1" customBuiltin="1"/>
    <cellStyle name="60% - Accent5" xfId="25768" builtinId="48" hidden="1" customBuiltin="1"/>
    <cellStyle name="60% - Accent5" xfId="25784" builtinId="48" hidden="1" customBuiltin="1"/>
    <cellStyle name="60% - Accent5" xfId="25830" builtinId="48" hidden="1" customBuiltin="1"/>
    <cellStyle name="60% - Accent5" xfId="25862" builtinId="48" hidden="1" customBuiltin="1"/>
    <cellStyle name="60% - Accent5" xfId="25896" builtinId="48" hidden="1" customBuiltin="1"/>
    <cellStyle name="60% - Accent5" xfId="25928" builtinId="48" hidden="1" customBuiltin="1"/>
    <cellStyle name="60% - Accent5" xfId="25959" builtinId="48" hidden="1" customBuiltin="1"/>
    <cellStyle name="60% - Accent5" xfId="25958" builtinId="48" hidden="1" customBuiltin="1"/>
    <cellStyle name="60% - Accent5" xfId="25888" builtinId="48" hidden="1" customBuiltin="1"/>
    <cellStyle name="60% - Accent5" xfId="25983" builtinId="48" hidden="1" customBuiltin="1"/>
    <cellStyle name="60% - Accent5" xfId="26018" builtinId="48" hidden="1" customBuiltin="1"/>
    <cellStyle name="60% - Accent5" xfId="26054" builtinId="48" hidden="1" customBuiltin="1"/>
    <cellStyle name="60% - Accent5" xfId="26088" builtinId="48" hidden="1" customBuiltin="1"/>
    <cellStyle name="60% - Accent5" xfId="26120" builtinId="48" hidden="1" customBuiltin="1"/>
    <cellStyle name="60% - Accent5" xfId="26158" builtinId="48" hidden="1" customBuiltin="1"/>
    <cellStyle name="60% - Accent5" xfId="26187" builtinId="48" hidden="1" customBuiltin="1"/>
    <cellStyle name="60% - Accent5" xfId="26218" builtinId="48" hidden="1" customBuiltin="1"/>
    <cellStyle name="60% - Accent5" xfId="26247" builtinId="48" hidden="1" customBuiltin="1"/>
    <cellStyle name="60% - Accent5" xfId="26275" builtinId="48" hidden="1" customBuiltin="1"/>
    <cellStyle name="60% - Accent5" xfId="26274" builtinId="48" hidden="1" customBuiltin="1"/>
    <cellStyle name="60% - Accent5" xfId="26212" builtinId="48" hidden="1" customBuiltin="1"/>
    <cellStyle name="60% - Accent5" xfId="26288" builtinId="48" hidden="1" customBuiltin="1"/>
    <cellStyle name="60% - Accent5" xfId="26310" builtinId="48" hidden="1" customBuiltin="1"/>
    <cellStyle name="60% - Accent5" xfId="26333" builtinId="48" hidden="1" customBuiltin="1"/>
    <cellStyle name="60% - Accent5" xfId="26354" builtinId="48" hidden="1" customBuiltin="1"/>
    <cellStyle name="60% - Accent5" xfId="26376" builtinId="48" hidden="1" customBuiltin="1"/>
    <cellStyle name="60% - Accent5" xfId="26398" builtinId="48" hidden="1" customBuiltin="1"/>
    <cellStyle name="60% - Accent5" xfId="26419" builtinId="48" hidden="1" customBuiltin="1"/>
    <cellStyle name="60% - Accent5" xfId="26441" builtinId="48" hidden="1" customBuiltin="1"/>
    <cellStyle name="60% - Accent5" xfId="26463" builtinId="48" hidden="1" customBuiltin="1"/>
    <cellStyle name="60% - Accent5" xfId="26484" builtinId="48" hidden="1" customBuiltin="1"/>
    <cellStyle name="60% - Accent5" xfId="26509" builtinId="48" hidden="1" customBuiltin="1"/>
    <cellStyle name="60% - Accent5" xfId="26688" builtinId="48" hidden="1" customBuiltin="1"/>
    <cellStyle name="60% - Accent5" xfId="26709" builtinId="48" hidden="1" customBuiltin="1"/>
    <cellStyle name="60% - Accent5" xfId="26732" builtinId="48" hidden="1" customBuiltin="1"/>
    <cellStyle name="60% - Accent5" xfId="26754" builtinId="48" hidden="1" customBuiltin="1"/>
    <cellStyle name="60% - Accent5" xfId="26775" builtinId="48" hidden="1" customBuiltin="1"/>
    <cellStyle name="60% - Accent5" xfId="26654" builtinId="48" hidden="1" customBuiltin="1"/>
    <cellStyle name="60% - Accent5" xfId="26814" builtinId="48" hidden="1" customBuiltin="1"/>
    <cellStyle name="60% - Accent5" xfId="26845" builtinId="48" hidden="1" customBuiltin="1"/>
    <cellStyle name="60% - Accent5" xfId="26878" builtinId="48" hidden="1" customBuiltin="1"/>
    <cellStyle name="60% - Accent5" xfId="26909" builtinId="48" hidden="1" customBuiltin="1"/>
    <cellStyle name="60% - Accent5" xfId="26939" builtinId="48" hidden="1" customBuiltin="1"/>
    <cellStyle name="60% - Accent5" xfId="26938" builtinId="48" hidden="1" customBuiltin="1"/>
    <cellStyle name="60% - Accent5" xfId="26871" builtinId="48" hidden="1" customBuiltin="1"/>
    <cellStyle name="60% - Accent5" xfId="26953" builtinId="48" hidden="1" customBuiltin="1"/>
    <cellStyle name="60% - Accent5" xfId="26978" builtinId="48" hidden="1" customBuiltin="1"/>
    <cellStyle name="60% - Accent5" xfId="27000" builtinId="48" hidden="1" customBuiltin="1"/>
    <cellStyle name="60% - Accent5" xfId="27021" builtinId="48" hidden="1" customBuiltin="1"/>
    <cellStyle name="60% - Accent5" xfId="27032" builtinId="48" hidden="1" customBuiltin="1"/>
    <cellStyle name="60% - Accent5" xfId="27068" builtinId="48" hidden="1" customBuiltin="1"/>
    <cellStyle name="60% - Accent5" xfId="27097" builtinId="48" hidden="1" customBuiltin="1"/>
    <cellStyle name="60% - Accent5" xfId="27128" builtinId="48" hidden="1" customBuiltin="1"/>
    <cellStyle name="60% - Accent5" xfId="27156" builtinId="48" hidden="1" customBuiltin="1"/>
    <cellStyle name="60% - Accent5" xfId="27184" builtinId="48" hidden="1" customBuiltin="1"/>
    <cellStyle name="60% - Accent5" xfId="27183" builtinId="48" hidden="1" customBuiltin="1"/>
    <cellStyle name="60% - Accent5" xfId="27122" builtinId="48" hidden="1" customBuiltin="1"/>
    <cellStyle name="60% - Accent5" xfId="27197" builtinId="48" hidden="1" customBuiltin="1"/>
    <cellStyle name="60% - Accent5" xfId="27219" builtinId="48" hidden="1" customBuiltin="1"/>
    <cellStyle name="60% - Accent5" xfId="27241" builtinId="48" hidden="1" customBuiltin="1"/>
    <cellStyle name="60% - Accent5" xfId="27262" builtinId="48" hidden="1" customBuiltin="1"/>
    <cellStyle name="60% - Accent5" xfId="27292" builtinId="48" hidden="1" customBuiltin="1"/>
    <cellStyle name="60% - Accent5" xfId="27328" builtinId="48" hidden="1" customBuiltin="1"/>
    <cellStyle name="60% - Accent5" xfId="27357" builtinId="48" hidden="1" customBuiltin="1"/>
    <cellStyle name="60% - Accent5" xfId="27388" builtinId="48" hidden="1" customBuiltin="1"/>
    <cellStyle name="60% - Accent5" xfId="27416" builtinId="48" hidden="1" customBuiltin="1"/>
    <cellStyle name="60% - Accent5" xfId="27444" builtinId="48" hidden="1" customBuiltin="1"/>
    <cellStyle name="60% - Accent5" xfId="27443" builtinId="48" hidden="1" customBuiltin="1"/>
    <cellStyle name="60% - Accent5" xfId="27382" builtinId="48" hidden="1" customBuiltin="1"/>
    <cellStyle name="60% - Accent5" xfId="27457" builtinId="48" hidden="1" customBuiltin="1"/>
    <cellStyle name="60% - Accent5" xfId="27479" builtinId="48" hidden="1" customBuiltin="1"/>
    <cellStyle name="60% - Accent5" xfId="27501" builtinId="48" hidden="1" customBuiltin="1"/>
    <cellStyle name="60% - Accent5" xfId="27522" builtinId="48" hidden="1" customBuiltin="1"/>
    <cellStyle name="60% - Accent5" xfId="27543" builtinId="48" hidden="1" customBuiltin="1"/>
    <cellStyle name="60% - Accent5" xfId="26616" builtinId="48" hidden="1" customBuiltin="1"/>
    <cellStyle name="60% - Accent5" xfId="26611" builtinId="48" hidden="1" customBuiltin="1"/>
    <cellStyle name="60% - Accent5" xfId="26597" builtinId="48" hidden="1" customBuiltin="1"/>
    <cellStyle name="60% - Accent5" xfId="26562" builtinId="48" hidden="1" customBuiltin="1"/>
    <cellStyle name="60% - Accent5" xfId="26627" builtinId="48" hidden="1" customBuiltin="1"/>
    <cellStyle name="60% - Accent5" xfId="26527" builtinId="48" hidden="1" customBuiltin="1"/>
    <cellStyle name="60% - Accent5" xfId="27596" builtinId="48" hidden="1" customBuiltin="1"/>
    <cellStyle name="60% - Accent5" xfId="27617" builtinId="48" hidden="1" customBuiltin="1"/>
    <cellStyle name="60% - Accent5" xfId="27640" builtinId="48" hidden="1" customBuiltin="1"/>
    <cellStyle name="60% - Accent5" xfId="27661" builtinId="48" hidden="1" customBuiltin="1"/>
    <cellStyle name="60% - Accent5" xfId="27682" builtinId="48" hidden="1" customBuiltin="1"/>
    <cellStyle name="60% - Accent5" xfId="27564" builtinId="48" hidden="1" customBuiltin="1"/>
    <cellStyle name="60% - Accent5" xfId="27720" builtinId="48" hidden="1" customBuiltin="1"/>
    <cellStyle name="60% - Accent5" xfId="27751" builtinId="48" hidden="1" customBuiltin="1"/>
    <cellStyle name="60% - Accent5" xfId="27784" builtinId="48" hidden="1" customBuiltin="1"/>
    <cellStyle name="60% - Accent5" xfId="27814" builtinId="48" hidden="1" customBuiltin="1"/>
    <cellStyle name="60% - Accent5" xfId="27844" builtinId="48" hidden="1" customBuiltin="1"/>
    <cellStyle name="60% - Accent5" xfId="27843" builtinId="48" hidden="1" customBuiltin="1"/>
    <cellStyle name="60% - Accent5" xfId="27777" builtinId="48" hidden="1" customBuiltin="1"/>
    <cellStyle name="60% - Accent5" xfId="27858" builtinId="48" hidden="1" customBuiltin="1"/>
    <cellStyle name="60% - Accent5" xfId="27883" builtinId="48" hidden="1" customBuiltin="1"/>
    <cellStyle name="60% - Accent5" xfId="27904" builtinId="48" hidden="1" customBuiltin="1"/>
    <cellStyle name="60% - Accent5" xfId="27925" builtinId="48" hidden="1" customBuiltin="1"/>
    <cellStyle name="60% - Accent5" xfId="27935" builtinId="48" hidden="1" customBuiltin="1"/>
    <cellStyle name="60% - Accent5" xfId="27970" builtinId="48" hidden="1" customBuiltin="1"/>
    <cellStyle name="60% - Accent5" xfId="27999" builtinId="48" hidden="1" customBuiltin="1"/>
    <cellStyle name="60% - Accent5" xfId="28030" builtinId="48" hidden="1" customBuiltin="1"/>
    <cellStyle name="60% - Accent5" xfId="28057" builtinId="48" hidden="1" customBuiltin="1"/>
    <cellStyle name="60% - Accent5" xfId="28085" builtinId="48" hidden="1" customBuiltin="1"/>
    <cellStyle name="60% - Accent5" xfId="28084" builtinId="48" hidden="1" customBuiltin="1"/>
    <cellStyle name="60% - Accent5" xfId="28024" builtinId="48" hidden="1" customBuiltin="1"/>
    <cellStyle name="60% - Accent5" xfId="28098" builtinId="48" hidden="1" customBuiltin="1"/>
    <cellStyle name="60% - Accent5" xfId="28120" builtinId="48" hidden="1" customBuiltin="1"/>
    <cellStyle name="60% - Accent5" xfId="28141" builtinId="48" hidden="1" customBuiltin="1"/>
    <cellStyle name="60% - Accent5" xfId="28162" builtinId="48" hidden="1" customBuiltin="1"/>
    <cellStyle name="60% - Accent5" xfId="28191" builtinId="48" hidden="1" customBuiltin="1"/>
    <cellStyle name="60% - Accent5" xfId="28226" builtinId="48" hidden="1" customBuiltin="1"/>
    <cellStyle name="60% - Accent5" xfId="28255" builtinId="48" hidden="1" customBuiltin="1"/>
    <cellStyle name="60% - Accent5" xfId="28286" builtinId="48" hidden="1" customBuiltin="1"/>
    <cellStyle name="60% - Accent5" xfId="28313" builtinId="48" hidden="1" customBuiltin="1"/>
    <cellStyle name="60% - Accent5" xfId="28341" builtinId="48" hidden="1" customBuiltin="1"/>
    <cellStyle name="60% - Accent5" xfId="28340" builtinId="48" hidden="1" customBuiltin="1"/>
    <cellStyle name="60% - Accent5" xfId="28280" builtinId="48" hidden="1" customBuiltin="1"/>
    <cellStyle name="60% - Accent5" xfId="28354" builtinId="48" hidden="1" customBuiltin="1"/>
    <cellStyle name="60% - Accent5" xfId="28376" builtinId="48" hidden="1" customBuiltin="1"/>
    <cellStyle name="60% - Accent5" xfId="28397" builtinId="48" hidden="1" customBuiltin="1"/>
    <cellStyle name="60% - Accent5" xfId="28418" builtinId="48" hidden="1" customBuiltin="1"/>
    <cellStyle name="60% - Accent5" xfId="28439" builtinId="48" hidden="1" customBuiltin="1"/>
    <cellStyle name="60% - Accent6" xfId="43" builtinId="52" hidden="1" customBuiltin="1"/>
    <cellStyle name="60% - Accent6" xfId="91" builtinId="52" hidden="1" customBuiltin="1"/>
    <cellStyle name="60% - Accent6" xfId="126" builtinId="52" hidden="1" customBuiltin="1"/>
    <cellStyle name="60% - Accent6" xfId="169" builtinId="52" hidden="1" customBuiltin="1"/>
    <cellStyle name="60% - Accent6" xfId="211" builtinId="52" hidden="1" customBuiltin="1"/>
    <cellStyle name="60% - Accent6" xfId="245" builtinId="52" hidden="1" customBuiltin="1"/>
    <cellStyle name="60% - Accent6" xfId="282" builtinId="52" hidden="1" customBuiltin="1"/>
    <cellStyle name="60% - Accent6" xfId="319" builtinId="52" hidden="1" customBuiltin="1"/>
    <cellStyle name="60% - Accent6" xfId="353" builtinId="52" hidden="1" customBuiltin="1"/>
    <cellStyle name="60% - Accent6" xfId="388" builtinId="52" hidden="1" customBuiltin="1"/>
    <cellStyle name="60% - Accent6" xfId="476" builtinId="52" hidden="1" customBuiltin="1"/>
    <cellStyle name="60% - Accent6" xfId="510" builtinId="52" hidden="1" customBuiltin="1"/>
    <cellStyle name="60% - Accent6" xfId="546" builtinId="52" hidden="1" customBuiltin="1"/>
    <cellStyle name="60% - Accent6" xfId="582" builtinId="52" hidden="1" customBuiltin="1"/>
    <cellStyle name="60% - Accent6" xfId="616" builtinId="52" hidden="1" customBuiltin="1"/>
    <cellStyle name="60% - Accent6" xfId="618" builtinId="52" hidden="1" customBuiltin="1"/>
    <cellStyle name="60% - Accent6" xfId="667" builtinId="52" hidden="1" customBuiltin="1"/>
    <cellStyle name="60% - Accent6" xfId="701" builtinId="52" hidden="1" customBuiltin="1"/>
    <cellStyle name="60% - Accent6" xfId="738" builtinId="52" hidden="1" customBuiltin="1"/>
    <cellStyle name="60% - Accent6" xfId="773" builtinId="52" hidden="1" customBuiltin="1"/>
    <cellStyle name="60% - Accent6" xfId="807" builtinId="52" hidden="1" customBuiltin="1"/>
    <cellStyle name="60% - Accent6" xfId="662" builtinId="52" hidden="1" customBuiltin="1"/>
    <cellStyle name="60% - Accent6" xfId="790" builtinId="52" hidden="1" customBuiltin="1"/>
    <cellStyle name="60% - Accent6" xfId="832" builtinId="52" hidden="1" customBuiltin="1"/>
    <cellStyle name="60% - Accent6" xfId="870" builtinId="52" hidden="1" customBuiltin="1"/>
    <cellStyle name="60% - Accent6" xfId="906" builtinId="52" hidden="1" customBuiltin="1"/>
    <cellStyle name="60% - Accent6" xfId="941" builtinId="52" hidden="1" customBuiltin="1"/>
    <cellStyle name="60% - Accent6" xfId="957" builtinId="52" hidden="1" customBuiltin="1"/>
    <cellStyle name="60% - Accent6" xfId="1003" builtinId="52" hidden="1" customBuiltin="1"/>
    <cellStyle name="60% - Accent6" xfId="1035" builtinId="52" hidden="1" customBuiltin="1"/>
    <cellStyle name="60% - Accent6" xfId="1069" builtinId="52" hidden="1" customBuiltin="1"/>
    <cellStyle name="60% - Accent6" xfId="1101" builtinId="52" hidden="1" customBuiltin="1"/>
    <cellStyle name="60% - Accent6" xfId="1132" builtinId="52" hidden="1" customBuiltin="1"/>
    <cellStyle name="60% - Accent6" xfId="998" builtinId="52" hidden="1" customBuiltin="1"/>
    <cellStyle name="60% - Accent6" xfId="1117" builtinId="52" hidden="1" customBuiltin="1"/>
    <cellStyle name="60% - Accent6" xfId="1156" builtinId="52" hidden="1" customBuiltin="1"/>
    <cellStyle name="60% - Accent6" xfId="1191" builtinId="52" hidden="1" customBuiltin="1"/>
    <cellStyle name="60% - Accent6" xfId="1227" builtinId="52" hidden="1" customBuiltin="1"/>
    <cellStyle name="60% - Accent6" xfId="1261" builtinId="52" hidden="1" customBuiltin="1"/>
    <cellStyle name="60% - Accent6" xfId="1299" builtinId="52" hidden="1" customBuiltin="1"/>
    <cellStyle name="60% - Accent6" xfId="1345" builtinId="52" hidden="1" customBuiltin="1"/>
    <cellStyle name="60% - Accent6" xfId="1377" builtinId="52" hidden="1" customBuiltin="1"/>
    <cellStyle name="60% - Accent6" xfId="1411" builtinId="52" hidden="1" customBuiltin="1"/>
    <cellStyle name="60% - Accent6" xfId="1443" builtinId="52" hidden="1" customBuiltin="1"/>
    <cellStyle name="60% - Accent6" xfId="1474" builtinId="52" hidden="1" customBuiltin="1"/>
    <cellStyle name="60% - Accent6" xfId="1340" builtinId="52" hidden="1" customBuiltin="1"/>
    <cellStyle name="60% - Accent6" xfId="1459" builtinId="52" hidden="1" customBuiltin="1"/>
    <cellStyle name="60% - Accent6" xfId="1498" builtinId="52" hidden="1" customBuiltin="1"/>
    <cellStyle name="60% - Accent6" xfId="1533" builtinId="52" hidden="1" customBuiltin="1"/>
    <cellStyle name="60% - Accent6" xfId="1569" builtinId="52" hidden="1" customBuiltin="1"/>
    <cellStyle name="60% - Accent6" xfId="1603" builtinId="52" hidden="1" customBuiltin="1"/>
    <cellStyle name="60% - Accent6" xfId="1638" builtinId="52" hidden="1" customBuiltin="1"/>
    <cellStyle name="60% - Accent6" xfId="1746" builtinId="52" hidden="1" customBuiltin="1"/>
    <cellStyle name="60% - Accent6" xfId="1767" builtinId="52" hidden="1" customBuiltin="1"/>
    <cellStyle name="60% - Accent6" xfId="1789" builtinId="52" hidden="1" customBuiltin="1"/>
    <cellStyle name="60% - Accent6" xfId="1811" builtinId="52" hidden="1" customBuiltin="1"/>
    <cellStyle name="60% - Accent6" xfId="1832" builtinId="52" hidden="1" customBuiltin="1"/>
    <cellStyle name="60% - Accent6" xfId="1857" builtinId="52" hidden="1" customBuiltin="1"/>
    <cellStyle name="60% - Accent6" xfId="2036" builtinId="52" hidden="1" customBuiltin="1"/>
    <cellStyle name="60% - Accent6" xfId="2057" builtinId="52" hidden="1" customBuiltin="1"/>
    <cellStyle name="60% - Accent6" xfId="2080" builtinId="52" hidden="1" customBuiltin="1"/>
    <cellStyle name="60% - Accent6" xfId="2102" builtinId="52" hidden="1" customBuiltin="1"/>
    <cellStyle name="60% - Accent6" xfId="2123" builtinId="52" hidden="1" customBuiltin="1"/>
    <cellStyle name="60% - Accent6" xfId="2124" builtinId="52" hidden="1" customBuiltin="1"/>
    <cellStyle name="60% - Accent6" xfId="2163" builtinId="52" hidden="1" customBuiltin="1"/>
    <cellStyle name="60% - Accent6" xfId="2194" builtinId="52" hidden="1" customBuiltin="1"/>
    <cellStyle name="60% - Accent6" xfId="2227" builtinId="52" hidden="1" customBuiltin="1"/>
    <cellStyle name="60% - Accent6" xfId="2258" builtinId="52" hidden="1" customBuiltin="1"/>
    <cellStyle name="60% - Accent6" xfId="2288" builtinId="52" hidden="1" customBuiltin="1"/>
    <cellStyle name="60% - Accent6" xfId="2159" builtinId="52" hidden="1" customBuiltin="1"/>
    <cellStyle name="60% - Accent6" xfId="2275" builtinId="52" hidden="1" customBuiltin="1"/>
    <cellStyle name="60% - Accent6" xfId="2301" builtinId="52" hidden="1" customBuiltin="1"/>
    <cellStyle name="60% - Accent6" xfId="2326" builtinId="52" hidden="1" customBuiltin="1"/>
    <cellStyle name="60% - Accent6" xfId="2348" builtinId="52" hidden="1" customBuiltin="1"/>
    <cellStyle name="60% - Accent6" xfId="2369" builtinId="52" hidden="1" customBuiltin="1"/>
    <cellStyle name="60% - Accent6" xfId="2381" builtinId="52" hidden="1" customBuiltin="1"/>
    <cellStyle name="60% - Accent6" xfId="2417" builtinId="52" hidden="1" customBuiltin="1"/>
    <cellStyle name="60% - Accent6" xfId="2446" builtinId="52" hidden="1" customBuiltin="1"/>
    <cellStyle name="60% - Accent6" xfId="2477" builtinId="52" hidden="1" customBuiltin="1"/>
    <cellStyle name="60% - Accent6" xfId="2505" builtinId="52" hidden="1" customBuiltin="1"/>
    <cellStyle name="60% - Accent6" xfId="2533" builtinId="52" hidden="1" customBuiltin="1"/>
    <cellStyle name="60% - Accent6" xfId="2413" builtinId="52" hidden="1" customBuiltin="1"/>
    <cellStyle name="60% - Accent6" xfId="2521" builtinId="52" hidden="1" customBuiltin="1"/>
    <cellStyle name="60% - Accent6" xfId="2545" builtinId="52" hidden="1" customBuiltin="1"/>
    <cellStyle name="60% - Accent6" xfId="2567" builtinId="52" hidden="1" customBuiltin="1"/>
    <cellStyle name="60% - Accent6" xfId="2589" builtinId="52" hidden="1" customBuiltin="1"/>
    <cellStyle name="60% - Accent6" xfId="2610" builtinId="52" hidden="1" customBuiltin="1"/>
    <cellStyle name="60% - Accent6" xfId="2641" builtinId="52" hidden="1" customBuiltin="1"/>
    <cellStyle name="60% - Accent6" xfId="2677" builtinId="52" hidden="1" customBuiltin="1"/>
    <cellStyle name="60% - Accent6" xfId="2706" builtinId="52" hidden="1" customBuiltin="1"/>
    <cellStyle name="60% - Accent6" xfId="2737" builtinId="52" hidden="1" customBuiltin="1"/>
    <cellStyle name="60% - Accent6" xfId="2765" builtinId="52" hidden="1" customBuiltin="1"/>
    <cellStyle name="60% - Accent6" xfId="2793" builtinId="52" hidden="1" customBuiltin="1"/>
    <cellStyle name="60% - Accent6" xfId="2673" builtinId="52" hidden="1" customBuiltin="1"/>
    <cellStyle name="60% - Accent6" xfId="2781" builtinId="52" hidden="1" customBuiltin="1"/>
    <cellStyle name="60% - Accent6" xfId="2805" builtinId="52" hidden="1" customBuiltin="1"/>
    <cellStyle name="60% - Accent6" xfId="2827" builtinId="52" hidden="1" customBuiltin="1"/>
    <cellStyle name="60% - Accent6" xfId="2849" builtinId="52" hidden="1" customBuiltin="1"/>
    <cellStyle name="60% - Accent6" xfId="2870" builtinId="52" hidden="1" customBuiltin="1"/>
    <cellStyle name="60% - Accent6" xfId="2904" builtinId="52" hidden="1" customBuiltin="1"/>
    <cellStyle name="60% - Accent6" xfId="1959" builtinId="52" hidden="1" customBuiltin="1"/>
    <cellStyle name="60% - Accent6" xfId="1963" builtinId="52" hidden="1" customBuiltin="1"/>
    <cellStyle name="60% - Accent6" xfId="1981" builtinId="52" hidden="1" customBuiltin="1"/>
    <cellStyle name="60% - Accent6" xfId="1916" builtinId="52" hidden="1" customBuiltin="1"/>
    <cellStyle name="60% - Accent6" xfId="1944" builtinId="52" hidden="1" customBuiltin="1"/>
    <cellStyle name="60% - Accent6" xfId="1863" builtinId="52" hidden="1" customBuiltin="1"/>
    <cellStyle name="60% - Accent6" xfId="3043" builtinId="52" hidden="1" customBuiltin="1"/>
    <cellStyle name="60% - Accent6" xfId="3064" builtinId="52" hidden="1" customBuiltin="1"/>
    <cellStyle name="60% - Accent6" xfId="3087" builtinId="52" hidden="1" customBuiltin="1"/>
    <cellStyle name="60% - Accent6" xfId="3108" builtinId="52" hidden="1" customBuiltin="1"/>
    <cellStyle name="60% - Accent6" xfId="3129" builtinId="52" hidden="1" customBuiltin="1"/>
    <cellStyle name="60% - Accent6" xfId="3130" builtinId="52" hidden="1" customBuiltin="1"/>
    <cellStyle name="60% - Accent6" xfId="3168" builtinId="52" hidden="1" customBuiltin="1"/>
    <cellStyle name="60% - Accent6" xfId="3199" builtinId="52" hidden="1" customBuiltin="1"/>
    <cellStyle name="60% - Accent6" xfId="3232" builtinId="52" hidden="1" customBuiltin="1"/>
    <cellStyle name="60% - Accent6" xfId="3262" builtinId="52" hidden="1" customBuiltin="1"/>
    <cellStyle name="60% - Accent6" xfId="3292" builtinId="52" hidden="1" customBuiltin="1"/>
    <cellStyle name="60% - Accent6" xfId="3164" builtinId="52" hidden="1" customBuiltin="1"/>
    <cellStyle name="60% - Accent6" xfId="3279" builtinId="52" hidden="1" customBuiltin="1"/>
    <cellStyle name="60% - Accent6" xfId="3305" builtinId="52" hidden="1" customBuiltin="1"/>
    <cellStyle name="60% - Accent6" xfId="3330" builtinId="52" hidden="1" customBuiltin="1"/>
    <cellStyle name="60% - Accent6" xfId="3351" builtinId="52" hidden="1" customBuiltin="1"/>
    <cellStyle name="60% - Accent6" xfId="3372" builtinId="52" hidden="1" customBuiltin="1"/>
    <cellStyle name="60% - Accent6" xfId="3383" builtinId="52" hidden="1" customBuiltin="1"/>
    <cellStyle name="60% - Accent6" xfId="3418" builtinId="52" hidden="1" customBuiltin="1"/>
    <cellStyle name="60% - Accent6" xfId="3447" builtinId="52" hidden="1" customBuiltin="1"/>
    <cellStyle name="60% - Accent6" xfId="3478" builtinId="52" hidden="1" customBuiltin="1"/>
    <cellStyle name="60% - Accent6" xfId="3505" builtinId="52" hidden="1" customBuiltin="1"/>
    <cellStyle name="60% - Accent6" xfId="3533" builtinId="52" hidden="1" customBuiltin="1"/>
    <cellStyle name="60% - Accent6" xfId="3414" builtinId="52" hidden="1" customBuiltin="1"/>
    <cellStyle name="60% - Accent6" xfId="3521" builtinId="52" hidden="1" customBuiltin="1"/>
    <cellStyle name="60% - Accent6" xfId="3545" builtinId="52" hidden="1" customBuiltin="1"/>
    <cellStyle name="60% - Accent6" xfId="3567" builtinId="52" hidden="1" customBuiltin="1"/>
    <cellStyle name="60% - Accent6" xfId="3588" builtinId="52" hidden="1" customBuiltin="1"/>
    <cellStyle name="60% - Accent6" xfId="3609" builtinId="52" hidden="1" customBuiltin="1"/>
    <cellStyle name="60% - Accent6" xfId="3639" builtinId="52" hidden="1" customBuiltin="1"/>
    <cellStyle name="60% - Accent6" xfId="3674" builtinId="52" hidden="1" customBuiltin="1"/>
    <cellStyle name="60% - Accent6" xfId="3703" builtinId="52" hidden="1" customBuiltin="1"/>
    <cellStyle name="60% - Accent6" xfId="3734" builtinId="52" hidden="1" customBuiltin="1"/>
    <cellStyle name="60% - Accent6" xfId="3761" builtinId="52" hidden="1" customBuiltin="1"/>
    <cellStyle name="60% - Accent6" xfId="3789" builtinId="52" hidden="1" customBuiltin="1"/>
    <cellStyle name="60% - Accent6" xfId="3670" builtinId="52" hidden="1" customBuiltin="1"/>
    <cellStyle name="60% - Accent6" xfId="3777" builtinId="52" hidden="1" customBuiltin="1"/>
    <cellStyle name="60% - Accent6" xfId="3801" builtinId="52" hidden="1" customBuiltin="1"/>
    <cellStyle name="60% - Accent6" xfId="3823" builtinId="52" hidden="1" customBuiltin="1"/>
    <cellStyle name="60% - Accent6" xfId="3844" builtinId="52" hidden="1" customBuiltin="1"/>
    <cellStyle name="60% - Accent6" xfId="3865" builtinId="52" hidden="1" customBuiltin="1"/>
    <cellStyle name="60% - Accent6" xfId="3886" builtinId="52" hidden="1" customBuiltin="1"/>
    <cellStyle name="60% - Accent6" xfId="3939" builtinId="52" hidden="1" customBuiltin="1"/>
    <cellStyle name="60% - Accent6" xfId="3973" builtinId="52" hidden="1" customBuiltin="1"/>
    <cellStyle name="60% - Accent6" xfId="4010" builtinId="52" hidden="1" customBuiltin="1"/>
    <cellStyle name="60% - Accent6" xfId="4047" builtinId="52" hidden="1" customBuiltin="1"/>
    <cellStyle name="60% - Accent6" xfId="4081" builtinId="52" hidden="1" customBuiltin="1"/>
    <cellStyle name="60% - Accent6" xfId="4279" builtinId="52" hidden="1" customBuiltin="1"/>
    <cellStyle name="60% - Accent6" xfId="6404" builtinId="52" hidden="1" customBuiltin="1"/>
    <cellStyle name="60% - Accent6" xfId="6429" builtinId="52" hidden="1" customBuiltin="1"/>
    <cellStyle name="60% - Accent6" xfId="6456" builtinId="52" hidden="1" customBuiltin="1"/>
    <cellStyle name="60% - Accent6" xfId="6481" builtinId="52" hidden="1" customBuiltin="1"/>
    <cellStyle name="60% - Accent6" xfId="6503" builtinId="52" hidden="1" customBuiltin="1"/>
    <cellStyle name="60% - Accent6" xfId="6506" builtinId="52" hidden="1" customBuiltin="1"/>
    <cellStyle name="60% - Accent6" xfId="6555" builtinId="52" hidden="1" customBuiltin="1"/>
    <cellStyle name="60% - Accent6" xfId="6589" builtinId="52" hidden="1" customBuiltin="1"/>
    <cellStyle name="60% - Accent6" xfId="6627" builtinId="52" hidden="1" customBuiltin="1"/>
    <cellStyle name="60% - Accent6" xfId="6663" builtinId="52" hidden="1" customBuiltin="1"/>
    <cellStyle name="60% - Accent6" xfId="6697" builtinId="52" hidden="1" customBuiltin="1"/>
    <cellStyle name="60% - Accent6" xfId="6550" builtinId="52" hidden="1" customBuiltin="1"/>
    <cellStyle name="60% - Accent6" xfId="6680" builtinId="52" hidden="1" customBuiltin="1"/>
    <cellStyle name="60% - Accent6" xfId="6722" builtinId="52" hidden="1" customBuiltin="1"/>
    <cellStyle name="60% - Accent6" xfId="6760" builtinId="52" hidden="1" customBuiltin="1"/>
    <cellStyle name="60% - Accent6" xfId="6796" builtinId="52" hidden="1" customBuiltin="1"/>
    <cellStyle name="60% - Accent6" xfId="6831" builtinId="52" hidden="1" customBuiltin="1"/>
    <cellStyle name="60% - Accent6" xfId="6847" builtinId="52" hidden="1" customBuiltin="1"/>
    <cellStyle name="60% - Accent6" xfId="6893" builtinId="52" hidden="1" customBuiltin="1"/>
    <cellStyle name="60% - Accent6" xfId="6925" builtinId="52" hidden="1" customBuiltin="1"/>
    <cellStyle name="60% - Accent6" xfId="6960" builtinId="52" hidden="1" customBuiltin="1"/>
    <cellStyle name="60% - Accent6" xfId="6992" builtinId="52" hidden="1" customBuiltin="1"/>
    <cellStyle name="60% - Accent6" xfId="7023" builtinId="52" hidden="1" customBuiltin="1"/>
    <cellStyle name="60% - Accent6" xfId="6888" builtinId="52" hidden="1" customBuiltin="1"/>
    <cellStyle name="60% - Accent6" xfId="7008" builtinId="52" hidden="1" customBuiltin="1"/>
    <cellStyle name="60% - Accent6" xfId="7047" builtinId="52" hidden="1" customBuiltin="1"/>
    <cellStyle name="60% - Accent6" xfId="7082" builtinId="52" hidden="1" customBuiltin="1"/>
    <cellStyle name="60% - Accent6" xfId="7118" builtinId="52" hidden="1" customBuiltin="1"/>
    <cellStyle name="60% - Accent6" xfId="7152" builtinId="52" hidden="1" customBuiltin="1"/>
    <cellStyle name="60% - Accent6" xfId="7190" builtinId="52" hidden="1" customBuiltin="1"/>
    <cellStyle name="60% - Accent6" xfId="7237" builtinId="52" hidden="1" customBuiltin="1"/>
    <cellStyle name="60% - Accent6" xfId="7270" builtinId="52" hidden="1" customBuiltin="1"/>
    <cellStyle name="60% - Accent6" xfId="7305" builtinId="52" hidden="1" customBuiltin="1"/>
    <cellStyle name="60% - Accent6" xfId="7337" builtinId="52" hidden="1" customBuiltin="1"/>
    <cellStyle name="60% - Accent6" xfId="7368" builtinId="52" hidden="1" customBuiltin="1"/>
    <cellStyle name="60% - Accent6" xfId="7232" builtinId="52" hidden="1" customBuiltin="1"/>
    <cellStyle name="60% - Accent6" xfId="7353" builtinId="52" hidden="1" customBuiltin="1"/>
    <cellStyle name="60% - Accent6" xfId="7392" builtinId="52" hidden="1" customBuiltin="1"/>
    <cellStyle name="60% - Accent6" xfId="7428" builtinId="52" hidden="1" customBuiltin="1"/>
    <cellStyle name="60% - Accent6" xfId="7464" builtinId="52" hidden="1" customBuiltin="1"/>
    <cellStyle name="60% - Accent6" xfId="7498" builtinId="52" hidden="1" customBuiltin="1"/>
    <cellStyle name="60% - Accent6" xfId="7536" builtinId="52" hidden="1" customBuiltin="1"/>
    <cellStyle name="60% - Accent6" xfId="7987" builtinId="52" hidden="1" customBuiltin="1"/>
    <cellStyle name="60% - Accent6" xfId="8008" builtinId="52" hidden="1" customBuiltin="1"/>
    <cellStyle name="60% - Accent6" xfId="8031" builtinId="52" hidden="1" customBuiltin="1"/>
    <cellStyle name="60% - Accent6" xfId="8054" builtinId="52" hidden="1" customBuiltin="1"/>
    <cellStyle name="60% - Accent6" xfId="8075" builtinId="52" hidden="1" customBuiltin="1"/>
    <cellStyle name="60% - Accent6" xfId="8120" builtinId="52" hidden="1" customBuiltin="1"/>
    <cellStyle name="60% - Accent6" xfId="8587" builtinId="52" hidden="1" customBuiltin="1"/>
    <cellStyle name="60% - Accent6" xfId="8612" builtinId="52" hidden="1" customBuiltin="1"/>
    <cellStyle name="60% - Accent6" xfId="8637" builtinId="52" hidden="1" customBuiltin="1"/>
    <cellStyle name="60% - Accent6" xfId="8663" builtinId="52" hidden="1" customBuiltin="1"/>
    <cellStyle name="60% - Accent6" xfId="8687" builtinId="52" hidden="1" customBuiltin="1"/>
    <cellStyle name="60% - Accent6" xfId="8688" builtinId="52" hidden="1" customBuiltin="1"/>
    <cellStyle name="60% - Accent6" xfId="8728" builtinId="52" hidden="1" customBuiltin="1"/>
    <cellStyle name="60% - Accent6" xfId="8760" builtinId="52" hidden="1" customBuiltin="1"/>
    <cellStyle name="60% - Accent6" xfId="8795" builtinId="52" hidden="1" customBuiltin="1"/>
    <cellStyle name="60% - Accent6" xfId="8827" builtinId="52" hidden="1" customBuiltin="1"/>
    <cellStyle name="60% - Accent6" xfId="8858" builtinId="52" hidden="1" customBuiltin="1"/>
    <cellStyle name="60% - Accent6" xfId="8724" builtinId="52" hidden="1" customBuiltin="1"/>
    <cellStyle name="60% - Accent6" xfId="8844" builtinId="52" hidden="1" customBuiltin="1"/>
    <cellStyle name="60% - Accent6" xfId="8874" builtinId="52" hidden="1" customBuiltin="1"/>
    <cellStyle name="60% - Accent6" xfId="8901" builtinId="52" hidden="1" customBuiltin="1"/>
    <cellStyle name="60% - Accent6" xfId="8925" builtinId="52" hidden="1" customBuiltin="1"/>
    <cellStyle name="60% - Accent6" xfId="8949" builtinId="52" hidden="1" customBuiltin="1"/>
    <cellStyle name="60% - Accent6" xfId="8961" builtinId="52" hidden="1" customBuiltin="1"/>
    <cellStyle name="60% - Accent6" xfId="9001" builtinId="52" hidden="1" customBuiltin="1"/>
    <cellStyle name="60% - Accent6" xfId="9031" builtinId="52" hidden="1" customBuiltin="1"/>
    <cellStyle name="60% - Accent6" xfId="9065" builtinId="52" hidden="1" customBuiltin="1"/>
    <cellStyle name="60% - Accent6" xfId="9093" builtinId="52" hidden="1" customBuiltin="1"/>
    <cellStyle name="60% - Accent6" xfId="9122" builtinId="52" hidden="1" customBuiltin="1"/>
    <cellStyle name="60% - Accent6" xfId="8997" builtinId="52" hidden="1" customBuiltin="1"/>
    <cellStyle name="60% - Accent6" xfId="9109" builtinId="52" hidden="1" customBuiltin="1"/>
    <cellStyle name="60% - Accent6" xfId="9139" builtinId="52" hidden="1" customBuiltin="1"/>
    <cellStyle name="60% - Accent6" xfId="9163" builtinId="52" hidden="1" customBuiltin="1"/>
    <cellStyle name="60% - Accent6" xfId="9190" builtinId="52" hidden="1" customBuiltin="1"/>
    <cellStyle name="60% - Accent6" xfId="9215" builtinId="52" hidden="1" customBuiltin="1"/>
    <cellStyle name="60% - Accent6" xfId="9247" builtinId="52" hidden="1" customBuiltin="1"/>
    <cellStyle name="60% - Accent6" xfId="9286" builtinId="52" hidden="1" customBuiltin="1"/>
    <cellStyle name="60% - Accent6" xfId="9317" builtinId="52" hidden="1" customBuiltin="1"/>
    <cellStyle name="60% - Accent6" xfId="9349" builtinId="52" hidden="1" customBuiltin="1"/>
    <cellStyle name="60% - Accent6" xfId="9378" builtinId="52" hidden="1" customBuiltin="1"/>
    <cellStyle name="60% - Accent6" xfId="9407" builtinId="52" hidden="1" customBuiltin="1"/>
    <cellStyle name="60% - Accent6" xfId="9282" builtinId="52" hidden="1" customBuiltin="1"/>
    <cellStyle name="60% - Accent6" xfId="9394" builtinId="52" hidden="1" customBuiltin="1"/>
    <cellStyle name="60% - Accent6" xfId="9423" builtinId="52" hidden="1" customBuiltin="1"/>
    <cellStyle name="60% - Accent6" xfId="9447" builtinId="52" hidden="1" customBuiltin="1"/>
    <cellStyle name="60% - Accent6" xfId="9473" builtinId="52" hidden="1" customBuiltin="1"/>
    <cellStyle name="60% - Accent6" xfId="9496" builtinId="52" hidden="1" customBuiltin="1"/>
    <cellStyle name="60% - Accent6" xfId="9530" builtinId="52" hidden="1" customBuiltin="1"/>
    <cellStyle name="60% - Accent6" xfId="8470" builtinId="52" hidden="1" customBuiltin="1"/>
    <cellStyle name="60% - Accent6" xfId="8474" builtinId="52" hidden="1" customBuiltin="1"/>
    <cellStyle name="60% - Accent6" xfId="8522" builtinId="52" hidden="1" customBuiltin="1"/>
    <cellStyle name="60% - Accent6" xfId="8356" builtinId="52" hidden="1" customBuiltin="1"/>
    <cellStyle name="60% - Accent6" xfId="8451" builtinId="52" hidden="1" customBuiltin="1"/>
    <cellStyle name="60% - Accent6" xfId="8154" builtinId="52" hidden="1" customBuiltin="1"/>
    <cellStyle name="60% - Accent6" xfId="9685" builtinId="52" hidden="1" customBuiltin="1"/>
    <cellStyle name="60% - Accent6" xfId="9706" builtinId="52" hidden="1" customBuiltin="1"/>
    <cellStyle name="60% - Accent6" xfId="9729" builtinId="52" hidden="1" customBuiltin="1"/>
    <cellStyle name="60% - Accent6" xfId="9750" builtinId="52" hidden="1" customBuiltin="1"/>
    <cellStyle name="60% - Accent6" xfId="9771" builtinId="52" hidden="1" customBuiltin="1"/>
    <cellStyle name="60% - Accent6" xfId="9772" builtinId="52" hidden="1" customBuiltin="1"/>
    <cellStyle name="60% - Accent6" xfId="9813" builtinId="52" hidden="1" customBuiltin="1"/>
    <cellStyle name="60% - Accent6" xfId="9844" builtinId="52" hidden="1" customBuiltin="1"/>
    <cellStyle name="60% - Accent6" xfId="9878" builtinId="52" hidden="1" customBuiltin="1"/>
    <cellStyle name="60% - Accent6" xfId="9909" builtinId="52" hidden="1" customBuiltin="1"/>
    <cellStyle name="60% - Accent6" xfId="9941" builtinId="52" hidden="1" customBuiltin="1"/>
    <cellStyle name="60% - Accent6" xfId="9809" builtinId="52" hidden="1" customBuiltin="1"/>
    <cellStyle name="60% - Accent6" xfId="9926" builtinId="52" hidden="1" customBuiltin="1"/>
    <cellStyle name="60% - Accent6" xfId="9958" builtinId="52" hidden="1" customBuiltin="1"/>
    <cellStyle name="60% - Accent6" xfId="9986" builtinId="52" hidden="1" customBuiltin="1"/>
    <cellStyle name="60% - Accent6" xfId="10010" builtinId="52" hidden="1" customBuiltin="1"/>
    <cellStyle name="60% - Accent6" xfId="10032" builtinId="52" hidden="1" customBuiltin="1"/>
    <cellStyle name="60% - Accent6" xfId="10045" builtinId="52" hidden="1" customBuiltin="1"/>
    <cellStyle name="60% - Accent6" xfId="10081" builtinId="52" hidden="1" customBuiltin="1"/>
    <cellStyle name="60% - Accent6" xfId="10110" builtinId="52" hidden="1" customBuiltin="1"/>
    <cellStyle name="60% - Accent6" xfId="10142" builtinId="52" hidden="1" customBuiltin="1"/>
    <cellStyle name="60% - Accent6" xfId="10169" builtinId="52" hidden="1" customBuiltin="1"/>
    <cellStyle name="60% - Accent6" xfId="10199" builtinId="52" hidden="1" customBuiltin="1"/>
    <cellStyle name="60% - Accent6" xfId="10077" builtinId="52" hidden="1" customBuiltin="1"/>
    <cellStyle name="60% - Accent6" xfId="10185" builtinId="52" hidden="1" customBuiltin="1"/>
    <cellStyle name="60% - Accent6" xfId="10215" builtinId="52" hidden="1" customBuiltin="1"/>
    <cellStyle name="60% - Accent6" xfId="10239" builtinId="52" hidden="1" customBuiltin="1"/>
    <cellStyle name="60% - Accent6" xfId="10264" builtinId="52" hidden="1" customBuiltin="1"/>
    <cellStyle name="60% - Accent6" xfId="10287" builtinId="52" hidden="1" customBuiltin="1"/>
    <cellStyle name="60% - Accent6" xfId="10321" builtinId="52" hidden="1" customBuiltin="1"/>
    <cellStyle name="60% - Accent6" xfId="10359" builtinId="52" hidden="1" customBuiltin="1"/>
    <cellStyle name="60% - Accent6" xfId="10389" builtinId="52" hidden="1" customBuiltin="1"/>
    <cellStyle name="60% - Accent6" xfId="10422" builtinId="52" hidden="1" customBuiltin="1"/>
    <cellStyle name="60% - Accent6" xfId="10449" builtinId="52" hidden="1" customBuiltin="1"/>
    <cellStyle name="60% - Accent6" xfId="10478" builtinId="52" hidden="1" customBuiltin="1"/>
    <cellStyle name="60% - Accent6" xfId="10355" builtinId="52" hidden="1" customBuiltin="1"/>
    <cellStyle name="60% - Accent6" xfId="10465" builtinId="52" hidden="1" customBuiltin="1"/>
    <cellStyle name="60% - Accent6" xfId="10494" builtinId="52" hidden="1" customBuiltin="1"/>
    <cellStyle name="60% - Accent6" xfId="10519" builtinId="52" hidden="1" customBuiltin="1"/>
    <cellStyle name="60% - Accent6" xfId="10542" builtinId="52" hidden="1" customBuiltin="1"/>
    <cellStyle name="60% - Accent6" xfId="10566" builtinId="52" hidden="1" customBuiltin="1"/>
    <cellStyle name="60% - Accent6" xfId="10593" builtinId="52" hidden="1" customBuiltin="1"/>
    <cellStyle name="60% - Accent6" xfId="5186" builtinId="52" hidden="1" customBuiltin="1"/>
    <cellStyle name="60% - Accent6" xfId="8455" builtinId="52" hidden="1" customBuiltin="1"/>
    <cellStyle name="60% - Accent6" xfId="8180" builtinId="52" hidden="1" customBuiltin="1"/>
    <cellStyle name="60% - Accent6" xfId="7910" builtinId="52" hidden="1" customBuiltin="1"/>
    <cellStyle name="60% - Accent6" xfId="8523" builtinId="52" hidden="1" customBuiltin="1"/>
    <cellStyle name="60% - Accent6" xfId="10622" builtinId="52" hidden="1" customBuiltin="1"/>
    <cellStyle name="60% - Accent6" xfId="4341" builtinId="52" hidden="1" customBuiltin="1"/>
    <cellStyle name="60% - Accent6" xfId="4772" builtinId="52" hidden="1" customBuiltin="1"/>
    <cellStyle name="60% - Accent6" xfId="5518" builtinId="52" hidden="1" customBuiltin="1"/>
    <cellStyle name="60% - Accent6" xfId="4342" builtinId="52" hidden="1" customBuiltin="1"/>
    <cellStyle name="60% - Accent6" xfId="4556" builtinId="52" hidden="1" customBuiltin="1"/>
    <cellStyle name="60% - Accent6" xfId="4512" builtinId="52" hidden="1" customBuiltin="1"/>
    <cellStyle name="60% - Accent6" xfId="5929" builtinId="52" hidden="1" customBuiltin="1"/>
    <cellStyle name="60% - Accent6" xfId="10594" builtinId="52" hidden="1" customBuiltin="1"/>
    <cellStyle name="60% - Accent6" xfId="7653" builtinId="52" hidden="1" customBuiltin="1"/>
    <cellStyle name="60% - Accent6" xfId="4394" builtinId="52" hidden="1" customBuiltin="1"/>
    <cellStyle name="60% - Accent6" xfId="10682" builtinId="52" hidden="1" customBuiltin="1"/>
    <cellStyle name="60% - Accent6" xfId="6053" builtinId="52" hidden="1" customBuiltin="1"/>
    <cellStyle name="60% - Accent6" xfId="6218" builtinId="52" hidden="1" customBuiltin="1"/>
    <cellStyle name="60% - Accent6" xfId="5214" builtinId="52" hidden="1" customBuiltin="1"/>
    <cellStyle name="60% - Accent6" xfId="7784" builtinId="52" hidden="1" customBuiltin="1"/>
    <cellStyle name="60% - Accent6" xfId="4838" builtinId="52" hidden="1" customBuiltin="1"/>
    <cellStyle name="60% - Accent6" xfId="7782" builtinId="52" hidden="1" customBuiltin="1"/>
    <cellStyle name="60% - Accent6" xfId="7621" builtinId="52" hidden="1" customBuiltin="1"/>
    <cellStyle name="60% - Accent6" xfId="5815" builtinId="52" hidden="1" customBuiltin="1"/>
    <cellStyle name="60% - Accent6" xfId="7602" builtinId="52" hidden="1" customBuiltin="1"/>
    <cellStyle name="60% - Accent6" xfId="5602" builtinId="52" hidden="1" customBuiltin="1"/>
    <cellStyle name="60% - Accent6" xfId="10790" builtinId="52" hidden="1" customBuiltin="1"/>
    <cellStyle name="60% - Accent6" xfId="5806" builtinId="52" hidden="1" customBuiltin="1"/>
    <cellStyle name="60% - Accent6" xfId="6268" builtinId="52" hidden="1" customBuiltin="1"/>
    <cellStyle name="60% - Accent6" xfId="5810" builtinId="52" hidden="1" customBuiltin="1"/>
    <cellStyle name="60% - Accent6" xfId="5448" builtinId="52" hidden="1" customBuiltin="1"/>
    <cellStyle name="60% - Accent6" xfId="5012" builtinId="52" hidden="1" customBuiltin="1"/>
    <cellStyle name="60% - Accent6" xfId="5308" builtinId="52" hidden="1" customBuiltin="1"/>
    <cellStyle name="60% - Accent6" xfId="4937" builtinId="52" hidden="1" customBuiltin="1"/>
    <cellStyle name="60% - Accent6" xfId="4118" builtinId="52" hidden="1" customBuiltin="1"/>
    <cellStyle name="60% - Accent6" xfId="4375" builtinId="52" hidden="1" customBuiltin="1"/>
    <cellStyle name="60% - Accent6" xfId="4489" builtinId="52" hidden="1" customBuiltin="1"/>
    <cellStyle name="60% - Accent6" xfId="5992" builtinId="52" hidden="1" customBuiltin="1"/>
    <cellStyle name="60% - Accent6" xfId="4156" builtinId="52" hidden="1" customBuiltin="1"/>
    <cellStyle name="60% - Accent6" xfId="6034" builtinId="52" hidden="1" customBuiltin="1"/>
    <cellStyle name="60% - Accent6" xfId="3889" builtinId="52" hidden="1" customBuiltin="1"/>
    <cellStyle name="60% - Accent6" xfId="3897" builtinId="52" hidden="1" customBuiltin="1"/>
    <cellStyle name="60% - Accent6" xfId="4155" builtinId="52" hidden="1" customBuiltin="1"/>
    <cellStyle name="60% - Accent6" xfId="5918" builtinId="52" hidden="1" customBuiltin="1"/>
    <cellStyle name="60% - Accent6" xfId="5240" builtinId="52" hidden="1" customBuiltin="1"/>
    <cellStyle name="60% - Accent6" xfId="5095" builtinId="52" hidden="1" customBuiltin="1"/>
    <cellStyle name="60% - Accent6" xfId="8535" builtinId="52" hidden="1" customBuiltin="1"/>
    <cellStyle name="60% - Accent6" xfId="4111" builtinId="52" hidden="1" customBuiltin="1"/>
    <cellStyle name="60% - Accent6" xfId="8922" builtinId="52" hidden="1" customBuiltin="1"/>
    <cellStyle name="60% - Accent6" xfId="8549" builtinId="52" hidden="1" customBuiltin="1"/>
    <cellStyle name="60% - Accent6" xfId="7643" builtinId="52" hidden="1" customBuiltin="1"/>
    <cellStyle name="60% - Accent6" xfId="7729" builtinId="52" hidden="1" customBuiltin="1"/>
    <cellStyle name="60% - Accent6" xfId="10324" builtinId="52" hidden="1" customBuiltin="1"/>
    <cellStyle name="60% - Accent6" xfId="11033" builtinId="52" hidden="1" customBuiltin="1"/>
    <cellStyle name="60% - Accent6" xfId="11060" builtinId="52" hidden="1" customBuiltin="1"/>
    <cellStyle name="60% - Accent6" xfId="11089" builtinId="52" hidden="1" customBuiltin="1"/>
    <cellStyle name="60% - Accent6" xfId="11117" builtinId="52" hidden="1" customBuiltin="1"/>
    <cellStyle name="60% - Accent6" xfId="11145" builtinId="52" hidden="1" customBuiltin="1"/>
    <cellStyle name="60% - Accent6" xfId="11147" builtinId="52" hidden="1" customBuiltin="1"/>
    <cellStyle name="60% - Accent6" xfId="11193" builtinId="52" hidden="1" customBuiltin="1"/>
    <cellStyle name="60% - Accent6" xfId="11225" builtinId="52" hidden="1" customBuiltin="1"/>
    <cellStyle name="60% - Accent6" xfId="11262" builtinId="52" hidden="1" customBuiltin="1"/>
    <cellStyle name="60% - Accent6" xfId="11295" builtinId="52" hidden="1" customBuiltin="1"/>
    <cellStyle name="60% - Accent6" xfId="11326" builtinId="52" hidden="1" customBuiltin="1"/>
    <cellStyle name="60% - Accent6" xfId="11189" builtinId="52" hidden="1" customBuiltin="1"/>
    <cellStyle name="60% - Accent6" xfId="11312" builtinId="52" hidden="1" customBuiltin="1"/>
    <cellStyle name="60% - Accent6" xfId="11344" builtinId="52" hidden="1" customBuiltin="1"/>
    <cellStyle name="60% - Accent6" xfId="11376" builtinId="52" hidden="1" customBuiltin="1"/>
    <cellStyle name="60% - Accent6" xfId="11405" builtinId="52" hidden="1" customBuiltin="1"/>
    <cellStyle name="60% - Accent6" xfId="11432" builtinId="52" hidden="1" customBuiltin="1"/>
    <cellStyle name="60% - Accent6" xfId="11447" builtinId="52" hidden="1" customBuiltin="1"/>
    <cellStyle name="60% - Accent6" xfId="11490" builtinId="52" hidden="1" customBuiltin="1"/>
    <cellStyle name="60% - Accent6" xfId="11520" builtinId="52" hidden="1" customBuiltin="1"/>
    <cellStyle name="60% - Accent6" xfId="11553" builtinId="52" hidden="1" customBuiltin="1"/>
    <cellStyle name="60% - Accent6" xfId="11583" builtinId="52" hidden="1" customBuiltin="1"/>
    <cellStyle name="60% - Accent6" xfId="11613" builtinId="52" hidden="1" customBuiltin="1"/>
    <cellStyle name="60% - Accent6" xfId="11486" builtinId="52" hidden="1" customBuiltin="1"/>
    <cellStyle name="60% - Accent6" xfId="11599" builtinId="52" hidden="1" customBuiltin="1"/>
    <cellStyle name="60% - Accent6" xfId="11628" builtinId="52" hidden="1" customBuiltin="1"/>
    <cellStyle name="60% - Accent6" xfId="11655" builtinId="52" hidden="1" customBuiltin="1"/>
    <cellStyle name="60% - Accent6" xfId="11684" builtinId="52" hidden="1" customBuiltin="1"/>
    <cellStyle name="60% - Accent6" xfId="11710" builtinId="52" hidden="1" customBuiltin="1"/>
    <cellStyle name="60% - Accent6" xfId="11745" builtinId="52" hidden="1" customBuiltin="1"/>
    <cellStyle name="60% - Accent6" xfId="11788" builtinId="52" hidden="1" customBuiltin="1"/>
    <cellStyle name="60% - Accent6" xfId="11818" builtinId="52" hidden="1" customBuiltin="1"/>
    <cellStyle name="60% - Accent6" xfId="11851" builtinId="52" hidden="1" customBuiltin="1"/>
    <cellStyle name="60% - Accent6" xfId="11879" builtinId="52" hidden="1" customBuiltin="1"/>
    <cellStyle name="60% - Accent6" xfId="11909" builtinId="52" hidden="1" customBuiltin="1"/>
    <cellStyle name="60% - Accent6" xfId="11784" builtinId="52" hidden="1" customBuiltin="1"/>
    <cellStyle name="60% - Accent6" xfId="11895" builtinId="52" hidden="1" customBuiltin="1"/>
    <cellStyle name="60% - Accent6" xfId="11923" builtinId="52" hidden="1" customBuiltin="1"/>
    <cellStyle name="60% - Accent6" xfId="11952" builtinId="52" hidden="1" customBuiltin="1"/>
    <cellStyle name="60% - Accent6" xfId="11984" builtinId="52" hidden="1" customBuiltin="1"/>
    <cellStyle name="60% - Accent6" xfId="12009" builtinId="52" hidden="1" customBuiltin="1"/>
    <cellStyle name="60% - Accent6" xfId="12043" builtinId="52" hidden="1" customBuiltin="1"/>
    <cellStyle name="60% - Accent6" xfId="10935" builtinId="52" hidden="1" customBuiltin="1"/>
    <cellStyle name="60% - Accent6" xfId="10939" builtinId="52" hidden="1" customBuiltin="1"/>
    <cellStyle name="60% - Accent6" xfId="10963" builtinId="52" hidden="1" customBuiltin="1"/>
    <cellStyle name="60% - Accent6" xfId="10883" builtinId="52" hidden="1" customBuiltin="1"/>
    <cellStyle name="60% - Accent6" xfId="10919" builtinId="52" hidden="1" customBuiltin="1"/>
    <cellStyle name="60% - Accent6" xfId="4139" builtinId="52" hidden="1" customBuiltin="1"/>
    <cellStyle name="60% - Accent6" xfId="12184" builtinId="52" hidden="1" customBuiltin="1"/>
    <cellStyle name="60% - Accent6" xfId="12205" builtinId="52" hidden="1" customBuiltin="1"/>
    <cellStyle name="60% - Accent6" xfId="12228" builtinId="52" hidden="1" customBuiltin="1"/>
    <cellStyle name="60% - Accent6" xfId="12249" builtinId="52" hidden="1" customBuiltin="1"/>
    <cellStyle name="60% - Accent6" xfId="12270" builtinId="52" hidden="1" customBuiltin="1"/>
    <cellStyle name="60% - Accent6" xfId="12271" builtinId="52" hidden="1" customBuiltin="1"/>
    <cellStyle name="60% - Accent6" xfId="12316" builtinId="52" hidden="1" customBuiltin="1"/>
    <cellStyle name="60% - Accent6" xfId="12348" builtinId="52" hidden="1" customBuiltin="1"/>
    <cellStyle name="60% - Accent6" xfId="12382" builtinId="52" hidden="1" customBuiltin="1"/>
    <cellStyle name="60% - Accent6" xfId="12413" builtinId="52" hidden="1" customBuiltin="1"/>
    <cellStyle name="60% - Accent6" xfId="12445" builtinId="52" hidden="1" customBuiltin="1"/>
    <cellStyle name="60% - Accent6" xfId="12312" builtinId="52" hidden="1" customBuiltin="1"/>
    <cellStyle name="60% - Accent6" xfId="12430" builtinId="52" hidden="1" customBuiltin="1"/>
    <cellStyle name="60% - Accent6" xfId="12463" builtinId="52" hidden="1" customBuiltin="1"/>
    <cellStyle name="60% - Accent6" xfId="12494" builtinId="52" hidden="1" customBuiltin="1"/>
    <cellStyle name="60% - Accent6" xfId="12521" builtinId="52" hidden="1" customBuiltin="1"/>
    <cellStyle name="60% - Accent6" xfId="12546" builtinId="52" hidden="1" customBuiltin="1"/>
    <cellStyle name="60% - Accent6" xfId="12558" builtinId="52" hidden="1" customBuiltin="1"/>
    <cellStyle name="60% - Accent6" xfId="12599" builtinId="52" hidden="1" customBuiltin="1"/>
    <cellStyle name="60% - Accent6" xfId="12628" builtinId="52" hidden="1" customBuiltin="1"/>
    <cellStyle name="60% - Accent6" xfId="12661" builtinId="52" hidden="1" customBuiltin="1"/>
    <cellStyle name="60% - Accent6" xfId="12688" builtinId="52" hidden="1" customBuiltin="1"/>
    <cellStyle name="60% - Accent6" xfId="12717" builtinId="52" hidden="1" customBuiltin="1"/>
    <cellStyle name="60% - Accent6" xfId="12595" builtinId="52" hidden="1" customBuiltin="1"/>
    <cellStyle name="60% - Accent6" xfId="12704" builtinId="52" hidden="1" customBuiltin="1"/>
    <cellStyle name="60% - Accent6" xfId="12734" builtinId="52" hidden="1" customBuiltin="1"/>
    <cellStyle name="60% - Accent6" xfId="12762" builtinId="52" hidden="1" customBuiltin="1"/>
    <cellStyle name="60% - Accent6" xfId="12792" builtinId="52" hidden="1" customBuiltin="1"/>
    <cellStyle name="60% - Accent6" xfId="12819" builtinId="52" hidden="1" customBuiltin="1"/>
    <cellStyle name="60% - Accent6" xfId="12851" builtinId="52" hidden="1" customBuiltin="1"/>
    <cellStyle name="60% - Accent6" xfId="12892" builtinId="52" hidden="1" customBuiltin="1"/>
    <cellStyle name="60% - Accent6" xfId="12921" builtinId="52" hidden="1" customBuiltin="1"/>
    <cellStyle name="60% - Accent6" xfId="12953" builtinId="52" hidden="1" customBuiltin="1"/>
    <cellStyle name="60% - Accent6" xfId="12980" builtinId="52" hidden="1" customBuiltin="1"/>
    <cellStyle name="60% - Accent6" xfId="13010" builtinId="52" hidden="1" customBuiltin="1"/>
    <cellStyle name="60% - Accent6" xfId="12888" builtinId="52" hidden="1" customBuiltin="1"/>
    <cellStyle name="60% - Accent6" xfId="12996" builtinId="52" hidden="1" customBuiltin="1"/>
    <cellStyle name="60% - Accent6" xfId="13026" builtinId="52" hidden="1" customBuiltin="1"/>
    <cellStyle name="60% - Accent6" xfId="13052" builtinId="52" hidden="1" customBuiltin="1"/>
    <cellStyle name="60% - Accent6" xfId="13079" builtinId="52" hidden="1" customBuiltin="1"/>
    <cellStyle name="60% - Accent6" xfId="13103" builtinId="52" hidden="1" customBuiltin="1"/>
    <cellStyle name="60% - Accent6" xfId="13124" builtinId="52" hidden="1" customBuiltin="1"/>
    <cellStyle name="60% - Accent6" xfId="4962" builtinId="52" hidden="1" customBuiltin="1"/>
    <cellStyle name="60% - Accent6" xfId="5277" builtinId="52" hidden="1" customBuiltin="1"/>
    <cellStyle name="60% - Accent6" xfId="5730" builtinId="52" hidden="1" customBuiltin="1"/>
    <cellStyle name="60% - Accent6" xfId="5865" builtinId="52" hidden="1" customBuiltin="1"/>
    <cellStyle name="60% - Accent6" xfId="4632" builtinId="52" hidden="1" customBuiltin="1"/>
    <cellStyle name="60% - Accent6" xfId="131" builtinId="52" hidden="1" customBuiltin="1"/>
    <cellStyle name="60% - Accent6" xfId="4429" builtinId="52" hidden="1" customBuiltin="1"/>
    <cellStyle name="60% - Accent6" xfId="12753" builtinId="52" hidden="1" customBuiltin="1"/>
    <cellStyle name="60% - Accent6" xfId="7526" builtinId="52" hidden="1" customBuiltin="1"/>
    <cellStyle name="60% - Accent6" xfId="6420" builtinId="52" hidden="1" customBuiltin="1"/>
    <cellStyle name="60% - Accent6" xfId="5090" builtinId="52" hidden="1" customBuiltin="1"/>
    <cellStyle name="60% - Accent6" xfId="5185" builtinId="52" hidden="1" customBuiltin="1"/>
    <cellStyle name="60% - Accent6" xfId="11019" builtinId="52" hidden="1" customBuiltin="1"/>
    <cellStyle name="60% - Accent6" xfId="5193" builtinId="52" hidden="1" customBuiltin="1"/>
    <cellStyle name="60% - Accent6" xfId="4326" builtinId="52" hidden="1" customBuiltin="1"/>
    <cellStyle name="60% - Accent6" xfId="13064" builtinId="52" hidden="1" customBuiltin="1"/>
    <cellStyle name="60% - Accent6" xfId="13136" builtinId="52" hidden="1" customBuiltin="1"/>
    <cellStyle name="60% - Accent6" xfId="12659" builtinId="52" hidden="1" customBuiltin="1"/>
    <cellStyle name="60% - Accent6" xfId="7733" builtinId="52" hidden="1" customBuiltin="1"/>
    <cellStyle name="60% - Accent6" xfId="13161" builtinId="52" hidden="1" customBuiltin="1"/>
    <cellStyle name="60% - Accent6" xfId="13199" builtinId="52" hidden="1" customBuiltin="1"/>
    <cellStyle name="60% - Accent6" xfId="13235" builtinId="52" hidden="1" customBuiltin="1"/>
    <cellStyle name="60% - Accent6" xfId="13270" builtinId="52" hidden="1" customBuiltin="1"/>
    <cellStyle name="60% - Accent6" xfId="13286" builtinId="52" hidden="1" customBuiltin="1"/>
    <cellStyle name="60% - Accent6" xfId="13332" builtinId="52" hidden="1" customBuiltin="1"/>
    <cellStyle name="60% - Accent6" xfId="13364" builtinId="52" hidden="1" customBuiltin="1"/>
    <cellStyle name="60% - Accent6" xfId="13398" builtinId="52" hidden="1" customBuiltin="1"/>
    <cellStyle name="60% - Accent6" xfId="13430" builtinId="52" hidden="1" customBuiltin="1"/>
    <cellStyle name="60% - Accent6" xfId="13461" builtinId="52" hidden="1" customBuiltin="1"/>
    <cellStyle name="60% - Accent6" xfId="13327" builtinId="52" hidden="1" customBuiltin="1"/>
    <cellStyle name="60% - Accent6" xfId="13446" builtinId="52" hidden="1" customBuiltin="1"/>
    <cellStyle name="60% - Accent6" xfId="13485" builtinId="52" hidden="1" customBuiltin="1"/>
    <cellStyle name="60% - Accent6" xfId="13520" builtinId="52" hidden="1" customBuiltin="1"/>
    <cellStyle name="60% - Accent6" xfId="13556" builtinId="52" hidden="1" customBuiltin="1"/>
    <cellStyle name="60% - Accent6" xfId="13590" builtinId="52" hidden="1" customBuiltin="1"/>
    <cellStyle name="60% - Accent6" xfId="13628" builtinId="52" hidden="1" customBuiltin="1"/>
    <cellStyle name="60% - Accent6" xfId="13674" builtinId="52" hidden="1" customBuiltin="1"/>
    <cellStyle name="60% - Accent6" xfId="13706" builtinId="52" hidden="1" customBuiltin="1"/>
    <cellStyle name="60% - Accent6" xfId="13740" builtinId="52" hidden="1" customBuiltin="1"/>
    <cellStyle name="60% - Accent6" xfId="13772" builtinId="52" hidden="1" customBuiltin="1"/>
    <cellStyle name="60% - Accent6" xfId="13803" builtinId="52" hidden="1" customBuiltin="1"/>
    <cellStyle name="60% - Accent6" xfId="13669" builtinId="52" hidden="1" customBuiltin="1"/>
    <cellStyle name="60% - Accent6" xfId="13788" builtinId="52" hidden="1" customBuiltin="1"/>
    <cellStyle name="60% - Accent6" xfId="13827" builtinId="52" hidden="1" customBuiltin="1"/>
    <cellStyle name="60% - Accent6" xfId="13862" builtinId="52" hidden="1" customBuiltin="1"/>
    <cellStyle name="60% - Accent6" xfId="13898" builtinId="52" hidden="1" customBuiltin="1"/>
    <cellStyle name="60% - Accent6" xfId="13932" builtinId="52" hidden="1" customBuiltin="1"/>
    <cellStyle name="60% - Accent6" xfId="13970" builtinId="52" hidden="1" customBuiltin="1"/>
    <cellStyle name="60% - Accent6" xfId="14327" builtinId="52" hidden="1" customBuiltin="1"/>
    <cellStyle name="60% - Accent6" xfId="14348" builtinId="52" hidden="1" customBuiltin="1"/>
    <cellStyle name="60% - Accent6" xfId="14370" builtinId="52" hidden="1" customBuiltin="1"/>
    <cellStyle name="60% - Accent6" xfId="14392" builtinId="52" hidden="1" customBuiltin="1"/>
    <cellStyle name="60% - Accent6" xfId="14413" builtinId="52" hidden="1" customBuiltin="1"/>
    <cellStyle name="60% - Accent6" xfId="14456" builtinId="52" hidden="1" customBuiltin="1"/>
    <cellStyle name="60% - Accent6" xfId="14859" builtinId="52" hidden="1" customBuiltin="1"/>
    <cellStyle name="60% - Accent6" xfId="14884" builtinId="52" hidden="1" customBuiltin="1"/>
    <cellStyle name="60% - Accent6" xfId="14909" builtinId="52" hidden="1" customBuiltin="1"/>
    <cellStyle name="60% - Accent6" xfId="14934" builtinId="52" hidden="1" customBuiltin="1"/>
    <cellStyle name="60% - Accent6" xfId="14956" builtinId="52" hidden="1" customBuiltin="1"/>
    <cellStyle name="60% - Accent6" xfId="14957" builtinId="52" hidden="1" customBuiltin="1"/>
    <cellStyle name="60% - Accent6" xfId="14998" builtinId="52" hidden="1" customBuiltin="1"/>
    <cellStyle name="60% - Accent6" xfId="15029" builtinId="52" hidden="1" customBuiltin="1"/>
    <cellStyle name="60% - Accent6" xfId="15063" builtinId="52" hidden="1" customBuiltin="1"/>
    <cellStyle name="60% - Accent6" xfId="15096" builtinId="52" hidden="1" customBuiltin="1"/>
    <cellStyle name="60% - Accent6" xfId="15127" builtinId="52" hidden="1" customBuiltin="1"/>
    <cellStyle name="60% - Accent6" xfId="14994" builtinId="52" hidden="1" customBuiltin="1"/>
    <cellStyle name="60% - Accent6" xfId="15113" builtinId="52" hidden="1" customBuiltin="1"/>
    <cellStyle name="60% - Accent6" xfId="15142" builtinId="52" hidden="1" customBuiltin="1"/>
    <cellStyle name="60% - Accent6" xfId="15169" builtinId="52" hidden="1" customBuiltin="1"/>
    <cellStyle name="60% - Accent6" xfId="15193" builtinId="52" hidden="1" customBuiltin="1"/>
    <cellStyle name="60% - Accent6" xfId="15216" builtinId="52" hidden="1" customBuiltin="1"/>
    <cellStyle name="60% - Accent6" xfId="15228" builtinId="52" hidden="1" customBuiltin="1"/>
    <cellStyle name="60% - Accent6" xfId="15265" builtinId="52" hidden="1" customBuiltin="1"/>
    <cellStyle name="60% - Accent6" xfId="15294" builtinId="52" hidden="1" customBuiltin="1"/>
    <cellStyle name="60% - Accent6" xfId="15326" builtinId="52" hidden="1" customBuiltin="1"/>
    <cellStyle name="60% - Accent6" xfId="15355" builtinId="52" hidden="1" customBuiltin="1"/>
    <cellStyle name="60% - Accent6" xfId="15384" builtinId="52" hidden="1" customBuiltin="1"/>
    <cellStyle name="60% - Accent6" xfId="15261" builtinId="52" hidden="1" customBuiltin="1"/>
    <cellStyle name="60% - Accent6" xfId="15371" builtinId="52" hidden="1" customBuiltin="1"/>
    <cellStyle name="60% - Accent6" xfId="15399" builtinId="52" hidden="1" customBuiltin="1"/>
    <cellStyle name="60% - Accent6" xfId="15423" builtinId="52" hidden="1" customBuiltin="1"/>
    <cellStyle name="60% - Accent6" xfId="15449" builtinId="52" hidden="1" customBuiltin="1"/>
    <cellStyle name="60% - Accent6" xfId="15473" builtinId="52" hidden="1" customBuiltin="1"/>
    <cellStyle name="60% - Accent6" xfId="15506" builtinId="52" hidden="1" customBuiltin="1"/>
    <cellStyle name="60% - Accent6" xfId="15543" builtinId="52" hidden="1" customBuiltin="1"/>
    <cellStyle name="60% - Accent6" xfId="15572" builtinId="52" hidden="1" customBuiltin="1"/>
    <cellStyle name="60% - Accent6" xfId="15604" builtinId="52" hidden="1" customBuiltin="1"/>
    <cellStyle name="60% - Accent6" xfId="15632" builtinId="52" hidden="1" customBuiltin="1"/>
    <cellStyle name="60% - Accent6" xfId="15661" builtinId="52" hidden="1" customBuiltin="1"/>
    <cellStyle name="60% - Accent6" xfId="15539" builtinId="52" hidden="1" customBuiltin="1"/>
    <cellStyle name="60% - Accent6" xfId="15648" builtinId="52" hidden="1" customBuiltin="1"/>
    <cellStyle name="60% - Accent6" xfId="15676" builtinId="52" hidden="1" customBuiltin="1"/>
    <cellStyle name="60% - Accent6" xfId="15699" builtinId="52" hidden="1" customBuiltin="1"/>
    <cellStyle name="60% - Accent6" xfId="15724" builtinId="52" hidden="1" customBuiltin="1"/>
    <cellStyle name="60% - Accent6" xfId="15747" builtinId="52" hidden="1" customBuiltin="1"/>
    <cellStyle name="60% - Accent6" xfId="15781" builtinId="52" hidden="1" customBuiltin="1"/>
    <cellStyle name="60% - Accent6" xfId="14745" builtinId="52" hidden="1" customBuiltin="1"/>
    <cellStyle name="60% - Accent6" xfId="14749" builtinId="52" hidden="1" customBuiltin="1"/>
    <cellStyle name="60% - Accent6" xfId="14794" builtinId="52" hidden="1" customBuiltin="1"/>
    <cellStyle name="60% - Accent6" xfId="14649" builtinId="52" hidden="1" customBuiltin="1"/>
    <cellStyle name="60% - Accent6" xfId="14727" builtinId="52" hidden="1" customBuiltin="1"/>
    <cellStyle name="60% - Accent6" xfId="14479" builtinId="52" hidden="1" customBuiltin="1"/>
    <cellStyle name="60% - Accent6" xfId="15927" builtinId="52" hidden="1" customBuiltin="1"/>
    <cellStyle name="60% - Accent6" xfId="15948" builtinId="52" hidden="1" customBuiltin="1"/>
    <cellStyle name="60% - Accent6" xfId="15971" builtinId="52" hidden="1" customBuiltin="1"/>
    <cellStyle name="60% - Accent6" xfId="15992" builtinId="52" hidden="1" customBuiltin="1"/>
    <cellStyle name="60% - Accent6" xfId="16013" builtinId="52" hidden="1" customBuiltin="1"/>
    <cellStyle name="60% - Accent6" xfId="16014" builtinId="52" hidden="1" customBuiltin="1"/>
    <cellStyle name="60% - Accent6" xfId="16054" builtinId="52" hidden="1" customBuiltin="1"/>
    <cellStyle name="60% - Accent6" xfId="16086" builtinId="52" hidden="1" customBuiltin="1"/>
    <cellStyle name="60% - Accent6" xfId="16120" builtinId="52" hidden="1" customBuiltin="1"/>
    <cellStyle name="60% - Accent6" xfId="16150" builtinId="52" hidden="1" customBuiltin="1"/>
    <cellStyle name="60% - Accent6" xfId="16181" builtinId="52" hidden="1" customBuiltin="1"/>
    <cellStyle name="60% - Accent6" xfId="16050" builtinId="52" hidden="1" customBuiltin="1"/>
    <cellStyle name="60% - Accent6" xfId="16167" builtinId="52" hidden="1" customBuiltin="1"/>
    <cellStyle name="60% - Accent6" xfId="16199" builtinId="52" hidden="1" customBuiltin="1"/>
    <cellStyle name="60% - Accent6" xfId="16226" builtinId="52" hidden="1" customBuiltin="1"/>
    <cellStyle name="60% - Accent6" xfId="16251" builtinId="52" hidden="1" customBuiltin="1"/>
    <cellStyle name="60% - Accent6" xfId="16276" builtinId="52" hidden="1" customBuiltin="1"/>
    <cellStyle name="60% - Accent6" xfId="16289" builtinId="52" hidden="1" customBuiltin="1"/>
    <cellStyle name="60% - Accent6" xfId="16326" builtinId="52" hidden="1" customBuiltin="1"/>
    <cellStyle name="60% - Accent6" xfId="16355" builtinId="52" hidden="1" customBuiltin="1"/>
    <cellStyle name="60% - Accent6" xfId="16387" builtinId="52" hidden="1" customBuiltin="1"/>
    <cellStyle name="60% - Accent6" xfId="16414" builtinId="52" hidden="1" customBuiltin="1"/>
    <cellStyle name="60% - Accent6" xfId="16443" builtinId="52" hidden="1" customBuiltin="1"/>
    <cellStyle name="60% - Accent6" xfId="16322" builtinId="52" hidden="1" customBuiltin="1"/>
    <cellStyle name="60% - Accent6" xfId="16430" builtinId="52" hidden="1" customBuiltin="1"/>
    <cellStyle name="60% - Accent6" xfId="16457" builtinId="52" hidden="1" customBuiltin="1"/>
    <cellStyle name="60% - Accent6" xfId="16480" builtinId="52" hidden="1" customBuiltin="1"/>
    <cellStyle name="60% - Accent6" xfId="16503" builtinId="52" hidden="1" customBuiltin="1"/>
    <cellStyle name="60% - Accent6" xfId="16526" builtinId="52" hidden="1" customBuiltin="1"/>
    <cellStyle name="60% - Accent6" xfId="16559" builtinId="52" hidden="1" customBuiltin="1"/>
    <cellStyle name="60% - Accent6" xfId="16596" builtinId="52" hidden="1" customBuiltin="1"/>
    <cellStyle name="60% - Accent6" xfId="16626" builtinId="52" hidden="1" customBuiltin="1"/>
    <cellStyle name="60% - Accent6" xfId="16659" builtinId="52" hidden="1" customBuiltin="1"/>
    <cellStyle name="60% - Accent6" xfId="16686" builtinId="52" hidden="1" customBuiltin="1"/>
    <cellStyle name="60% - Accent6" xfId="16715" builtinId="52" hidden="1" customBuiltin="1"/>
    <cellStyle name="60% - Accent6" xfId="16592" builtinId="52" hidden="1" customBuiltin="1"/>
    <cellStyle name="60% - Accent6" xfId="16702" builtinId="52" hidden="1" customBuiltin="1"/>
    <cellStyle name="60% - Accent6" xfId="16730" builtinId="52" hidden="1" customBuiltin="1"/>
    <cellStyle name="60% - Accent6" xfId="16754" builtinId="52" hidden="1" customBuiltin="1"/>
    <cellStyle name="60% - Accent6" xfId="16776" builtinId="52" hidden="1" customBuiltin="1"/>
    <cellStyle name="60% - Accent6" xfId="16800" builtinId="52" hidden="1" customBuiltin="1"/>
    <cellStyle name="60% - Accent6" xfId="16827" builtinId="52" hidden="1" customBuiltin="1"/>
    <cellStyle name="60% - Accent6" xfId="9002" builtinId="52" hidden="1" customBuiltin="1"/>
    <cellStyle name="60% - Accent6" xfId="14730" builtinId="52" hidden="1" customBuiltin="1"/>
    <cellStyle name="60% - Accent6" xfId="14500" builtinId="52" hidden="1" customBuiltin="1"/>
    <cellStyle name="60% - Accent6" xfId="14260" builtinId="52" hidden="1" customBuiltin="1"/>
    <cellStyle name="60% - Accent6" xfId="14795" builtinId="52" hidden="1" customBuiltin="1"/>
    <cellStyle name="60% - Accent6" xfId="16845" builtinId="52" hidden="1" customBuiltin="1"/>
    <cellStyle name="60% - Accent6" xfId="12294" builtinId="52" hidden="1" customBuiltin="1"/>
    <cellStyle name="60% - Accent6" xfId="7569" builtinId="52" hidden="1" customBuiltin="1"/>
    <cellStyle name="60% - Accent6" xfId="10871" builtinId="52" hidden="1" customBuiltin="1"/>
    <cellStyle name="60% - Accent6" xfId="11171" builtinId="52" hidden="1" customBuiltin="1"/>
    <cellStyle name="60% - Accent6" xfId="8341" builtinId="52" hidden="1" customBuiltin="1"/>
    <cellStyle name="60% - Accent6" xfId="5507" builtinId="52" hidden="1" customBuiltin="1"/>
    <cellStyle name="60% - Accent6" xfId="5577" builtinId="52" hidden="1" customBuiltin="1"/>
    <cellStyle name="60% - Accent6" xfId="16828" builtinId="52" hidden="1" customBuiltin="1"/>
    <cellStyle name="60% - Accent6" xfId="14058" builtinId="52" hidden="1" customBuiltin="1"/>
    <cellStyle name="60% - Accent6" xfId="7925" builtinId="52" hidden="1" customBuiltin="1"/>
    <cellStyle name="60% - Accent6" xfId="16895" builtinId="52" hidden="1" customBuiltin="1"/>
    <cellStyle name="60% - Accent6" xfId="11368" builtinId="52" hidden="1" customBuiltin="1"/>
    <cellStyle name="60% - Accent6" xfId="7860" builtinId="52" hidden="1" customBuiltin="1"/>
    <cellStyle name="60% - Accent6" xfId="8438" builtinId="52" hidden="1" customBuiltin="1"/>
    <cellStyle name="60% - Accent6" xfId="14162" builtinId="52" hidden="1" customBuiltin="1"/>
    <cellStyle name="60% - Accent6" xfId="7728" builtinId="52" hidden="1" customBuiltin="1"/>
    <cellStyle name="60% - Accent6" xfId="14160" builtinId="52" hidden="1" customBuiltin="1"/>
    <cellStyle name="60% - Accent6" xfId="14032" builtinId="52" hidden="1" customBuiltin="1"/>
    <cellStyle name="60% - Accent6" xfId="10797" builtinId="52" hidden="1" customBuiltin="1"/>
    <cellStyle name="60% - Accent6" xfId="14016" builtinId="52" hidden="1" customBuiltin="1"/>
    <cellStyle name="60% - Accent6" xfId="4666" builtinId="52" hidden="1" customBuiltin="1"/>
    <cellStyle name="60% - Accent6" xfId="16992" builtinId="52" hidden="1" customBuiltin="1"/>
    <cellStyle name="60% - Accent6" xfId="4653" builtinId="52" hidden="1" customBuiltin="1"/>
    <cellStyle name="60% - Accent6" xfId="4200" builtinId="52" hidden="1" customBuiltin="1"/>
    <cellStyle name="60% - Accent6" xfId="5286" builtinId="52" hidden="1" customBuiltin="1"/>
    <cellStyle name="60% - Accent6" xfId="6176" builtinId="52" hidden="1" customBuiltin="1"/>
    <cellStyle name="60% - Accent6" xfId="4325" builtinId="52" hidden="1" customBuiltin="1"/>
    <cellStyle name="60% - Accent6" xfId="6101" builtinId="52" hidden="1" customBuiltin="1"/>
    <cellStyle name="60% - Accent6" xfId="5892" builtinId="52" hidden="1" customBuiltin="1"/>
    <cellStyle name="60% - Accent6" xfId="6262" builtinId="52" hidden="1" customBuiltin="1"/>
    <cellStyle name="60% - Accent6" xfId="12580" builtinId="52" hidden="1" customBuiltin="1"/>
    <cellStyle name="60% - Accent6" xfId="4921" builtinId="52" hidden="1" customBuiltin="1"/>
    <cellStyle name="60% - Accent6" xfId="11024" builtinId="52" hidden="1" customBuiltin="1"/>
    <cellStyle name="60% - Accent6" xfId="5776" builtinId="52" hidden="1" customBuiltin="1"/>
    <cellStyle name="60% - Accent6" xfId="12539" builtinId="52" hidden="1" customBuiltin="1"/>
    <cellStyle name="60% - Accent6" xfId="8506" builtinId="52" hidden="1" customBuiltin="1"/>
    <cellStyle name="60% - Accent6" xfId="5852" builtinId="52" hidden="1" customBuiltin="1"/>
    <cellStyle name="60% - Accent6" xfId="8405" builtinId="52" hidden="1" customBuiltin="1"/>
    <cellStyle name="60% - Accent6" xfId="4086" builtinId="52" hidden="1" customBuiltin="1"/>
    <cellStyle name="60% - Accent6" xfId="5176" builtinId="52" hidden="1" customBuiltin="1"/>
    <cellStyle name="60% - Accent6" xfId="5634" builtinId="52" hidden="1" customBuiltin="1"/>
    <cellStyle name="60% - Accent6" xfId="14807" builtinId="52" hidden="1" customBuiltin="1"/>
    <cellStyle name="60% - Accent6" xfId="5572" builtinId="52" hidden="1" customBuiltin="1"/>
    <cellStyle name="60% - Accent6" xfId="15190" builtinId="52" hidden="1" customBuiltin="1"/>
    <cellStyle name="60% - Accent6" xfId="14820" builtinId="52" hidden="1" customBuiltin="1"/>
    <cellStyle name="60% - Accent6" xfId="14048" builtinId="52" hidden="1" customBuiltin="1"/>
    <cellStyle name="60% - Accent6" xfId="14110" builtinId="52" hidden="1" customBuiltin="1"/>
    <cellStyle name="60% - Accent6" xfId="16562" builtinId="52" hidden="1" customBuiltin="1"/>
    <cellStyle name="60% - Accent6" xfId="17190" builtinId="52" hidden="1" customBuiltin="1"/>
    <cellStyle name="60% - Accent6" xfId="17213" builtinId="52" hidden="1" customBuiltin="1"/>
    <cellStyle name="60% - Accent6" xfId="17242" builtinId="52" hidden="1" customBuiltin="1"/>
    <cellStyle name="60% - Accent6" xfId="17269" builtinId="52" hidden="1" customBuiltin="1"/>
    <cellStyle name="60% - Accent6" xfId="17293" builtinId="52" hidden="1" customBuiltin="1"/>
    <cellStyle name="60% - Accent6" xfId="17295" builtinId="52" hidden="1" customBuiltin="1"/>
    <cellStyle name="60% - Accent6" xfId="17340" builtinId="52" hidden="1" customBuiltin="1"/>
    <cellStyle name="60% - Accent6" xfId="17372" builtinId="52" hidden="1" customBuiltin="1"/>
    <cellStyle name="60% - Accent6" xfId="17407" builtinId="52" hidden="1" customBuiltin="1"/>
    <cellStyle name="60% - Accent6" xfId="17439" builtinId="52" hidden="1" customBuiltin="1"/>
    <cellStyle name="60% - Accent6" xfId="17471" builtinId="52" hidden="1" customBuiltin="1"/>
    <cellStyle name="60% - Accent6" xfId="17336" builtinId="52" hidden="1" customBuiltin="1"/>
    <cellStyle name="60% - Accent6" xfId="17456" builtinId="52" hidden="1" customBuiltin="1"/>
    <cellStyle name="60% - Accent6" xfId="17487" builtinId="52" hidden="1" customBuiltin="1"/>
    <cellStyle name="60% - Accent6" xfId="17518" builtinId="52" hidden="1" customBuiltin="1"/>
    <cellStyle name="60% - Accent6" xfId="17545" builtinId="52" hidden="1" customBuiltin="1"/>
    <cellStyle name="60% - Accent6" xfId="17569" builtinId="52" hidden="1" customBuiltin="1"/>
    <cellStyle name="60% - Accent6" xfId="17582" builtinId="52" hidden="1" customBuiltin="1"/>
    <cellStyle name="60% - Accent6" xfId="17622" builtinId="52" hidden="1" customBuiltin="1"/>
    <cellStyle name="60% - Accent6" xfId="17651" builtinId="52" hidden="1" customBuiltin="1"/>
    <cellStyle name="60% - Accent6" xfId="17683" builtinId="52" hidden="1" customBuiltin="1"/>
    <cellStyle name="60% - Accent6" xfId="17713" builtinId="52" hidden="1" customBuiltin="1"/>
    <cellStyle name="60% - Accent6" xfId="17742" builtinId="52" hidden="1" customBuiltin="1"/>
    <cellStyle name="60% - Accent6" xfId="17618" builtinId="52" hidden="1" customBuiltin="1"/>
    <cellStyle name="60% - Accent6" xfId="17729" builtinId="52" hidden="1" customBuiltin="1"/>
    <cellStyle name="60% - Accent6" xfId="17758" builtinId="52" hidden="1" customBuiltin="1"/>
    <cellStyle name="60% - Accent6" xfId="17784" builtinId="52" hidden="1" customBuiltin="1"/>
    <cellStyle name="60% - Accent6" xfId="17810" builtinId="52" hidden="1" customBuiltin="1"/>
    <cellStyle name="60% - Accent6" xfId="17834" builtinId="52" hidden="1" customBuiltin="1"/>
    <cellStyle name="60% - Accent6" xfId="17866" builtinId="52" hidden="1" customBuiltin="1"/>
    <cellStyle name="60% - Accent6" xfId="17906" builtinId="52" hidden="1" customBuiltin="1"/>
    <cellStyle name="60% - Accent6" xfId="17935" builtinId="52" hidden="1" customBuiltin="1"/>
    <cellStyle name="60% - Accent6" xfId="17968" builtinId="52" hidden="1" customBuiltin="1"/>
    <cellStyle name="60% - Accent6" xfId="17997" builtinId="52" hidden="1" customBuiltin="1"/>
    <cellStyle name="60% - Accent6" xfId="18026" builtinId="52" hidden="1" customBuiltin="1"/>
    <cellStyle name="60% - Accent6" xfId="17902" builtinId="52" hidden="1" customBuiltin="1"/>
    <cellStyle name="60% - Accent6" xfId="18013" builtinId="52" hidden="1" customBuiltin="1"/>
    <cellStyle name="60% - Accent6" xfId="18040" builtinId="52" hidden="1" customBuiltin="1"/>
    <cellStyle name="60% - Accent6" xfId="18065" builtinId="52" hidden="1" customBuiltin="1"/>
    <cellStyle name="60% - Accent6" xfId="18091" builtinId="52" hidden="1" customBuiltin="1"/>
    <cellStyle name="60% - Accent6" xfId="18115" builtinId="52" hidden="1" customBuiltin="1"/>
    <cellStyle name="60% - Accent6" xfId="18149" builtinId="52" hidden="1" customBuiltin="1"/>
    <cellStyle name="60% - Accent6" xfId="17102" builtinId="52" hidden="1" customBuiltin="1"/>
    <cellStyle name="60% - Accent6" xfId="17106" builtinId="52" hidden="1" customBuiltin="1"/>
    <cellStyle name="60% - Accent6" xfId="17125" builtinId="52" hidden="1" customBuiltin="1"/>
    <cellStyle name="60% - Accent6" xfId="17053" builtinId="52" hidden="1" customBuiltin="1"/>
    <cellStyle name="60% - Accent6" xfId="17087" builtinId="52" hidden="1" customBuiltin="1"/>
    <cellStyle name="60% - Accent6" xfId="5637" builtinId="52" hidden="1" customBuiltin="1"/>
    <cellStyle name="60% - Accent6" xfId="18289" builtinId="52" hidden="1" customBuiltin="1"/>
    <cellStyle name="60% - Accent6" xfId="18310" builtinId="52" hidden="1" customBuiltin="1"/>
    <cellStyle name="60% - Accent6" xfId="18333" builtinId="52" hidden="1" customBuiltin="1"/>
    <cellStyle name="60% - Accent6" xfId="18354" builtinId="52" hidden="1" customBuiltin="1"/>
    <cellStyle name="60% - Accent6" xfId="18375" builtinId="52" hidden="1" customBuiltin="1"/>
    <cellStyle name="60% - Accent6" xfId="18377" builtinId="52" hidden="1" customBuiltin="1"/>
    <cellStyle name="60% - Accent6" xfId="18419" builtinId="52" hidden="1" customBuiltin="1"/>
    <cellStyle name="60% - Accent6" xfId="18450" builtinId="52" hidden="1" customBuiltin="1"/>
    <cellStyle name="60% - Accent6" xfId="18485" builtinId="52" hidden="1" customBuiltin="1"/>
    <cellStyle name="60% - Accent6" xfId="18516" builtinId="52" hidden="1" customBuiltin="1"/>
    <cellStyle name="60% - Accent6" xfId="18546" builtinId="52" hidden="1" customBuiltin="1"/>
    <cellStyle name="60% - Accent6" xfId="18415" builtinId="52" hidden="1" customBuiltin="1"/>
    <cellStyle name="60% - Accent6" xfId="18533" builtinId="52" hidden="1" customBuiltin="1"/>
    <cellStyle name="60% - Accent6" xfId="18563" builtinId="52" hidden="1" customBuiltin="1"/>
    <cellStyle name="60% - Accent6" xfId="18592" builtinId="52" hidden="1" customBuiltin="1"/>
    <cellStyle name="60% - Accent6" xfId="18619" builtinId="52" hidden="1" customBuiltin="1"/>
    <cellStyle name="60% - Accent6" xfId="18643" builtinId="52" hidden="1" customBuiltin="1"/>
    <cellStyle name="60% - Accent6" xfId="18656" builtinId="52" hidden="1" customBuiltin="1"/>
    <cellStyle name="60% - Accent6" xfId="18696" builtinId="52" hidden="1" customBuiltin="1"/>
    <cellStyle name="60% - Accent6" xfId="18725" builtinId="52" hidden="1" customBuiltin="1"/>
    <cellStyle name="60% - Accent6" xfId="18758" builtinId="52" hidden="1" customBuiltin="1"/>
    <cellStyle name="60% - Accent6" xfId="18786" builtinId="52" hidden="1" customBuiltin="1"/>
    <cellStyle name="60% - Accent6" xfId="18815" builtinId="52" hidden="1" customBuiltin="1"/>
    <cellStyle name="60% - Accent6" xfId="18691" builtinId="52" hidden="1" customBuiltin="1"/>
    <cellStyle name="60% - Accent6" xfId="18802" builtinId="52" hidden="1" customBuiltin="1"/>
    <cellStyle name="60% - Accent6" xfId="18830" builtinId="52" hidden="1" customBuiltin="1"/>
    <cellStyle name="60% - Accent6" xfId="18857" builtinId="52" hidden="1" customBuiltin="1"/>
    <cellStyle name="60% - Accent6" xfId="18882" builtinId="52" hidden="1" customBuiltin="1"/>
    <cellStyle name="60% - Accent6" xfId="18907" builtinId="52" hidden="1" customBuiltin="1"/>
    <cellStyle name="60% - Accent6" xfId="18938" builtinId="52" hidden="1" customBuiltin="1"/>
    <cellStyle name="60% - Accent6" xfId="18978" builtinId="52" hidden="1" customBuiltin="1"/>
    <cellStyle name="60% - Accent6" xfId="19007" builtinId="52" hidden="1" customBuiltin="1"/>
    <cellStyle name="60% - Accent6" xfId="19040" builtinId="52" hidden="1" customBuiltin="1"/>
    <cellStyle name="60% - Accent6" xfId="19069" builtinId="52" hidden="1" customBuiltin="1"/>
    <cellStyle name="60% - Accent6" xfId="19098" builtinId="52" hidden="1" customBuiltin="1"/>
    <cellStyle name="60% - Accent6" xfId="18974" builtinId="52" hidden="1" customBuiltin="1"/>
    <cellStyle name="60% - Accent6" xfId="19085" builtinId="52" hidden="1" customBuiltin="1"/>
    <cellStyle name="60% - Accent6" xfId="19113" builtinId="52" hidden="1" customBuiltin="1"/>
    <cellStyle name="60% - Accent6" xfId="19137" builtinId="52" hidden="1" customBuiltin="1"/>
    <cellStyle name="60% - Accent6" xfId="19161" builtinId="52" hidden="1" customBuiltin="1"/>
    <cellStyle name="60% - Accent6" xfId="19184" builtinId="52" hidden="1" customBuiltin="1"/>
    <cellStyle name="60% - Accent6" xfId="19205" builtinId="52" hidden="1" customBuiltin="1"/>
    <cellStyle name="60% - Accent6" xfId="4179" builtinId="52" hidden="1" customBuiltin="1"/>
    <cellStyle name="60% - Accent6" xfId="7688" builtinId="52" hidden="1" customBuiltin="1"/>
    <cellStyle name="60% - Accent6" xfId="4968" builtinId="52" hidden="1" customBuiltin="1"/>
    <cellStyle name="60% - Accent6" xfId="4217" builtinId="52" hidden="1" customBuiltin="1"/>
    <cellStyle name="60% - Accent6" xfId="8220" builtinId="52" hidden="1" customBuiltin="1"/>
    <cellStyle name="60% - Accent6" xfId="5633" builtinId="52" hidden="1" customBuiltin="1"/>
    <cellStyle name="60% - Accent6" xfId="4623" builtinId="52" hidden="1" customBuiltin="1"/>
    <cellStyle name="60% - Accent6" xfId="18849" builtinId="52" hidden="1" customBuiltin="1"/>
    <cellStyle name="60% - Accent6" xfId="13959" builtinId="52" hidden="1" customBuiltin="1"/>
    <cellStyle name="60% - Accent6" xfId="11702" builtinId="52" hidden="1" customBuiltin="1"/>
    <cellStyle name="60% - Accent6" xfId="8246" builtinId="52" hidden="1" customBuiltin="1"/>
    <cellStyle name="60% - Accent6" xfId="6331" builtinId="52" hidden="1" customBuiltin="1"/>
    <cellStyle name="60% - Accent6" xfId="17176" builtinId="52" hidden="1" customBuiltin="1"/>
    <cellStyle name="60% - Accent6" xfId="5705" builtinId="52" hidden="1" customBuiltin="1"/>
    <cellStyle name="60% - Accent6" xfId="5961" builtinId="52" hidden="1" customBuiltin="1"/>
    <cellStyle name="60% - Accent6" xfId="19148" builtinId="52" hidden="1" customBuiltin="1"/>
    <cellStyle name="60% - Accent6" xfId="19217" builtinId="52" hidden="1" customBuiltin="1"/>
    <cellStyle name="60% - Accent6" xfId="18756" builtinId="52" hidden="1" customBuiltin="1"/>
    <cellStyle name="60% - Accent6" xfId="14113" builtinId="52" hidden="1" customBuiltin="1"/>
    <cellStyle name="60% - Accent6" xfId="19242" builtinId="52" hidden="1" customBuiltin="1"/>
    <cellStyle name="60% - Accent6" xfId="19281" builtinId="52" hidden="1" customBuiltin="1"/>
    <cellStyle name="60% - Accent6" xfId="19318" builtinId="52" hidden="1" customBuiltin="1"/>
    <cellStyle name="60% - Accent6" xfId="19353" builtinId="52" hidden="1" customBuiltin="1"/>
    <cellStyle name="60% - Accent6" xfId="19369" builtinId="52" hidden="1" customBuiltin="1"/>
    <cellStyle name="60% - Accent6" xfId="19415" builtinId="52" hidden="1" customBuiltin="1"/>
    <cellStyle name="60% - Accent6" xfId="19447" builtinId="52" hidden="1" customBuiltin="1"/>
    <cellStyle name="60% - Accent6" xfId="19481" builtinId="52" hidden="1" customBuiltin="1"/>
    <cellStyle name="60% - Accent6" xfId="19513" builtinId="52" hidden="1" customBuiltin="1"/>
    <cellStyle name="60% - Accent6" xfId="19544" builtinId="52" hidden="1" customBuiltin="1"/>
    <cellStyle name="60% - Accent6" xfId="19410" builtinId="52" hidden="1" customBuiltin="1"/>
    <cellStyle name="60% - Accent6" xfId="19529" builtinId="52" hidden="1" customBuiltin="1"/>
    <cellStyle name="60% - Accent6" xfId="19568" builtinId="52" hidden="1" customBuiltin="1"/>
    <cellStyle name="60% - Accent6" xfId="19603" builtinId="52" hidden="1" customBuiltin="1"/>
    <cellStyle name="60% - Accent6" xfId="19639" builtinId="52" hidden="1" customBuiltin="1"/>
    <cellStyle name="60% - Accent6" xfId="19673" builtinId="52" hidden="1" customBuiltin="1"/>
    <cellStyle name="60% - Accent6" xfId="19711" builtinId="52" hidden="1" customBuiltin="1"/>
    <cellStyle name="60% - Accent6" xfId="19757" builtinId="52" hidden="1" customBuiltin="1"/>
    <cellStyle name="60% - Accent6" xfId="19789" builtinId="52" hidden="1" customBuiltin="1"/>
    <cellStyle name="60% - Accent6" xfId="19823" builtinId="52" hidden="1" customBuiltin="1"/>
    <cellStyle name="60% - Accent6" xfId="19855" builtinId="52" hidden="1" customBuiltin="1"/>
    <cellStyle name="60% - Accent6" xfId="19886" builtinId="52" hidden="1" customBuiltin="1"/>
    <cellStyle name="60% - Accent6" xfId="19752" builtinId="52" hidden="1" customBuiltin="1"/>
    <cellStyle name="60% - Accent6" xfId="19871" builtinId="52" hidden="1" customBuiltin="1"/>
    <cellStyle name="60% - Accent6" xfId="19910" builtinId="52" hidden="1" customBuiltin="1"/>
    <cellStyle name="60% - Accent6" xfId="19945" builtinId="52" hidden="1" customBuiltin="1"/>
    <cellStyle name="60% - Accent6" xfId="19981" builtinId="52" hidden="1" customBuiltin="1"/>
    <cellStyle name="60% - Accent6" xfId="20015" builtinId="52" hidden="1" customBuiltin="1"/>
    <cellStyle name="60% - Accent6" xfId="20044" builtinId="52" hidden="1" customBuiltin="1"/>
    <cellStyle name="60% - Accent6" xfId="20151" builtinId="52" hidden="1" customBuiltin="1"/>
    <cellStyle name="60% - Accent6" xfId="20172" builtinId="52" hidden="1" customBuiltin="1"/>
    <cellStyle name="60% - Accent6" xfId="20195" builtinId="52" hidden="1" customBuiltin="1"/>
    <cellStyle name="60% - Accent6" xfId="20217" builtinId="52" hidden="1" customBuiltin="1"/>
    <cellStyle name="60% - Accent6" xfId="20238" builtinId="52" hidden="1" customBuiltin="1"/>
    <cellStyle name="60% - Accent6" xfId="20272" builtinId="52" hidden="1" customBuiltin="1"/>
    <cellStyle name="60% - Accent6" xfId="20474" builtinId="52" hidden="1" customBuiltin="1"/>
    <cellStyle name="60% - Accent6" xfId="20496" builtinId="52" hidden="1" customBuiltin="1"/>
    <cellStyle name="60% - Accent6" xfId="20525" builtinId="52" hidden="1" customBuiltin="1"/>
    <cellStyle name="60% - Accent6" xfId="20552" builtinId="52" hidden="1" customBuiltin="1"/>
    <cellStyle name="60% - Accent6" xfId="20576" builtinId="52" hidden="1" customBuiltin="1"/>
    <cellStyle name="60% - Accent6" xfId="20578" builtinId="52" hidden="1" customBuiltin="1"/>
    <cellStyle name="60% - Accent6" xfId="20622" builtinId="52" hidden="1" customBuiltin="1"/>
    <cellStyle name="60% - Accent6" xfId="20654" builtinId="52" hidden="1" customBuiltin="1"/>
    <cellStyle name="60% - Accent6" xfId="20688" builtinId="52" hidden="1" customBuiltin="1"/>
    <cellStyle name="60% - Accent6" xfId="20720" builtinId="52" hidden="1" customBuiltin="1"/>
    <cellStyle name="60% - Accent6" xfId="20752" builtinId="52" hidden="1" customBuiltin="1"/>
    <cellStyle name="60% - Accent6" xfId="20618" builtinId="52" hidden="1" customBuiltin="1"/>
    <cellStyle name="60% - Accent6" xfId="20737" builtinId="52" hidden="1" customBuiltin="1"/>
    <cellStyle name="60% - Accent6" xfId="20767" builtinId="52" hidden="1" customBuiltin="1"/>
    <cellStyle name="60% - Accent6" xfId="20798" builtinId="52" hidden="1" customBuiltin="1"/>
    <cellStyle name="60% - Accent6" xfId="20824" builtinId="52" hidden="1" customBuiltin="1"/>
    <cellStyle name="60% - Accent6" xfId="20848" builtinId="52" hidden="1" customBuiltin="1"/>
    <cellStyle name="60% - Accent6" xfId="20861" builtinId="52" hidden="1" customBuiltin="1"/>
    <cellStyle name="60% - Accent6" xfId="20901" builtinId="52" hidden="1" customBuiltin="1"/>
    <cellStyle name="60% - Accent6" xfId="20930" builtinId="52" hidden="1" customBuiltin="1"/>
    <cellStyle name="60% - Accent6" xfId="20962" builtinId="52" hidden="1" customBuiltin="1"/>
    <cellStyle name="60% - Accent6" xfId="20991" builtinId="52" hidden="1" customBuiltin="1"/>
    <cellStyle name="60% - Accent6" xfId="21020" builtinId="52" hidden="1" customBuiltin="1"/>
    <cellStyle name="60% - Accent6" xfId="20897" builtinId="52" hidden="1" customBuiltin="1"/>
    <cellStyle name="60% - Accent6" xfId="21007" builtinId="52" hidden="1" customBuiltin="1"/>
    <cellStyle name="60% - Accent6" xfId="21034" builtinId="52" hidden="1" customBuiltin="1"/>
    <cellStyle name="60% - Accent6" xfId="21059" builtinId="52" hidden="1" customBuiltin="1"/>
    <cellStyle name="60% - Accent6" xfId="21083" builtinId="52" hidden="1" customBuiltin="1"/>
    <cellStyle name="60% - Accent6" xfId="21106" builtinId="52" hidden="1" customBuiltin="1"/>
    <cellStyle name="60% - Accent6" xfId="21138" builtinId="52" hidden="1" customBuiltin="1"/>
    <cellStyle name="60% - Accent6" xfId="21178" builtinId="52" hidden="1" customBuiltin="1"/>
    <cellStyle name="60% - Accent6" xfId="21207" builtinId="52" hidden="1" customBuiltin="1"/>
    <cellStyle name="60% - Accent6" xfId="21240" builtinId="52" hidden="1" customBuiltin="1"/>
    <cellStyle name="60% - Accent6" xfId="21268" builtinId="52" hidden="1" customBuiltin="1"/>
    <cellStyle name="60% - Accent6" xfId="21297" builtinId="52" hidden="1" customBuiltin="1"/>
    <cellStyle name="60% - Accent6" xfId="21174" builtinId="52" hidden="1" customBuiltin="1"/>
    <cellStyle name="60% - Accent6" xfId="21284" builtinId="52" hidden="1" customBuiltin="1"/>
    <cellStyle name="60% - Accent6" xfId="21311" builtinId="52" hidden="1" customBuiltin="1"/>
    <cellStyle name="60% - Accent6" xfId="21336" builtinId="52" hidden="1" customBuiltin="1"/>
    <cellStyle name="60% - Accent6" xfId="21361" builtinId="52" hidden="1" customBuiltin="1"/>
    <cellStyle name="60% - Accent6" xfId="21384" builtinId="52" hidden="1" customBuiltin="1"/>
    <cellStyle name="60% - Accent6" xfId="21418" builtinId="52" hidden="1" customBuiltin="1"/>
    <cellStyle name="60% - Accent6" xfId="20386" builtinId="52" hidden="1" customBuiltin="1"/>
    <cellStyle name="60% - Accent6" xfId="20390" builtinId="52" hidden="1" customBuiltin="1"/>
    <cellStyle name="60% - Accent6" xfId="20409" builtinId="52" hidden="1" customBuiltin="1"/>
    <cellStyle name="60% - Accent6" xfId="20338" builtinId="52" hidden="1" customBuiltin="1"/>
    <cellStyle name="60% - Accent6" xfId="20371" builtinId="52" hidden="1" customBuiltin="1"/>
    <cellStyle name="60% - Accent6" xfId="20278" builtinId="52" hidden="1" customBuiltin="1"/>
    <cellStyle name="60% - Accent6" xfId="21558" builtinId="52" hidden="1" customBuiltin="1"/>
    <cellStyle name="60% - Accent6" xfId="21579" builtinId="52" hidden="1" customBuiltin="1"/>
    <cellStyle name="60% - Accent6" xfId="21602" builtinId="52" hidden="1" customBuiltin="1"/>
    <cellStyle name="60% - Accent6" xfId="21623" builtinId="52" hidden="1" customBuiltin="1"/>
    <cellStyle name="60% - Accent6" xfId="21644" builtinId="52" hidden="1" customBuiltin="1"/>
    <cellStyle name="60% - Accent6" xfId="21646" builtinId="52" hidden="1" customBuiltin="1"/>
    <cellStyle name="60% - Accent6" xfId="21688" builtinId="52" hidden="1" customBuiltin="1"/>
    <cellStyle name="60% - Accent6" xfId="21719" builtinId="52" hidden="1" customBuiltin="1"/>
    <cellStyle name="60% - Accent6" xfId="21754" builtinId="52" hidden="1" customBuiltin="1"/>
    <cellStyle name="60% - Accent6" xfId="21784" builtinId="52" hidden="1" customBuiltin="1"/>
    <cellStyle name="60% - Accent6" xfId="21814" builtinId="52" hidden="1" customBuiltin="1"/>
    <cellStyle name="60% - Accent6" xfId="21684" builtinId="52" hidden="1" customBuiltin="1"/>
    <cellStyle name="60% - Accent6" xfId="21801" builtinId="52" hidden="1" customBuiltin="1"/>
    <cellStyle name="60% - Accent6" xfId="21829" builtinId="52" hidden="1" customBuiltin="1"/>
    <cellStyle name="60% - Accent6" xfId="21857" builtinId="52" hidden="1" customBuiltin="1"/>
    <cellStyle name="60% - Accent6" xfId="21881" builtinId="52" hidden="1" customBuiltin="1"/>
    <cellStyle name="60% - Accent6" xfId="21905" builtinId="52" hidden="1" customBuiltin="1"/>
    <cellStyle name="60% - Accent6" xfId="21918" builtinId="52" hidden="1" customBuiltin="1"/>
    <cellStyle name="60% - Accent6" xfId="21957" builtinId="52" hidden="1" customBuiltin="1"/>
    <cellStyle name="60% - Accent6" xfId="21986" builtinId="52" hidden="1" customBuiltin="1"/>
    <cellStyle name="60% - Accent6" xfId="22019" builtinId="52" hidden="1" customBuiltin="1"/>
    <cellStyle name="60% - Accent6" xfId="22046" builtinId="52" hidden="1" customBuiltin="1"/>
    <cellStyle name="60% - Accent6" xfId="22075" builtinId="52" hidden="1" customBuiltin="1"/>
    <cellStyle name="60% - Accent6" xfId="21953" builtinId="52" hidden="1" customBuiltin="1"/>
    <cellStyle name="60% - Accent6" xfId="22062" builtinId="52" hidden="1" customBuiltin="1"/>
    <cellStyle name="60% - Accent6" xfId="22088" builtinId="52" hidden="1" customBuiltin="1"/>
    <cellStyle name="60% - Accent6" xfId="22113" builtinId="52" hidden="1" customBuiltin="1"/>
    <cellStyle name="60% - Accent6" xfId="22138" builtinId="52" hidden="1" customBuiltin="1"/>
    <cellStyle name="60% - Accent6" xfId="22162" builtinId="52" hidden="1" customBuiltin="1"/>
    <cellStyle name="60% - Accent6" xfId="22193" builtinId="52" hidden="1" customBuiltin="1"/>
    <cellStyle name="60% - Accent6" xfId="22233" builtinId="52" hidden="1" customBuiltin="1"/>
    <cellStyle name="60% - Accent6" xfId="22262" builtinId="52" hidden="1" customBuiltin="1"/>
    <cellStyle name="60% - Accent6" xfId="22295" builtinId="52" hidden="1" customBuiltin="1"/>
    <cellStyle name="60% - Accent6" xfId="22323" builtinId="52" hidden="1" customBuiltin="1"/>
    <cellStyle name="60% - Accent6" xfId="22352" builtinId="52" hidden="1" customBuiltin="1"/>
    <cellStyle name="60% - Accent6" xfId="22229" builtinId="52" hidden="1" customBuiltin="1"/>
    <cellStyle name="60% - Accent6" xfId="22339" builtinId="52" hidden="1" customBuiltin="1"/>
    <cellStyle name="60% - Accent6" xfId="22367" builtinId="52" hidden="1" customBuiltin="1"/>
    <cellStyle name="60% - Accent6" xfId="22391" builtinId="52" hidden="1" customBuiltin="1"/>
    <cellStyle name="60% - Accent6" xfId="22414" builtinId="52" hidden="1" customBuiltin="1"/>
    <cellStyle name="60% - Accent6" xfId="22437" builtinId="52" hidden="1" customBuiltin="1"/>
    <cellStyle name="60% - Accent6" xfId="22458" builtinId="52" hidden="1" customBuiltin="1"/>
    <cellStyle name="60% - Accent6" xfId="5885" builtinId="52" hidden="1" customBuiltin="1"/>
    <cellStyle name="60% - Accent6" xfId="14553" builtinId="52" hidden="1" customBuiltin="1"/>
    <cellStyle name="60% - Accent6" xfId="9662" builtinId="52" hidden="1" customBuiltin="1"/>
    <cellStyle name="60% - Accent6" xfId="5296" builtinId="52" hidden="1" customBuiltin="1"/>
    <cellStyle name="60% - Accent6" xfId="16240" builtinId="52" hidden="1" customBuiltin="1"/>
    <cellStyle name="60% - Accent6" xfId="5684" builtinId="52" hidden="1" customBuiltin="1"/>
    <cellStyle name="60% - Accent6" xfId="4438" builtinId="52" hidden="1" customBuiltin="1"/>
    <cellStyle name="60% - Accent6" xfId="22106" builtinId="52" hidden="1" customBuiltin="1"/>
    <cellStyle name="60% - Accent6" xfId="20083" builtinId="52" hidden="1" customBuiltin="1"/>
    <cellStyle name="60% - Accent6" xfId="20067" builtinId="52" hidden="1" customBuiltin="1"/>
    <cellStyle name="60% - Accent6" xfId="14277" builtinId="52" hidden="1" customBuiltin="1"/>
    <cellStyle name="60% - Accent6" xfId="6261" builtinId="52" hidden="1" customBuiltin="1"/>
    <cellStyle name="60% - Accent6" xfId="20460" builtinId="52" hidden="1" customBuiltin="1"/>
    <cellStyle name="60% - Accent6" xfId="8124" builtinId="52" hidden="1" customBuiltin="1"/>
    <cellStyle name="60% - Accent6" xfId="14424" builtinId="52" hidden="1" customBuiltin="1"/>
    <cellStyle name="60% - Accent6" xfId="22402" builtinId="52" hidden="1" customBuiltin="1"/>
    <cellStyle name="60% - Accent6" xfId="22470" builtinId="52" hidden="1" customBuiltin="1"/>
    <cellStyle name="60% - Accent6" xfId="22017" builtinId="52" hidden="1" customBuiltin="1"/>
    <cellStyle name="60% - Accent6" xfId="16884" builtinId="52" hidden="1" customBuiltin="1"/>
    <cellStyle name="60% - Accent6" xfId="22495" builtinId="52" hidden="1" customBuiltin="1"/>
    <cellStyle name="60% - Accent6" xfId="22534" builtinId="52" hidden="1" customBuiltin="1"/>
    <cellStyle name="60% - Accent6" xfId="22571" builtinId="52" hidden="1" customBuiltin="1"/>
    <cellStyle name="60% - Accent6" xfId="22606" builtinId="52" hidden="1" customBuiltin="1"/>
    <cellStyle name="60% - Accent6" xfId="22622" builtinId="52" hidden="1" customBuiltin="1"/>
    <cellStyle name="60% - Accent6" xfId="22668" builtinId="52" hidden="1" customBuiltin="1"/>
    <cellStyle name="60% - Accent6" xfId="22700" builtinId="52" hidden="1" customBuiltin="1"/>
    <cellStyle name="60% - Accent6" xfId="22734" builtinId="52" hidden="1" customBuiltin="1"/>
    <cellStyle name="60% - Accent6" xfId="22766" builtinId="52" hidden="1" customBuiltin="1"/>
    <cellStyle name="60% - Accent6" xfId="22797" builtinId="52" hidden="1" customBuiltin="1"/>
    <cellStyle name="60% - Accent6" xfId="22663" builtinId="52" hidden="1" customBuiltin="1"/>
    <cellStyle name="60% - Accent6" xfId="22782" builtinId="52" hidden="1" customBuiltin="1"/>
    <cellStyle name="60% - Accent6" xfId="22821" builtinId="52" hidden="1" customBuiltin="1"/>
    <cellStyle name="60% - Accent6" xfId="22856" builtinId="52" hidden="1" customBuiltin="1"/>
    <cellStyle name="60% - Accent6" xfId="22892" builtinId="52" hidden="1" customBuiltin="1"/>
    <cellStyle name="60% - Accent6" xfId="22926" builtinId="52" hidden="1" customBuiltin="1"/>
    <cellStyle name="60% - Accent6" xfId="22964" builtinId="52" hidden="1" customBuiltin="1"/>
    <cellStyle name="60% - Accent6" xfId="23010" builtinId="52" hidden="1" customBuiltin="1"/>
    <cellStyle name="60% - Accent6" xfId="23042" builtinId="52" hidden="1" customBuiltin="1"/>
    <cellStyle name="60% - Accent6" xfId="23076" builtinId="52" hidden="1" customBuiltin="1"/>
    <cellStyle name="60% - Accent6" xfId="23108" builtinId="52" hidden="1" customBuiltin="1"/>
    <cellStyle name="60% - Accent6" xfId="23139" builtinId="52" hidden="1" customBuiltin="1"/>
    <cellStyle name="60% - Accent6" xfId="23005" builtinId="52" hidden="1" customBuiltin="1"/>
    <cellStyle name="60% - Accent6" xfId="23124" builtinId="52" hidden="1" customBuiltin="1"/>
    <cellStyle name="60% - Accent6" xfId="23163" builtinId="52" hidden="1" customBuiltin="1"/>
    <cellStyle name="60% - Accent6" xfId="23198" builtinId="52" hidden="1" customBuiltin="1"/>
    <cellStyle name="60% - Accent6" xfId="23234" builtinId="52" hidden="1" customBuiltin="1"/>
    <cellStyle name="60% - Accent6" xfId="23268" builtinId="52" hidden="1" customBuiltin="1"/>
    <cellStyle name="60% - Accent6" xfId="23293" builtinId="52" hidden="1" customBuiltin="1"/>
    <cellStyle name="60% - Accent6" xfId="23359" builtinId="52" hidden="1" customBuiltin="1"/>
    <cellStyle name="60% - Accent6" xfId="23380" builtinId="52" hidden="1" customBuiltin="1"/>
    <cellStyle name="60% - Accent6" xfId="23403" builtinId="52" hidden="1" customBuiltin="1"/>
    <cellStyle name="60% - Accent6" xfId="23425" builtinId="52" hidden="1" customBuiltin="1"/>
    <cellStyle name="60% - Accent6" xfId="23446" builtinId="52" hidden="1" customBuiltin="1"/>
    <cellStyle name="60% - Accent6" xfId="23477" builtinId="52" hidden="1" customBuiltin="1"/>
    <cellStyle name="60% - Accent6" xfId="23673" builtinId="52" hidden="1" customBuiltin="1"/>
    <cellStyle name="60% - Accent6" xfId="23695" builtinId="52" hidden="1" customBuiltin="1"/>
    <cellStyle name="60% - Accent6" xfId="23723" builtinId="52" hidden="1" customBuiltin="1"/>
    <cellStyle name="60% - Accent6" xfId="23749" builtinId="52" hidden="1" customBuiltin="1"/>
    <cellStyle name="60% - Accent6" xfId="23773" builtinId="52" hidden="1" customBuiltin="1"/>
    <cellStyle name="60% - Accent6" xfId="23775" builtinId="52" hidden="1" customBuiltin="1"/>
    <cellStyle name="60% - Accent6" xfId="23818" builtinId="52" hidden="1" customBuiltin="1"/>
    <cellStyle name="60% - Accent6" xfId="23850" builtinId="52" hidden="1" customBuiltin="1"/>
    <cellStyle name="60% - Accent6" xfId="23884" builtinId="52" hidden="1" customBuiltin="1"/>
    <cellStyle name="60% - Accent6" xfId="23916" builtinId="52" hidden="1" customBuiltin="1"/>
    <cellStyle name="60% - Accent6" xfId="23946" builtinId="52" hidden="1" customBuiltin="1"/>
    <cellStyle name="60% - Accent6" xfId="23814" builtinId="52" hidden="1" customBuiltin="1"/>
    <cellStyle name="60% - Accent6" xfId="23933" builtinId="52" hidden="1" customBuiltin="1"/>
    <cellStyle name="60% - Accent6" xfId="23961" builtinId="52" hidden="1" customBuiltin="1"/>
    <cellStyle name="60% - Accent6" xfId="23990" builtinId="52" hidden="1" customBuiltin="1"/>
    <cellStyle name="60% - Accent6" xfId="24016" builtinId="52" hidden="1" customBuiltin="1"/>
    <cellStyle name="60% - Accent6" xfId="24039" builtinId="52" hidden="1" customBuiltin="1"/>
    <cellStyle name="60% - Accent6" xfId="24052" builtinId="52" hidden="1" customBuiltin="1"/>
    <cellStyle name="60% - Accent6" xfId="24090" builtinId="52" hidden="1" customBuiltin="1"/>
    <cellStyle name="60% - Accent6" xfId="24119" builtinId="52" hidden="1" customBuiltin="1"/>
    <cellStyle name="60% - Accent6" xfId="24151" builtinId="52" hidden="1" customBuiltin="1"/>
    <cellStyle name="60% - Accent6" xfId="24179" builtinId="52" hidden="1" customBuiltin="1"/>
    <cellStyle name="60% - Accent6" xfId="24208" builtinId="52" hidden="1" customBuiltin="1"/>
    <cellStyle name="60% - Accent6" xfId="24086" builtinId="52" hidden="1" customBuiltin="1"/>
    <cellStyle name="60% - Accent6" xfId="24195" builtinId="52" hidden="1" customBuiltin="1"/>
    <cellStyle name="60% - Accent6" xfId="24222" builtinId="52" hidden="1" customBuiltin="1"/>
    <cellStyle name="60% - Accent6" xfId="24246" builtinId="52" hidden="1" customBuiltin="1"/>
    <cellStyle name="60% - Accent6" xfId="24270" builtinId="52" hidden="1" customBuiltin="1"/>
    <cellStyle name="60% - Accent6" xfId="24293" builtinId="52" hidden="1" customBuiltin="1"/>
    <cellStyle name="60% - Accent6" xfId="24325" builtinId="52" hidden="1" customBuiltin="1"/>
    <cellStyle name="60% - Accent6" xfId="24364" builtinId="52" hidden="1" customBuiltin="1"/>
    <cellStyle name="60% - Accent6" xfId="24393" builtinId="52" hidden="1" customBuiltin="1"/>
    <cellStyle name="60% - Accent6" xfId="24425" builtinId="52" hidden="1" customBuiltin="1"/>
    <cellStyle name="60% - Accent6" xfId="24453" builtinId="52" hidden="1" customBuiltin="1"/>
    <cellStyle name="60% - Accent6" xfId="24482" builtinId="52" hidden="1" customBuiltin="1"/>
    <cellStyle name="60% - Accent6" xfId="24360" builtinId="52" hidden="1" customBuiltin="1"/>
    <cellStyle name="60% - Accent6" xfId="24469" builtinId="52" hidden="1" customBuiltin="1"/>
    <cellStyle name="60% - Accent6" xfId="24496" builtinId="52" hidden="1" customBuiltin="1"/>
    <cellStyle name="60% - Accent6" xfId="24521" builtinId="52" hidden="1" customBuiltin="1"/>
    <cellStyle name="60% - Accent6" xfId="24545" builtinId="52" hidden="1" customBuiltin="1"/>
    <cellStyle name="60% - Accent6" xfId="24568" builtinId="52" hidden="1" customBuiltin="1"/>
    <cellStyle name="60% - Accent6" xfId="24602" builtinId="52" hidden="1" customBuiltin="1"/>
    <cellStyle name="60% - Accent6" xfId="23589" builtinId="52" hidden="1" customBuiltin="1"/>
    <cellStyle name="60% - Accent6" xfId="23593" builtinId="52" hidden="1" customBuiltin="1"/>
    <cellStyle name="60% - Accent6" xfId="23612" builtinId="52" hidden="1" customBuiltin="1"/>
    <cellStyle name="60% - Accent6" xfId="23542" builtinId="52" hidden="1" customBuiltin="1"/>
    <cellStyle name="60% - Accent6" xfId="23574" builtinId="52" hidden="1" customBuiltin="1"/>
    <cellStyle name="60% - Accent6" xfId="23483" builtinId="52" hidden="1" customBuiltin="1"/>
    <cellStyle name="60% - Accent6" xfId="24741" builtinId="52" hidden="1" customBuiltin="1"/>
    <cellStyle name="60% - Accent6" xfId="24762" builtinId="52" hidden="1" customBuiltin="1"/>
    <cellStyle name="60% - Accent6" xfId="24785" builtinId="52" hidden="1" customBuiltin="1"/>
    <cellStyle name="60% - Accent6" xfId="24806" builtinId="52" hidden="1" customBuiltin="1"/>
    <cellStyle name="60% - Accent6" xfId="24827" builtinId="52" hidden="1" customBuiltin="1"/>
    <cellStyle name="60% - Accent6" xfId="24828" builtinId="52" hidden="1" customBuiltin="1"/>
    <cellStyle name="60% - Accent6" xfId="24869" builtinId="52" hidden="1" customBuiltin="1"/>
    <cellStyle name="60% - Accent6" xfId="24900" builtinId="52" hidden="1" customBuiltin="1"/>
    <cellStyle name="60% - Accent6" xfId="24934" builtinId="52" hidden="1" customBuiltin="1"/>
    <cellStyle name="60% - Accent6" xfId="24964" builtinId="52" hidden="1" customBuiltin="1"/>
    <cellStyle name="60% - Accent6" xfId="24994" builtinId="52" hidden="1" customBuiltin="1"/>
    <cellStyle name="60% - Accent6" xfId="24865" builtinId="52" hidden="1" customBuiltin="1"/>
    <cellStyle name="60% - Accent6" xfId="24981" builtinId="52" hidden="1" customBuiltin="1"/>
    <cellStyle name="60% - Accent6" xfId="25009" builtinId="52" hidden="1" customBuiltin="1"/>
    <cellStyle name="60% - Accent6" xfId="25036" builtinId="52" hidden="1" customBuiltin="1"/>
    <cellStyle name="60% - Accent6" xfId="25060" builtinId="52" hidden="1" customBuiltin="1"/>
    <cellStyle name="60% - Accent6" xfId="25084" builtinId="52" hidden="1" customBuiltin="1"/>
    <cellStyle name="60% - Accent6" xfId="25095" builtinId="52" hidden="1" customBuiltin="1"/>
    <cellStyle name="60% - Accent6" xfId="25133" builtinId="52" hidden="1" customBuiltin="1"/>
    <cellStyle name="60% - Accent6" xfId="25162" builtinId="52" hidden="1" customBuiltin="1"/>
    <cellStyle name="60% - Accent6" xfId="25194" builtinId="52" hidden="1" customBuiltin="1"/>
    <cellStyle name="60% - Accent6" xfId="25221" builtinId="52" hidden="1" customBuiltin="1"/>
    <cellStyle name="60% - Accent6" xfId="25249" builtinId="52" hidden="1" customBuiltin="1"/>
    <cellStyle name="60% - Accent6" xfId="25129" builtinId="52" hidden="1" customBuiltin="1"/>
    <cellStyle name="60% - Accent6" xfId="25237" builtinId="52" hidden="1" customBuiltin="1"/>
    <cellStyle name="60% - Accent6" xfId="25262" builtinId="52" hidden="1" customBuiltin="1"/>
    <cellStyle name="60% - Accent6" xfId="25287" builtinId="52" hidden="1" customBuiltin="1"/>
    <cellStyle name="60% - Accent6" xfId="25311" builtinId="52" hidden="1" customBuiltin="1"/>
    <cellStyle name="60% - Accent6" xfId="25335" builtinId="52" hidden="1" customBuiltin="1"/>
    <cellStyle name="60% - Accent6" xfId="25366" builtinId="52" hidden="1" customBuiltin="1"/>
    <cellStyle name="60% - Accent6" xfId="25404" builtinId="52" hidden="1" customBuiltin="1"/>
    <cellStyle name="60% - Accent6" xfId="25433" builtinId="52" hidden="1" customBuiltin="1"/>
    <cellStyle name="60% - Accent6" xfId="25465" builtinId="52" hidden="1" customBuiltin="1"/>
    <cellStyle name="60% - Accent6" xfId="25492" builtinId="52" hidden="1" customBuiltin="1"/>
    <cellStyle name="60% - Accent6" xfId="25521" builtinId="52" hidden="1" customBuiltin="1"/>
    <cellStyle name="60% - Accent6" xfId="25400" builtinId="52" hidden="1" customBuiltin="1"/>
    <cellStyle name="60% - Accent6" xfId="25508" builtinId="52" hidden="1" customBuiltin="1"/>
    <cellStyle name="60% - Accent6" xfId="25535" builtinId="52" hidden="1" customBuiltin="1"/>
    <cellStyle name="60% - Accent6" xfId="25559" builtinId="52" hidden="1" customBuiltin="1"/>
    <cellStyle name="60% - Accent6" xfId="25582" builtinId="52" hidden="1" customBuiltin="1"/>
    <cellStyle name="60% - Accent6" xfId="25605" builtinId="52" hidden="1" customBuiltin="1"/>
    <cellStyle name="60% - Accent6" xfId="25626" builtinId="52" hidden="1" customBuiltin="1"/>
    <cellStyle name="60% - Accent6" xfId="16872" builtinId="52" hidden="1" customBuiltin="1"/>
    <cellStyle name="60% - Accent6" xfId="5080" builtinId="52" hidden="1" customBuiltin="1"/>
    <cellStyle name="60% - Accent6" xfId="18695" builtinId="52" hidden="1" customBuiltin="1"/>
    <cellStyle name="60% - Accent6" xfId="18616" builtinId="52" hidden="1" customBuiltin="1"/>
    <cellStyle name="60% - Accent6" xfId="20089" builtinId="52" hidden="1" customBuiltin="1"/>
    <cellStyle name="60% - Accent6" xfId="18781" builtinId="52" hidden="1" customBuiltin="1"/>
    <cellStyle name="60% - Accent6" xfId="5850" builtinId="52" hidden="1" customBuiltin="1"/>
    <cellStyle name="60% - Accent6" xfId="25280" builtinId="52" hidden="1" customBuiltin="1"/>
    <cellStyle name="60% - Accent6" xfId="23318" builtinId="52" hidden="1" customBuiltin="1"/>
    <cellStyle name="60% - Accent6" xfId="23310" builtinId="52" hidden="1" customBuiltin="1"/>
    <cellStyle name="60% - Accent6" xfId="14149" builtinId="52" hidden="1" customBuiltin="1"/>
    <cellStyle name="60% - Accent6" xfId="17006" builtinId="52" hidden="1" customBuiltin="1"/>
    <cellStyle name="60% - Accent6" xfId="23662" builtinId="52" hidden="1" customBuiltin="1"/>
    <cellStyle name="60% - Accent6" xfId="14851" builtinId="52" hidden="1" customBuiltin="1"/>
    <cellStyle name="60% - Accent6" xfId="14144" builtinId="52" hidden="1" customBuiltin="1"/>
    <cellStyle name="60% - Accent6" xfId="25570" builtinId="52" hidden="1" customBuiltin="1"/>
    <cellStyle name="60% - Accent6" xfId="25638" builtinId="52" hidden="1" customBuiltin="1"/>
    <cellStyle name="60% - Accent6" xfId="25192" builtinId="52" hidden="1" customBuiltin="1"/>
    <cellStyle name="60% - Accent6" xfId="7865" builtinId="52" hidden="1" customBuiltin="1"/>
    <cellStyle name="60% - Accent6" xfId="25663" builtinId="52" hidden="1" customBuiltin="1"/>
    <cellStyle name="60% - Accent6" xfId="25701" builtinId="52" hidden="1" customBuiltin="1"/>
    <cellStyle name="60% - Accent6" xfId="25737" builtinId="52" hidden="1" customBuiltin="1"/>
    <cellStyle name="60% - Accent6" xfId="25772" builtinId="52" hidden="1" customBuiltin="1"/>
    <cellStyle name="60% - Accent6" xfId="25788" builtinId="52" hidden="1" customBuiltin="1"/>
    <cellStyle name="60% - Accent6" xfId="25834" builtinId="52" hidden="1" customBuiltin="1"/>
    <cellStyle name="60% - Accent6" xfId="25866" builtinId="52" hidden="1" customBuiltin="1"/>
    <cellStyle name="60% - Accent6" xfId="25900" builtinId="52" hidden="1" customBuiltin="1"/>
    <cellStyle name="60% - Accent6" xfId="25932" builtinId="52" hidden="1" customBuiltin="1"/>
    <cellStyle name="60% - Accent6" xfId="25963" builtinId="52" hidden="1" customBuiltin="1"/>
    <cellStyle name="60% - Accent6" xfId="25829" builtinId="52" hidden="1" customBuiltin="1"/>
    <cellStyle name="60% - Accent6" xfId="25948" builtinId="52" hidden="1" customBuiltin="1"/>
    <cellStyle name="60% - Accent6" xfId="25987" builtinId="52" hidden="1" customBuiltin="1"/>
    <cellStyle name="60% - Accent6" xfId="26022" builtinId="52" hidden="1" customBuiltin="1"/>
    <cellStyle name="60% - Accent6" xfId="26058" builtinId="52" hidden="1" customBuiltin="1"/>
    <cellStyle name="60% - Accent6" xfId="26092" builtinId="52" hidden="1" customBuiltin="1"/>
    <cellStyle name="60% - Accent6" xfId="26123" builtinId="52" hidden="1" customBuiltin="1"/>
    <cellStyle name="60% - Accent6" xfId="26161" builtinId="52" hidden="1" customBuiltin="1"/>
    <cellStyle name="60% - Accent6" xfId="26190" builtinId="52" hidden="1" customBuiltin="1"/>
    <cellStyle name="60% - Accent6" xfId="26221" builtinId="52" hidden="1" customBuiltin="1"/>
    <cellStyle name="60% - Accent6" xfId="26250" builtinId="52" hidden="1" customBuiltin="1"/>
    <cellStyle name="60% - Accent6" xfId="26278" builtinId="52" hidden="1" customBuiltin="1"/>
    <cellStyle name="60% - Accent6" xfId="26157" builtinId="52" hidden="1" customBuiltin="1"/>
    <cellStyle name="60% - Accent6" xfId="26266" builtinId="52" hidden="1" customBuiltin="1"/>
    <cellStyle name="60% - Accent6" xfId="26290" builtinId="52" hidden="1" customBuiltin="1"/>
    <cellStyle name="60% - Accent6" xfId="26312" builtinId="52" hidden="1" customBuiltin="1"/>
    <cellStyle name="60% - Accent6" xfId="26335" builtinId="52" hidden="1" customBuiltin="1"/>
    <cellStyle name="60% - Accent6" xfId="26356" builtinId="52" hidden="1" customBuiltin="1"/>
    <cellStyle name="60% - Accent6" xfId="26378" builtinId="52" hidden="1" customBuiltin="1"/>
    <cellStyle name="60% - Accent6" xfId="26400" builtinId="52" hidden="1" customBuiltin="1"/>
    <cellStyle name="60% - Accent6" xfId="26421" builtinId="52" hidden="1" customBuiltin="1"/>
    <cellStyle name="60% - Accent6" xfId="26443" builtinId="52" hidden="1" customBuiltin="1"/>
    <cellStyle name="60% - Accent6" xfId="26465" builtinId="52" hidden="1" customBuiltin="1"/>
    <cellStyle name="60% - Accent6" xfId="26486" builtinId="52" hidden="1" customBuiltin="1"/>
    <cellStyle name="60% - Accent6" xfId="26511" builtinId="52" hidden="1" customBuiltin="1"/>
    <cellStyle name="60% - Accent6" xfId="26690" builtinId="52" hidden="1" customBuiltin="1"/>
    <cellStyle name="60% - Accent6" xfId="26711" builtinId="52" hidden="1" customBuiltin="1"/>
    <cellStyle name="60% - Accent6" xfId="26734" builtinId="52" hidden="1" customBuiltin="1"/>
    <cellStyle name="60% - Accent6" xfId="26756" builtinId="52" hidden="1" customBuiltin="1"/>
    <cellStyle name="60% - Accent6" xfId="26777" builtinId="52" hidden="1" customBuiltin="1"/>
    <cellStyle name="60% - Accent6" xfId="26778" builtinId="52" hidden="1" customBuiltin="1"/>
    <cellStyle name="60% - Accent6" xfId="26817" builtinId="52" hidden="1" customBuiltin="1"/>
    <cellStyle name="60% - Accent6" xfId="26848" builtinId="52" hidden="1" customBuiltin="1"/>
    <cellStyle name="60% - Accent6" xfId="26881" builtinId="52" hidden="1" customBuiltin="1"/>
    <cellStyle name="60% - Accent6" xfId="26912" builtinId="52" hidden="1" customBuiltin="1"/>
    <cellStyle name="60% - Accent6" xfId="26942" builtinId="52" hidden="1" customBuiltin="1"/>
    <cellStyle name="60% - Accent6" xfId="26813" builtinId="52" hidden="1" customBuiltin="1"/>
    <cellStyle name="60% - Accent6" xfId="26929" builtinId="52" hidden="1" customBuiltin="1"/>
    <cellStyle name="60% - Accent6" xfId="26955" builtinId="52" hidden="1" customBuiltin="1"/>
    <cellStyle name="60% - Accent6" xfId="26980" builtinId="52" hidden="1" customBuiltin="1"/>
    <cellStyle name="60% - Accent6" xfId="27002" builtinId="52" hidden="1" customBuiltin="1"/>
    <cellStyle name="60% - Accent6" xfId="27023" builtinId="52" hidden="1" customBuiltin="1"/>
    <cellStyle name="60% - Accent6" xfId="27035" builtinId="52" hidden="1" customBuiltin="1"/>
    <cellStyle name="60% - Accent6" xfId="27071" builtinId="52" hidden="1" customBuiltin="1"/>
    <cellStyle name="60% - Accent6" xfId="27100" builtinId="52" hidden="1" customBuiltin="1"/>
    <cellStyle name="60% - Accent6" xfId="27131" builtinId="52" hidden="1" customBuiltin="1"/>
    <cellStyle name="60% - Accent6" xfId="27159" builtinId="52" hidden="1" customBuiltin="1"/>
    <cellStyle name="60% - Accent6" xfId="27187" builtinId="52" hidden="1" customBuiltin="1"/>
    <cellStyle name="60% - Accent6" xfId="27067" builtinId="52" hidden="1" customBuiltin="1"/>
    <cellStyle name="60% - Accent6" xfId="27175" builtinId="52" hidden="1" customBuiltin="1"/>
    <cellStyle name="60% - Accent6" xfId="27199" builtinId="52" hidden="1" customBuiltin="1"/>
    <cellStyle name="60% - Accent6" xfId="27221" builtinId="52" hidden="1" customBuiltin="1"/>
    <cellStyle name="60% - Accent6" xfId="27243" builtinId="52" hidden="1" customBuiltin="1"/>
    <cellStyle name="60% - Accent6" xfId="27264" builtinId="52" hidden="1" customBuiltin="1"/>
    <cellStyle name="60% - Accent6" xfId="27295" builtinId="52" hidden="1" customBuiltin="1"/>
    <cellStyle name="60% - Accent6" xfId="27331" builtinId="52" hidden="1" customBuiltin="1"/>
    <cellStyle name="60% - Accent6" xfId="27360" builtinId="52" hidden="1" customBuiltin="1"/>
    <cellStyle name="60% - Accent6" xfId="27391" builtinId="52" hidden="1" customBuiltin="1"/>
    <cellStyle name="60% - Accent6" xfId="27419" builtinId="52" hidden="1" customBuiltin="1"/>
    <cellStyle name="60% - Accent6" xfId="27447" builtinId="52" hidden="1" customBuiltin="1"/>
    <cellStyle name="60% - Accent6" xfId="27327" builtinId="52" hidden="1" customBuiltin="1"/>
    <cellStyle name="60% - Accent6" xfId="27435" builtinId="52" hidden="1" customBuiltin="1"/>
    <cellStyle name="60% - Accent6" xfId="27459" builtinId="52" hidden="1" customBuiltin="1"/>
    <cellStyle name="60% - Accent6" xfId="27481" builtinId="52" hidden="1" customBuiltin="1"/>
    <cellStyle name="60% - Accent6" xfId="27503" builtinId="52" hidden="1" customBuiltin="1"/>
    <cellStyle name="60% - Accent6" xfId="27524" builtinId="52" hidden="1" customBuiltin="1"/>
    <cellStyle name="60% - Accent6" xfId="27545" builtinId="52" hidden="1" customBuiltin="1"/>
    <cellStyle name="60% - Accent6" xfId="26613" builtinId="52" hidden="1" customBuiltin="1"/>
    <cellStyle name="60% - Accent6" xfId="26617" builtinId="52" hidden="1" customBuiltin="1"/>
    <cellStyle name="60% - Accent6" xfId="26635" builtinId="52" hidden="1" customBuiltin="1"/>
    <cellStyle name="60% - Accent6" xfId="26570" builtinId="52" hidden="1" customBuiltin="1"/>
    <cellStyle name="60% - Accent6" xfId="26598" builtinId="52" hidden="1" customBuiltin="1"/>
    <cellStyle name="60% - Accent6" xfId="26517" builtinId="52" hidden="1" customBuiltin="1"/>
    <cellStyle name="60% - Accent6" xfId="27598" builtinId="52" hidden="1" customBuiltin="1"/>
    <cellStyle name="60% - Accent6" xfId="27619" builtinId="52" hidden="1" customBuiltin="1"/>
    <cellStyle name="60% - Accent6" xfId="27642" builtinId="52" hidden="1" customBuiltin="1"/>
    <cellStyle name="60% - Accent6" xfId="27663" builtinId="52" hidden="1" customBuiltin="1"/>
    <cellStyle name="60% - Accent6" xfId="27684" builtinId="52" hidden="1" customBuiltin="1"/>
    <cellStyle name="60% - Accent6" xfId="27685" builtinId="52" hidden="1" customBuiltin="1"/>
    <cellStyle name="60% - Accent6" xfId="27723" builtinId="52" hidden="1" customBuiltin="1"/>
    <cellStyle name="60% - Accent6" xfId="27754" builtinId="52" hidden="1" customBuiltin="1"/>
    <cellStyle name="60% - Accent6" xfId="27787" builtinId="52" hidden="1" customBuiltin="1"/>
    <cellStyle name="60% - Accent6" xfId="27817" builtinId="52" hidden="1" customBuiltin="1"/>
    <cellStyle name="60% - Accent6" xfId="27847" builtinId="52" hidden="1" customBuiltin="1"/>
    <cellStyle name="60% - Accent6" xfId="27719" builtinId="52" hidden="1" customBuiltin="1"/>
    <cellStyle name="60% - Accent6" xfId="27834" builtinId="52" hidden="1" customBuiltin="1"/>
    <cellStyle name="60% - Accent6" xfId="27860" builtinId="52" hidden="1" customBuiltin="1"/>
    <cellStyle name="60% - Accent6" xfId="27885" builtinId="52" hidden="1" customBuiltin="1"/>
    <cellStyle name="60% - Accent6" xfId="27906" builtinId="52" hidden="1" customBuiltin="1"/>
    <cellStyle name="60% - Accent6" xfId="27927" builtinId="52" hidden="1" customBuiltin="1"/>
    <cellStyle name="60% - Accent6" xfId="27938" builtinId="52" hidden="1" customBuiltin="1"/>
    <cellStyle name="60% - Accent6" xfId="27973" builtinId="52" hidden="1" customBuiltin="1"/>
    <cellStyle name="60% - Accent6" xfId="28002" builtinId="52" hidden="1" customBuiltin="1"/>
    <cellStyle name="60% - Accent6" xfId="28033" builtinId="52" hidden="1" customBuiltin="1"/>
    <cellStyle name="60% - Accent6" xfId="28060" builtinId="52" hidden="1" customBuiltin="1"/>
    <cellStyle name="60% - Accent6" xfId="28088" builtinId="52" hidden="1" customBuiltin="1"/>
    <cellStyle name="60% - Accent6" xfId="27969" builtinId="52" hidden="1" customBuiltin="1"/>
    <cellStyle name="60% - Accent6" xfId="28076" builtinId="52" hidden="1" customBuiltin="1"/>
    <cellStyle name="60% - Accent6" xfId="28100" builtinId="52" hidden="1" customBuiltin="1"/>
    <cellStyle name="60% - Accent6" xfId="28122" builtinId="52" hidden="1" customBuiltin="1"/>
    <cellStyle name="60% - Accent6" xfId="28143" builtinId="52" hidden="1" customBuiltin="1"/>
    <cellStyle name="60% - Accent6" xfId="28164" builtinId="52" hidden="1" customBuiltin="1"/>
    <cellStyle name="60% - Accent6" xfId="28194" builtinId="52" hidden="1" customBuiltin="1"/>
    <cellStyle name="60% - Accent6" xfId="28229" builtinId="52" hidden="1" customBuiltin="1"/>
    <cellStyle name="60% - Accent6" xfId="28258" builtinId="52" hidden="1" customBuiltin="1"/>
    <cellStyle name="60% - Accent6" xfId="28289" builtinId="52" hidden="1" customBuiltin="1"/>
    <cellStyle name="60% - Accent6" xfId="28316" builtinId="52" hidden="1" customBuiltin="1"/>
    <cellStyle name="60% - Accent6" xfId="28344" builtinId="52" hidden="1" customBuiltin="1"/>
    <cellStyle name="60% - Accent6" xfId="28225" builtinId="52" hidden="1" customBuiltin="1"/>
    <cellStyle name="60% - Accent6" xfId="28332" builtinId="52" hidden="1" customBuiltin="1"/>
    <cellStyle name="60% - Accent6" xfId="28356" builtinId="52" hidden="1" customBuiltin="1"/>
    <cellStyle name="60% - Accent6" xfId="28378" builtinId="52" hidden="1" customBuiltin="1"/>
    <cellStyle name="60% - Accent6" xfId="28399" builtinId="52" hidden="1" customBuiltin="1"/>
    <cellStyle name="60% - Accent6" xfId="28420" builtinId="52" hidden="1" customBuiltin="1"/>
    <cellStyle name="60% - Accent6" xfId="28441" builtinId="52" hidden="1" customBuiltin="1"/>
    <cellStyle name="Accent1" xfId="20" builtinId="29" hidden="1" customBuiltin="1"/>
    <cellStyle name="Accent1" xfId="68" builtinId="29" hidden="1" customBuiltin="1"/>
    <cellStyle name="Accent1" xfId="103" builtinId="29" hidden="1" customBuiltin="1"/>
    <cellStyle name="Accent1" xfId="146" builtinId="29" hidden="1" customBuiltin="1"/>
    <cellStyle name="Accent1" xfId="188" builtinId="29" hidden="1" customBuiltin="1"/>
    <cellStyle name="Accent1" xfId="222" builtinId="29" hidden="1" customBuiltin="1"/>
    <cellStyle name="Accent1" xfId="259" builtinId="29" hidden="1" customBuiltin="1"/>
    <cellStyle name="Accent1" xfId="296" builtinId="29" hidden="1" customBuiltin="1"/>
    <cellStyle name="Accent1" xfId="330" builtinId="29" hidden="1" customBuiltin="1"/>
    <cellStyle name="Accent1" xfId="365" builtinId="29" hidden="1" customBuiltin="1"/>
    <cellStyle name="Accent1" xfId="453" builtinId="29" hidden="1" customBuiltin="1"/>
    <cellStyle name="Accent1" xfId="487" builtinId="29" hidden="1" customBuiltin="1"/>
    <cellStyle name="Accent1" xfId="523" builtinId="29" hidden="1" customBuiltin="1"/>
    <cellStyle name="Accent1" xfId="559" builtinId="29" hidden="1" customBuiltin="1"/>
    <cellStyle name="Accent1" xfId="593" builtinId="29" hidden="1" customBuiltin="1"/>
    <cellStyle name="Accent1" xfId="397" builtinId="29" hidden="1" customBuiltin="1"/>
    <cellStyle name="Accent1" xfId="644" builtinId="29" hidden="1" customBuiltin="1"/>
    <cellStyle name="Accent1" xfId="678" builtinId="29" hidden="1" customBuiltin="1"/>
    <cellStyle name="Accent1" xfId="716" builtinId="29" hidden="1" customBuiltin="1"/>
    <cellStyle name="Accent1" xfId="751" builtinId="29" hidden="1" customBuiltin="1"/>
    <cellStyle name="Accent1" xfId="785" builtinId="29" hidden="1" customBuiltin="1"/>
    <cellStyle name="Accent1" xfId="633" builtinId="29" hidden="1" customBuiltin="1"/>
    <cellStyle name="Accent1" xfId="771" builtinId="29" hidden="1" customBuiltin="1"/>
    <cellStyle name="Accent1" xfId="809" builtinId="29" hidden="1" customBuiltin="1"/>
    <cellStyle name="Accent1" xfId="847" builtinId="29" hidden="1" customBuiltin="1"/>
    <cellStyle name="Accent1" xfId="883" builtinId="29" hidden="1" customBuiltin="1"/>
    <cellStyle name="Accent1" xfId="918" builtinId="29" hidden="1" customBuiltin="1"/>
    <cellStyle name="Accent1" xfId="620" builtinId="29" hidden="1" customBuiltin="1"/>
    <cellStyle name="Accent1" xfId="981" builtinId="29" hidden="1" customBuiltin="1"/>
    <cellStyle name="Accent1" xfId="1014" builtinId="29" hidden="1" customBuiltin="1"/>
    <cellStyle name="Accent1" xfId="1049" builtinId="29" hidden="1" customBuiltin="1"/>
    <cellStyle name="Accent1" xfId="1082" builtinId="29" hidden="1" customBuiltin="1"/>
    <cellStyle name="Accent1" xfId="1112" builtinId="29" hidden="1" customBuiltin="1"/>
    <cellStyle name="Accent1" xfId="970" builtinId="29" hidden="1" customBuiltin="1"/>
    <cellStyle name="Accent1" xfId="1099" builtinId="29" hidden="1" customBuiltin="1"/>
    <cellStyle name="Accent1" xfId="1133" builtinId="29" hidden="1" customBuiltin="1"/>
    <cellStyle name="Accent1" xfId="1168" builtinId="29" hidden="1" customBuiltin="1"/>
    <cellStyle name="Accent1" xfId="1204" builtinId="29" hidden="1" customBuiltin="1"/>
    <cellStyle name="Accent1" xfId="1238" builtinId="29" hidden="1" customBuiltin="1"/>
    <cellStyle name="Accent1" xfId="1278" builtinId="29" hidden="1" customBuiltin="1"/>
    <cellStyle name="Accent1" xfId="1323" builtinId="29" hidden="1" customBuiltin="1"/>
    <cellStyle name="Accent1" xfId="1356" builtinId="29" hidden="1" customBuiltin="1"/>
    <cellStyle name="Accent1" xfId="1391" builtinId="29" hidden="1" customBuiltin="1"/>
    <cellStyle name="Accent1" xfId="1424" builtinId="29" hidden="1" customBuiltin="1"/>
    <cellStyle name="Accent1" xfId="1454" builtinId="29" hidden="1" customBuiltin="1"/>
    <cellStyle name="Accent1" xfId="1312" builtinId="29" hidden="1" customBuiltin="1"/>
    <cellStyle name="Accent1" xfId="1441" builtinId="29" hidden="1" customBuiltin="1"/>
    <cellStyle name="Accent1" xfId="1475" builtinId="29" hidden="1" customBuiltin="1"/>
    <cellStyle name="Accent1" xfId="1510" builtinId="29" hidden="1" customBuiltin="1"/>
    <cellStyle name="Accent1" xfId="1546" builtinId="29" hidden="1" customBuiltin="1"/>
    <cellStyle name="Accent1" xfId="1580" builtinId="29" hidden="1" customBuiltin="1"/>
    <cellStyle name="Accent1" xfId="1615" builtinId="29" hidden="1" customBuiltin="1"/>
    <cellStyle name="Accent1" xfId="1735" builtinId="29" hidden="1" customBuiltin="1"/>
    <cellStyle name="Accent1" xfId="1756" builtinId="29" hidden="1" customBuiltin="1"/>
    <cellStyle name="Accent1" xfId="1778" builtinId="29" hidden="1" customBuiltin="1"/>
    <cellStyle name="Accent1" xfId="1800" builtinId="29" hidden="1" customBuiltin="1"/>
    <cellStyle name="Accent1" xfId="1821" builtinId="29" hidden="1" customBuiltin="1"/>
    <cellStyle name="Accent1" xfId="1846" builtinId="29" hidden="1" customBuiltin="1"/>
    <cellStyle name="Accent1" xfId="2025" builtinId="29" hidden="1" customBuiltin="1"/>
    <cellStyle name="Accent1" xfId="2046" builtinId="29" hidden="1" customBuiltin="1"/>
    <cellStyle name="Accent1" xfId="2069" builtinId="29" hidden="1" customBuiltin="1"/>
    <cellStyle name="Accent1" xfId="2091" builtinId="29" hidden="1" customBuiltin="1"/>
    <cellStyle name="Accent1" xfId="2112" builtinId="29" hidden="1" customBuiltin="1"/>
    <cellStyle name="Accent1" xfId="1989" builtinId="29" hidden="1" customBuiltin="1"/>
    <cellStyle name="Accent1" xfId="2145" builtinId="29" hidden="1" customBuiltin="1"/>
    <cellStyle name="Accent1" xfId="2174" builtinId="29" hidden="1" customBuiltin="1"/>
    <cellStyle name="Accent1" xfId="2209" builtinId="29" hidden="1" customBuiltin="1"/>
    <cellStyle name="Accent1" xfId="2239" builtinId="29" hidden="1" customBuiltin="1"/>
    <cellStyle name="Accent1" xfId="2270" builtinId="29" hidden="1" customBuiltin="1"/>
    <cellStyle name="Accent1" xfId="2135" builtinId="29" hidden="1" customBuiltin="1"/>
    <cellStyle name="Accent1" xfId="2257" builtinId="29" hidden="1" customBuiltin="1"/>
    <cellStyle name="Accent1" xfId="2290" builtinId="29" hidden="1" customBuiltin="1"/>
    <cellStyle name="Accent1" xfId="2315" builtinId="29" hidden="1" customBuiltin="1"/>
    <cellStyle name="Accent1" xfId="2337" builtinId="29" hidden="1" customBuiltin="1"/>
    <cellStyle name="Accent1" xfId="2358" builtinId="29" hidden="1" customBuiltin="1"/>
    <cellStyle name="Accent1" xfId="2126" builtinId="29" hidden="1" customBuiltin="1"/>
    <cellStyle name="Accent1" xfId="2400" builtinId="29" hidden="1" customBuiltin="1"/>
    <cellStyle name="Accent1" xfId="2428" builtinId="29" hidden="1" customBuiltin="1"/>
    <cellStyle name="Accent1" xfId="2460" builtinId="29" hidden="1" customBuiltin="1"/>
    <cellStyle name="Accent1" xfId="2489" builtinId="29" hidden="1" customBuiltin="1"/>
    <cellStyle name="Accent1" xfId="2516" builtinId="29" hidden="1" customBuiltin="1"/>
    <cellStyle name="Accent1" xfId="2390" builtinId="29" hidden="1" customBuiltin="1"/>
    <cellStyle name="Accent1" xfId="2504" builtinId="29" hidden="1" customBuiltin="1"/>
    <cellStyle name="Accent1" xfId="2534" builtinId="29" hidden="1" customBuiltin="1"/>
    <cellStyle name="Accent1" xfId="2556" builtinId="29" hidden="1" customBuiltin="1"/>
    <cellStyle name="Accent1" xfId="2578" builtinId="29" hidden="1" customBuiltin="1"/>
    <cellStyle name="Accent1" xfId="2599" builtinId="29" hidden="1" customBuiltin="1"/>
    <cellStyle name="Accent1" xfId="2624" builtinId="29" hidden="1" customBuiltin="1"/>
    <cellStyle name="Accent1" xfId="2660" builtinId="29" hidden="1" customBuiltin="1"/>
    <cellStyle name="Accent1" xfId="2688" builtinId="29" hidden="1" customBuiltin="1"/>
    <cellStyle name="Accent1" xfId="2720" builtinId="29" hidden="1" customBuiltin="1"/>
    <cellStyle name="Accent1" xfId="2749" builtinId="29" hidden="1" customBuiltin="1"/>
    <cellStyle name="Accent1" xfId="2776" builtinId="29" hidden="1" customBuiltin="1"/>
    <cellStyle name="Accent1" xfId="2650" builtinId="29" hidden="1" customBuiltin="1"/>
    <cellStyle name="Accent1" xfId="2764" builtinId="29" hidden="1" customBuiltin="1"/>
    <cellStyle name="Accent1" xfId="2794" builtinId="29" hidden="1" customBuiltin="1"/>
    <cellStyle name="Accent1" xfId="2816" builtinId="29" hidden="1" customBuiltin="1"/>
    <cellStyle name="Accent1" xfId="2838" builtinId="29" hidden="1" customBuiltin="1"/>
    <cellStyle name="Accent1" xfId="2859" builtinId="29" hidden="1" customBuiltin="1"/>
    <cellStyle name="Accent1" xfId="2881" builtinId="29" hidden="1" customBuiltin="1"/>
    <cellStyle name="Accent1" xfId="1899" builtinId="29" hidden="1" customBuiltin="1"/>
    <cellStyle name="Accent1" xfId="1925" builtinId="29" hidden="1" customBuiltin="1"/>
    <cellStyle name="Accent1" xfId="1941" builtinId="29" hidden="1" customBuiltin="1"/>
    <cellStyle name="Accent1" xfId="1901" builtinId="29" hidden="1" customBuiltin="1"/>
    <cellStyle name="Accent1" xfId="1938" builtinId="29" hidden="1" customBuiltin="1"/>
    <cellStyle name="Accent1" xfId="1833" builtinId="29" hidden="1" customBuiltin="1"/>
    <cellStyle name="Accent1" xfId="3032" builtinId="29" hidden="1" customBuiltin="1"/>
    <cellStyle name="Accent1" xfId="3053" builtinId="29" hidden="1" customBuiltin="1"/>
    <cellStyle name="Accent1" xfId="3076" builtinId="29" hidden="1" customBuiltin="1"/>
    <cellStyle name="Accent1" xfId="3097" builtinId="29" hidden="1" customBuiltin="1"/>
    <cellStyle name="Accent1" xfId="3118" builtinId="29" hidden="1" customBuiltin="1"/>
    <cellStyle name="Accent1" xfId="2998" builtinId="29" hidden="1" customBuiltin="1"/>
    <cellStyle name="Accent1" xfId="3150" builtinId="29" hidden="1" customBuiltin="1"/>
    <cellStyle name="Accent1" xfId="3179" builtinId="29" hidden="1" customBuiltin="1"/>
    <cellStyle name="Accent1" xfId="3214" builtinId="29" hidden="1" customBuiltin="1"/>
    <cellStyle name="Accent1" xfId="3243" builtinId="29" hidden="1" customBuiltin="1"/>
    <cellStyle name="Accent1" xfId="3274" builtinId="29" hidden="1" customBuiltin="1"/>
    <cellStyle name="Accent1" xfId="3140" builtinId="29" hidden="1" customBuiltin="1"/>
    <cellStyle name="Accent1" xfId="3261" builtinId="29" hidden="1" customBuiltin="1"/>
    <cellStyle name="Accent1" xfId="3294" builtinId="29" hidden="1" customBuiltin="1"/>
    <cellStyle name="Accent1" xfId="3319" builtinId="29" hidden="1" customBuiltin="1"/>
    <cellStyle name="Accent1" xfId="3340" builtinId="29" hidden="1" customBuiltin="1"/>
    <cellStyle name="Accent1" xfId="3361" builtinId="29" hidden="1" customBuiltin="1"/>
    <cellStyle name="Accent1" xfId="3132" builtinId="29" hidden="1" customBuiltin="1"/>
    <cellStyle name="Accent1" xfId="3401" builtinId="29" hidden="1" customBuiltin="1"/>
    <cellStyle name="Accent1" xfId="3429" builtinId="29" hidden="1" customBuiltin="1"/>
    <cellStyle name="Accent1" xfId="3461" builtinId="29" hidden="1" customBuiltin="1"/>
    <cellStyle name="Accent1" xfId="3489" builtinId="29" hidden="1" customBuiltin="1"/>
    <cellStyle name="Accent1" xfId="3516" builtinId="29" hidden="1" customBuiltin="1"/>
    <cellStyle name="Accent1" xfId="3391" builtinId="29" hidden="1" customBuiltin="1"/>
    <cellStyle name="Accent1" xfId="3504" builtinId="29" hidden="1" customBuiltin="1"/>
    <cellStyle name="Accent1" xfId="3534" builtinId="29" hidden="1" customBuiltin="1"/>
    <cellStyle name="Accent1" xfId="3556" builtinId="29" hidden="1" customBuiltin="1"/>
    <cellStyle name="Accent1" xfId="3577" builtinId="29" hidden="1" customBuiltin="1"/>
    <cellStyle name="Accent1" xfId="3598" builtinId="29" hidden="1" customBuiltin="1"/>
    <cellStyle name="Accent1" xfId="3623" builtinId="29" hidden="1" customBuiltin="1"/>
    <cellStyle name="Accent1" xfId="3657" builtinId="29" hidden="1" customBuiltin="1"/>
    <cellStyle name="Accent1" xfId="3685" builtinId="29" hidden="1" customBuiltin="1"/>
    <cellStyle name="Accent1" xfId="3717" builtinId="29" hidden="1" customBuiltin="1"/>
    <cellStyle name="Accent1" xfId="3745" builtinId="29" hidden="1" customBuiltin="1"/>
    <cellStyle name="Accent1" xfId="3772" builtinId="29" hidden="1" customBuiltin="1"/>
    <cellStyle name="Accent1" xfId="3647" builtinId="29" hidden="1" customBuiltin="1"/>
    <cellStyle name="Accent1" xfId="3760" builtinId="29" hidden="1" customBuiltin="1"/>
    <cellStyle name="Accent1" xfId="3790" builtinId="29" hidden="1" customBuiltin="1"/>
    <cellStyle name="Accent1" xfId="3812" builtinId="29" hidden="1" customBuiltin="1"/>
    <cellStyle name="Accent1" xfId="3833" builtinId="29" hidden="1" customBuiltin="1"/>
    <cellStyle name="Accent1" xfId="3854" builtinId="29" hidden="1" customBuiltin="1"/>
    <cellStyle name="Accent1" xfId="3875" builtinId="29" hidden="1" customBuiltin="1"/>
    <cellStyle name="Accent1" xfId="3916" builtinId="29" hidden="1" customBuiltin="1"/>
    <cellStyle name="Accent1" xfId="3950" builtinId="29" hidden="1" customBuiltin="1"/>
    <cellStyle name="Accent1" xfId="3987" builtinId="29" hidden="1" customBuiltin="1"/>
    <cellStyle name="Accent1" xfId="4024" builtinId="29" hidden="1" customBuiltin="1"/>
    <cellStyle name="Accent1" xfId="4058" builtinId="29" hidden="1" customBuiltin="1"/>
    <cellStyle name="Accent1" xfId="4256" builtinId="29" hidden="1" customBuiltin="1"/>
    <cellStyle name="Accent1" xfId="6390" builtinId="29" hidden="1" customBuiltin="1"/>
    <cellStyle name="Accent1" xfId="6414" builtinId="29" hidden="1" customBuiltin="1"/>
    <cellStyle name="Accent1" xfId="6444" builtinId="29" hidden="1" customBuiltin="1"/>
    <cellStyle name="Accent1" xfId="6468" builtinId="29" hidden="1" customBuiltin="1"/>
    <cellStyle name="Accent1" xfId="6491" builtinId="29" hidden="1" customBuiltin="1"/>
    <cellStyle name="Accent1" xfId="6344" builtinId="29" hidden="1" customBuiltin="1"/>
    <cellStyle name="Accent1" xfId="6532" builtinId="29" hidden="1" customBuiltin="1"/>
    <cellStyle name="Accent1" xfId="6566" builtinId="29" hidden="1" customBuiltin="1"/>
    <cellStyle name="Accent1" xfId="6604" builtinId="29" hidden="1" customBuiltin="1"/>
    <cellStyle name="Accent1" xfId="6640" builtinId="29" hidden="1" customBuiltin="1"/>
    <cellStyle name="Accent1" xfId="6675" builtinId="29" hidden="1" customBuiltin="1"/>
    <cellStyle name="Accent1" xfId="6521" builtinId="29" hidden="1" customBuiltin="1"/>
    <cellStyle name="Accent1" xfId="6661" builtinId="29" hidden="1" customBuiltin="1"/>
    <cellStyle name="Accent1" xfId="6699" builtinId="29" hidden="1" customBuiltin="1"/>
    <cellStyle name="Accent1" xfId="6737" builtinId="29" hidden="1" customBuiltin="1"/>
    <cellStyle name="Accent1" xfId="6773" builtinId="29" hidden="1" customBuiltin="1"/>
    <cellStyle name="Accent1" xfId="6808" builtinId="29" hidden="1" customBuiltin="1"/>
    <cellStyle name="Accent1" xfId="6508" builtinId="29" hidden="1" customBuiltin="1"/>
    <cellStyle name="Accent1" xfId="6871" builtinId="29" hidden="1" customBuiltin="1"/>
    <cellStyle name="Accent1" xfId="6904" builtinId="29" hidden="1" customBuiltin="1"/>
    <cellStyle name="Accent1" xfId="6940" builtinId="29" hidden="1" customBuiltin="1"/>
    <cellStyle name="Accent1" xfId="6973" builtinId="29" hidden="1" customBuiltin="1"/>
    <cellStyle name="Accent1" xfId="7003" builtinId="29" hidden="1" customBuiltin="1"/>
    <cellStyle name="Accent1" xfId="6860" builtinId="29" hidden="1" customBuiltin="1"/>
    <cellStyle name="Accent1" xfId="6990" builtinId="29" hidden="1" customBuiltin="1"/>
    <cellStyle name="Accent1" xfId="7024" builtinId="29" hidden="1" customBuiltin="1"/>
    <cellStyle name="Accent1" xfId="7059" builtinId="29" hidden="1" customBuiltin="1"/>
    <cellStyle name="Accent1" xfId="7095" builtinId="29" hidden="1" customBuiltin="1"/>
    <cellStyle name="Accent1" xfId="7129" builtinId="29" hidden="1" customBuiltin="1"/>
    <cellStyle name="Accent1" xfId="7169" builtinId="29" hidden="1" customBuiltin="1"/>
    <cellStyle name="Accent1" xfId="7215" builtinId="29" hidden="1" customBuiltin="1"/>
    <cellStyle name="Accent1" xfId="7249" builtinId="29" hidden="1" customBuiltin="1"/>
    <cellStyle name="Accent1" xfId="7285" builtinId="29" hidden="1" customBuiltin="1"/>
    <cellStyle name="Accent1" xfId="7318" builtinId="29" hidden="1" customBuiltin="1"/>
    <cellStyle name="Accent1" xfId="7348" builtinId="29" hidden="1" customBuiltin="1"/>
    <cellStyle name="Accent1" xfId="7203" builtinId="29" hidden="1" customBuiltin="1"/>
    <cellStyle name="Accent1" xfId="7335" builtinId="29" hidden="1" customBuiltin="1"/>
    <cellStyle name="Accent1" xfId="7369" builtinId="29" hidden="1" customBuiltin="1"/>
    <cellStyle name="Accent1" xfId="7405" builtinId="29" hidden="1" customBuiltin="1"/>
    <cellStyle name="Accent1" xfId="7441" builtinId="29" hidden="1" customBuiltin="1"/>
    <cellStyle name="Accent1" xfId="7475" builtinId="29" hidden="1" customBuiltin="1"/>
    <cellStyle name="Accent1" xfId="7523" builtinId="29" hidden="1" customBuiltin="1"/>
    <cellStyle name="Accent1" xfId="7976" builtinId="29" hidden="1" customBuiltin="1"/>
    <cellStyle name="Accent1" xfId="7997" builtinId="29" hidden="1" customBuiltin="1"/>
    <cellStyle name="Accent1" xfId="8020" builtinId="29" hidden="1" customBuiltin="1"/>
    <cellStyle name="Accent1" xfId="8043" builtinId="29" hidden="1" customBuiltin="1"/>
    <cellStyle name="Accent1" xfId="8064" builtinId="29" hidden="1" customBuiltin="1"/>
    <cellStyle name="Accent1" xfId="8108" builtinId="29" hidden="1" customBuiltin="1"/>
    <cellStyle name="Accent1" xfId="8573" builtinId="29" hidden="1" customBuiltin="1"/>
    <cellStyle name="Accent1" xfId="8597" builtinId="29" hidden="1" customBuiltin="1"/>
    <cellStyle name="Accent1" xfId="8625" builtinId="29" hidden="1" customBuiltin="1"/>
    <cellStyle name="Accent1" xfId="8648" builtinId="29" hidden="1" customBuiltin="1"/>
    <cellStyle name="Accent1" xfId="8674" builtinId="29" hidden="1" customBuiltin="1"/>
    <cellStyle name="Accent1" xfId="8534" builtinId="29" hidden="1" customBuiltin="1"/>
    <cellStyle name="Accent1" xfId="8709" builtinId="29" hidden="1" customBuiltin="1"/>
    <cellStyle name="Accent1" xfId="8739" builtinId="29" hidden="1" customBuiltin="1"/>
    <cellStyle name="Accent1" xfId="8775" builtinId="29" hidden="1" customBuiltin="1"/>
    <cellStyle name="Accent1" xfId="8807" builtinId="29" hidden="1" customBuiltin="1"/>
    <cellStyle name="Accent1" xfId="8839" builtinId="29" hidden="1" customBuiltin="1"/>
    <cellStyle name="Accent1" xfId="8699" builtinId="29" hidden="1" customBuiltin="1"/>
    <cellStyle name="Accent1" xfId="8826" builtinId="29" hidden="1" customBuiltin="1"/>
    <cellStyle name="Accent1" xfId="8860" builtinId="29" hidden="1" customBuiltin="1"/>
    <cellStyle name="Accent1" xfId="8888" builtinId="29" hidden="1" customBuiltin="1"/>
    <cellStyle name="Accent1" xfId="8912" builtinId="29" hidden="1" customBuiltin="1"/>
    <cellStyle name="Accent1" xfId="8936" builtinId="29" hidden="1" customBuiltin="1"/>
    <cellStyle name="Accent1" xfId="8690" builtinId="29" hidden="1" customBuiltin="1"/>
    <cellStyle name="Accent1" xfId="8982" builtinId="29" hidden="1" customBuiltin="1"/>
    <cellStyle name="Accent1" xfId="9013" builtinId="29" hidden="1" customBuiltin="1"/>
    <cellStyle name="Accent1" xfId="9046" builtinId="29" hidden="1" customBuiltin="1"/>
    <cellStyle name="Accent1" xfId="9077" builtinId="29" hidden="1" customBuiltin="1"/>
    <cellStyle name="Accent1" xfId="9104" builtinId="29" hidden="1" customBuiltin="1"/>
    <cellStyle name="Accent1" xfId="8971" builtinId="29" hidden="1" customBuiltin="1"/>
    <cellStyle name="Accent1" xfId="9092" builtinId="29" hidden="1" customBuiltin="1"/>
    <cellStyle name="Accent1" xfId="9123" builtinId="29" hidden="1" customBuiltin="1"/>
    <cellStyle name="Accent1" xfId="9150" builtinId="29" hidden="1" customBuiltin="1"/>
    <cellStyle name="Accent1" xfId="9175" builtinId="29" hidden="1" customBuiltin="1"/>
    <cellStyle name="Accent1" xfId="9201" builtinId="29" hidden="1" customBuiltin="1"/>
    <cellStyle name="Accent1" xfId="9229" builtinId="29" hidden="1" customBuiltin="1"/>
    <cellStyle name="Accent1" xfId="9267" builtinId="29" hidden="1" customBuiltin="1"/>
    <cellStyle name="Accent1" xfId="9298" builtinId="29" hidden="1" customBuiltin="1"/>
    <cellStyle name="Accent1" xfId="9331" builtinId="29" hidden="1" customBuiltin="1"/>
    <cellStyle name="Accent1" xfId="9362" builtinId="29" hidden="1" customBuiltin="1"/>
    <cellStyle name="Accent1" xfId="9389" builtinId="29" hidden="1" customBuiltin="1"/>
    <cellStyle name="Accent1" xfId="9257" builtinId="29" hidden="1" customBuiltin="1"/>
    <cellStyle name="Accent1" xfId="9377" builtinId="29" hidden="1" customBuiltin="1"/>
    <cellStyle name="Accent1" xfId="9408" builtinId="29" hidden="1" customBuiltin="1"/>
    <cellStyle name="Accent1" xfId="9434" builtinId="29" hidden="1" customBuiltin="1"/>
    <cellStyle name="Accent1" xfId="9459" builtinId="29" hidden="1" customBuiltin="1"/>
    <cellStyle name="Accent1" xfId="9483" builtinId="29" hidden="1" customBuiltin="1"/>
    <cellStyle name="Accent1" xfId="9507" builtinId="29" hidden="1" customBuiltin="1"/>
    <cellStyle name="Accent1" xfId="8281" builtinId="29" hidden="1" customBuiltin="1"/>
    <cellStyle name="Accent1" xfId="8368" builtinId="29" hidden="1" customBuiltin="1"/>
    <cellStyle name="Accent1" xfId="8437" builtinId="29" hidden="1" customBuiltin="1"/>
    <cellStyle name="Accent1" xfId="8288" builtinId="29" hidden="1" customBuiltin="1"/>
    <cellStyle name="Accent1" xfId="8429" builtinId="29" hidden="1" customBuiltin="1"/>
    <cellStyle name="Accent1" xfId="8094" builtinId="29" hidden="1" customBuiltin="1"/>
    <cellStyle name="Accent1" xfId="9674" builtinId="29" hidden="1" customBuiltin="1"/>
    <cellStyle name="Accent1" xfId="9695" builtinId="29" hidden="1" customBuiltin="1"/>
    <cellStyle name="Accent1" xfId="9718" builtinId="29" hidden="1" customBuiltin="1"/>
    <cellStyle name="Accent1" xfId="9739" builtinId="29" hidden="1" customBuiltin="1"/>
    <cellStyle name="Accent1" xfId="9760" builtinId="29" hidden="1" customBuiltin="1"/>
    <cellStyle name="Accent1" xfId="9637" builtinId="29" hidden="1" customBuiltin="1"/>
    <cellStyle name="Accent1" xfId="9794" builtinId="29" hidden="1" customBuiltin="1"/>
    <cellStyle name="Accent1" xfId="9824" builtinId="29" hidden="1" customBuiltin="1"/>
    <cellStyle name="Accent1" xfId="9859" builtinId="29" hidden="1" customBuiltin="1"/>
    <cellStyle name="Accent1" xfId="9890" builtinId="29" hidden="1" customBuiltin="1"/>
    <cellStyle name="Accent1" xfId="9921" builtinId="29" hidden="1" customBuiltin="1"/>
    <cellStyle name="Accent1" xfId="9783" builtinId="29" hidden="1" customBuiltin="1"/>
    <cellStyle name="Accent1" xfId="9908" builtinId="29" hidden="1" customBuiltin="1"/>
    <cellStyle name="Accent1" xfId="9943" builtinId="29" hidden="1" customBuiltin="1"/>
    <cellStyle name="Accent1" xfId="9972" builtinId="29" hidden="1" customBuiltin="1"/>
    <cellStyle name="Accent1" xfId="9996" builtinId="29" hidden="1" customBuiltin="1"/>
    <cellStyle name="Accent1" xfId="10020" builtinId="29" hidden="1" customBuiltin="1"/>
    <cellStyle name="Accent1" xfId="9774" builtinId="29" hidden="1" customBuiltin="1"/>
    <cellStyle name="Accent1" xfId="10063" builtinId="29" hidden="1" customBuiltin="1"/>
    <cellStyle name="Accent1" xfId="10092" builtinId="29" hidden="1" customBuiltin="1"/>
    <cellStyle name="Accent1" xfId="10124" builtinId="29" hidden="1" customBuiltin="1"/>
    <cellStyle name="Accent1" xfId="10153" builtinId="29" hidden="1" customBuiltin="1"/>
    <cellStyle name="Accent1" xfId="10180" builtinId="29" hidden="1" customBuiltin="1"/>
    <cellStyle name="Accent1" xfId="10053" builtinId="29" hidden="1" customBuiltin="1"/>
    <cellStyle name="Accent1" xfId="10168" builtinId="29" hidden="1" customBuiltin="1"/>
    <cellStyle name="Accent1" xfId="10200" builtinId="29" hidden="1" customBuiltin="1"/>
    <cellStyle name="Accent1" xfId="10226" builtinId="29" hidden="1" customBuiltin="1"/>
    <cellStyle name="Accent1" xfId="10250" builtinId="29" hidden="1" customBuiltin="1"/>
    <cellStyle name="Accent1" xfId="10274" builtinId="29" hidden="1" customBuiltin="1"/>
    <cellStyle name="Accent1" xfId="10302" builtinId="29" hidden="1" customBuiltin="1"/>
    <cellStyle name="Accent1" xfId="10341" builtinId="29" hidden="1" customBuiltin="1"/>
    <cellStyle name="Accent1" xfId="10370" builtinId="29" hidden="1" customBuiltin="1"/>
    <cellStyle name="Accent1" xfId="10403" builtinId="29" hidden="1" customBuiltin="1"/>
    <cellStyle name="Accent1" xfId="10433" builtinId="29" hidden="1" customBuiltin="1"/>
    <cellStyle name="Accent1" xfId="10460" builtinId="29" hidden="1" customBuiltin="1"/>
    <cellStyle name="Accent1" xfId="10330" builtinId="29" hidden="1" customBuiltin="1"/>
    <cellStyle name="Accent1" xfId="10448" builtinId="29" hidden="1" customBuiltin="1"/>
    <cellStyle name="Accent1" xfId="10479" builtinId="29" hidden="1" customBuiltin="1"/>
    <cellStyle name="Accent1" xfId="10506" builtinId="29" hidden="1" customBuiltin="1"/>
    <cellStyle name="Accent1" xfId="10530" builtinId="29" hidden="1" customBuiltin="1"/>
    <cellStyle name="Accent1" xfId="10552" builtinId="29" hidden="1" customBuiltin="1"/>
    <cellStyle name="Accent1" xfId="10582" builtinId="29" hidden="1" customBuiltin="1"/>
    <cellStyle name="Accent1" xfId="5429" builtinId="29" hidden="1" customBuiltin="1"/>
    <cellStyle name="Accent1" xfId="7563" builtinId="29" hidden="1" customBuiltin="1"/>
    <cellStyle name="Accent1" xfId="8511" builtinId="29" hidden="1" customBuiltin="1"/>
    <cellStyle name="Accent1" xfId="7690" builtinId="29" hidden="1" customBuiltin="1"/>
    <cellStyle name="Accent1" xfId="10746" builtinId="29" hidden="1" customBuiltin="1"/>
    <cellStyle name="Accent1" xfId="9623" builtinId="29" hidden="1" customBuiltin="1"/>
    <cellStyle name="Accent1" xfId="7806" builtinId="29" hidden="1" customBuiltin="1"/>
    <cellStyle name="Accent1" xfId="7544" builtinId="29" hidden="1" customBuiltin="1"/>
    <cellStyle name="Accent1" xfId="5949" builtinId="29" hidden="1" customBuiltin="1"/>
    <cellStyle name="Accent1" xfId="5742" builtinId="29" hidden="1" customBuiltin="1"/>
    <cellStyle name="Accent1" xfId="7963" builtinId="29" hidden="1" customBuiltin="1"/>
    <cellStyle name="Accent1" xfId="5736" builtinId="29" hidden="1" customBuiltin="1"/>
    <cellStyle name="Accent1" xfId="6222" builtinId="29" hidden="1" customBuiltin="1"/>
    <cellStyle name="Accent1" xfId="4414" builtinId="29" hidden="1" customBuiltin="1"/>
    <cellStyle name="Accent1" xfId="5206" builtinId="29" hidden="1" customBuiltin="1"/>
    <cellStyle name="Accent1" xfId="10783" builtinId="29" hidden="1" customBuiltin="1"/>
    <cellStyle name="Accent1" xfId="7849" builtinId="29" hidden="1" customBuiltin="1"/>
    <cellStyle name="Accent1" xfId="5822" builtinId="29" hidden="1" customBuiltin="1"/>
    <cellStyle name="Accent1" xfId="6082" builtinId="29" hidden="1" customBuiltin="1"/>
    <cellStyle name="Accent1" xfId="5150" builtinId="29" hidden="1" customBuiltin="1"/>
    <cellStyle name="Accent1" xfId="7740" builtinId="29" hidden="1" customBuiltin="1"/>
    <cellStyle name="Accent1" xfId="8266" builtinId="29" hidden="1" customBuiltin="1"/>
    <cellStyle name="Accent1" xfId="7739" builtinId="29" hidden="1" customBuiltin="1"/>
    <cellStyle name="Accent1" xfId="8321" builtinId="29" hidden="1" customBuiltin="1"/>
    <cellStyle name="Accent1" xfId="10824" builtinId="29" hidden="1" customBuiltin="1"/>
    <cellStyle name="Accent1" xfId="7647" builtinId="29" hidden="1" customBuiltin="1"/>
    <cellStyle name="Accent1" xfId="7867" builtinId="29" hidden="1" customBuiltin="1"/>
    <cellStyle name="Accent1" xfId="10634" builtinId="29" hidden="1" customBuiltin="1"/>
    <cellStyle name="Accent1" xfId="130" builtinId="29" hidden="1" customBuiltin="1"/>
    <cellStyle name="Accent1" xfId="8092" builtinId="29" hidden="1" customBuiltin="1"/>
    <cellStyle name="Accent1" xfId="5219" builtinId="29" hidden="1" customBuiltin="1"/>
    <cellStyle name="Accent1" xfId="6215" builtinId="29" hidden="1" customBuiltin="1"/>
    <cellStyle name="Accent1" xfId="6122" builtinId="29" hidden="1" customBuiltin="1"/>
    <cellStyle name="Accent1" xfId="5148" builtinId="29" hidden="1" customBuiltin="1"/>
    <cellStyle name="Accent1" xfId="4385" builtinId="29" hidden="1" customBuiltin="1"/>
    <cellStyle name="Accent1" xfId="4382" builtinId="29" hidden="1" customBuiltin="1"/>
    <cellStyle name="Accent1" xfId="5490" builtinId="29" hidden="1" customBuiltin="1"/>
    <cellStyle name="Accent1" xfId="5001" builtinId="29" hidden="1" customBuiltin="1"/>
    <cellStyle name="Accent1" xfId="4881" builtinId="29" hidden="1" customBuiltin="1"/>
    <cellStyle name="Accent1" xfId="4996" builtinId="29" hidden="1" customBuiltin="1"/>
    <cellStyle name="Accent1" xfId="5065" builtinId="29" hidden="1" customBuiltin="1"/>
    <cellStyle name="Accent1" xfId="4885" builtinId="29" hidden="1" customBuiltin="1"/>
    <cellStyle name="Accent1" xfId="5099" builtinId="29" hidden="1" customBuiltin="1"/>
    <cellStyle name="Accent1" xfId="5243" builtinId="29" hidden="1" customBuiltin="1"/>
    <cellStyle name="Accent1" xfId="4365" builtinId="29" hidden="1" customBuiltin="1"/>
    <cellStyle name="Accent1" xfId="5780" builtinId="29" hidden="1" customBuiltin="1"/>
    <cellStyle name="Accent1" xfId="3890" builtinId="29" hidden="1" customBuiltin="1"/>
    <cellStyle name="Accent1" xfId="6140" builtinId="29" hidden="1" customBuiltin="1"/>
    <cellStyle name="Accent1" xfId="6132" builtinId="29" hidden="1" customBuiltin="1"/>
    <cellStyle name="Accent1" xfId="10029" builtinId="29" hidden="1" customBuiltin="1"/>
    <cellStyle name="Accent1" xfId="9342" builtinId="29" hidden="1" customBuiltin="1"/>
    <cellStyle name="Accent1" xfId="4976" builtinId="29" hidden="1" customBuiltin="1"/>
    <cellStyle name="Accent1" xfId="5371" builtinId="29" hidden="1" customBuiltin="1"/>
    <cellStyle name="Accent1" xfId="9414" builtinId="29" hidden="1" customBuiltin="1"/>
    <cellStyle name="Accent1" xfId="11018" builtinId="29" hidden="1" customBuiltin="1"/>
    <cellStyle name="Accent1" xfId="11044" builtinId="29" hidden="1" customBuiltin="1"/>
    <cellStyle name="Accent1" xfId="11075" builtinId="29" hidden="1" customBuiltin="1"/>
    <cellStyle name="Accent1" xfId="11102" builtinId="29" hidden="1" customBuiltin="1"/>
    <cellStyle name="Accent1" xfId="11128" builtinId="29" hidden="1" customBuiltin="1"/>
    <cellStyle name="Accent1" xfId="10975" builtinId="29" hidden="1" customBuiltin="1"/>
    <cellStyle name="Accent1" xfId="11173" builtinId="29" hidden="1" customBuiltin="1"/>
    <cellStyle name="Accent1" xfId="11205" builtinId="29" hidden="1" customBuiltin="1"/>
    <cellStyle name="Accent1" xfId="11240" builtinId="29" hidden="1" customBuiltin="1"/>
    <cellStyle name="Accent1" xfId="11276" builtinId="29" hidden="1" customBuiltin="1"/>
    <cellStyle name="Accent1" xfId="11307" builtinId="29" hidden="1" customBuiltin="1"/>
    <cellStyle name="Accent1" xfId="11161" builtinId="29" hidden="1" customBuiltin="1"/>
    <cellStyle name="Accent1" xfId="11294" builtinId="29" hidden="1" customBuiltin="1"/>
    <cellStyle name="Accent1" xfId="11328" builtinId="29" hidden="1" customBuiltin="1"/>
    <cellStyle name="Accent1" xfId="11360" builtinId="29" hidden="1" customBuiltin="1"/>
    <cellStyle name="Accent1" xfId="11390" builtinId="29" hidden="1" customBuiltin="1"/>
    <cellStyle name="Accent1" xfId="11416" builtinId="29" hidden="1" customBuiltin="1"/>
    <cellStyle name="Accent1" xfId="11149" builtinId="29" hidden="1" customBuiltin="1"/>
    <cellStyle name="Accent1" xfId="11470" builtinId="29" hidden="1" customBuiltin="1"/>
    <cellStyle name="Accent1" xfId="11501" builtinId="29" hidden="1" customBuiltin="1"/>
    <cellStyle name="Accent1" xfId="11534" builtinId="29" hidden="1" customBuiltin="1"/>
    <cellStyle name="Accent1" xfId="11566" builtinId="29" hidden="1" customBuiltin="1"/>
    <cellStyle name="Accent1" xfId="11594" builtinId="29" hidden="1" customBuiltin="1"/>
    <cellStyle name="Accent1" xfId="11458" builtinId="29" hidden="1" customBuiltin="1"/>
    <cellStyle name="Accent1" xfId="11581" builtinId="29" hidden="1" customBuiltin="1"/>
    <cellStyle name="Accent1" xfId="11614" builtinId="29" hidden="1" customBuiltin="1"/>
    <cellStyle name="Accent1" xfId="11641" builtinId="29" hidden="1" customBuiltin="1"/>
    <cellStyle name="Accent1" xfId="11667" builtinId="29" hidden="1" customBuiltin="1"/>
    <cellStyle name="Accent1" xfId="11694" builtinId="29" hidden="1" customBuiltin="1"/>
    <cellStyle name="Accent1" xfId="11726" builtinId="29" hidden="1" customBuiltin="1"/>
    <cellStyle name="Accent1" xfId="11768" builtinId="29" hidden="1" customBuiltin="1"/>
    <cellStyle name="Accent1" xfId="11799" builtinId="29" hidden="1" customBuiltin="1"/>
    <cellStyle name="Accent1" xfId="11832" builtinId="29" hidden="1" customBuiltin="1"/>
    <cellStyle name="Accent1" xfId="11863" builtinId="29" hidden="1" customBuiltin="1"/>
    <cellStyle name="Accent1" xfId="11890" builtinId="29" hidden="1" customBuiltin="1"/>
    <cellStyle name="Accent1" xfId="11757" builtinId="29" hidden="1" customBuiltin="1"/>
    <cellStyle name="Accent1" xfId="11878" builtinId="29" hidden="1" customBuiltin="1"/>
    <cellStyle name="Accent1" xfId="11910" builtinId="29" hidden="1" customBuiltin="1"/>
    <cellStyle name="Accent1" xfId="11935" builtinId="29" hidden="1" customBuiltin="1"/>
    <cellStyle name="Accent1" xfId="11965" builtinId="29" hidden="1" customBuiltin="1"/>
    <cellStyle name="Accent1" xfId="11994" builtinId="29" hidden="1" customBuiltin="1"/>
    <cellStyle name="Accent1" xfId="12020" builtinId="29" hidden="1" customBuiltin="1"/>
    <cellStyle name="Accent1" xfId="5760" builtinId="29" hidden="1" customBuiltin="1"/>
    <cellStyle name="Accent1" xfId="10893" builtinId="29" hidden="1" customBuiltin="1"/>
    <cellStyle name="Accent1" xfId="10915" builtinId="29" hidden="1" customBuiltin="1"/>
    <cellStyle name="Accent1" xfId="4860" builtinId="29" hidden="1" customBuiltin="1"/>
    <cellStyle name="Accent1" xfId="10912" builtinId="29" hidden="1" customBuiltin="1"/>
    <cellStyle name="Accent1" xfId="10004" builtinId="29" hidden="1" customBuiltin="1"/>
    <cellStyle name="Accent1" xfId="12173" builtinId="29" hidden="1" customBuiltin="1"/>
    <cellStyle name="Accent1" xfId="12194" builtinId="29" hidden="1" customBuiltin="1"/>
    <cellStyle name="Accent1" xfId="12217" builtinId="29" hidden="1" customBuiltin="1"/>
    <cellStyle name="Accent1" xfId="12238" builtinId="29" hidden="1" customBuiltin="1"/>
    <cellStyle name="Accent1" xfId="12259" builtinId="29" hidden="1" customBuiltin="1"/>
    <cellStyle name="Accent1" xfId="12137" builtinId="29" hidden="1" customBuiltin="1"/>
    <cellStyle name="Accent1" xfId="12296" builtinId="29" hidden="1" customBuiltin="1"/>
    <cellStyle name="Accent1" xfId="12327" builtinId="29" hidden="1" customBuiltin="1"/>
    <cellStyle name="Accent1" xfId="12363" builtinId="29" hidden="1" customBuiltin="1"/>
    <cellStyle name="Accent1" xfId="12393" builtinId="29" hidden="1" customBuiltin="1"/>
    <cellStyle name="Accent1" xfId="12425" builtinId="29" hidden="1" customBuiltin="1"/>
    <cellStyle name="Accent1" xfId="12285" builtinId="29" hidden="1" customBuiltin="1"/>
    <cellStyle name="Accent1" xfId="12412" builtinId="29" hidden="1" customBuiltin="1"/>
    <cellStyle name="Accent1" xfId="12447" builtinId="29" hidden="1" customBuiltin="1"/>
    <cellStyle name="Accent1" xfId="12478" builtinId="29" hidden="1" customBuiltin="1"/>
    <cellStyle name="Accent1" xfId="12505" builtinId="29" hidden="1" customBuiltin="1"/>
    <cellStyle name="Accent1" xfId="12531" builtinId="29" hidden="1" customBuiltin="1"/>
    <cellStyle name="Accent1" xfId="12273" builtinId="29" hidden="1" customBuiltin="1"/>
    <cellStyle name="Accent1" xfId="12579" builtinId="29" hidden="1" customBuiltin="1"/>
    <cellStyle name="Accent1" xfId="12610" builtinId="29" hidden="1" customBuiltin="1"/>
    <cellStyle name="Accent1" xfId="12642" builtinId="29" hidden="1" customBuiltin="1"/>
    <cellStyle name="Accent1" xfId="12672" builtinId="29" hidden="1" customBuiltin="1"/>
    <cellStyle name="Accent1" xfId="12699" builtinId="29" hidden="1" customBuiltin="1"/>
    <cellStyle name="Accent1" xfId="12569" builtinId="29" hidden="1" customBuiltin="1"/>
    <cellStyle name="Accent1" xfId="12687" builtinId="29" hidden="1" customBuiltin="1"/>
    <cellStyle name="Accent1" xfId="12718" builtinId="29" hidden="1" customBuiltin="1"/>
    <cellStyle name="Accent1" xfId="12746" builtinId="29" hidden="1" customBuiltin="1"/>
    <cellStyle name="Accent1" xfId="12773" builtinId="29" hidden="1" customBuiltin="1"/>
    <cellStyle name="Accent1" xfId="12802" builtinId="29" hidden="1" customBuiltin="1"/>
    <cellStyle name="Accent1" xfId="12834" builtinId="29" hidden="1" customBuiltin="1"/>
    <cellStyle name="Accent1" xfId="12873" builtinId="29" hidden="1" customBuiltin="1"/>
    <cellStyle name="Accent1" xfId="12903" builtinId="29" hidden="1" customBuiltin="1"/>
    <cellStyle name="Accent1" xfId="12935" builtinId="29" hidden="1" customBuiltin="1"/>
    <cellStyle name="Accent1" xfId="12964" builtinId="29" hidden="1" customBuiltin="1"/>
    <cellStyle name="Accent1" xfId="12991" builtinId="29" hidden="1" customBuiltin="1"/>
    <cellStyle name="Accent1" xfId="12862" builtinId="29" hidden="1" customBuiltin="1"/>
    <cellStyle name="Accent1" xfId="12979" builtinId="29" hidden="1" customBuiltin="1"/>
    <cellStyle name="Accent1" xfId="13011" builtinId="29" hidden="1" customBuiltin="1"/>
    <cellStyle name="Accent1" xfId="13038" builtinId="29" hidden="1" customBuiltin="1"/>
    <cellStyle name="Accent1" xfId="13063" builtinId="29" hidden="1" customBuiltin="1"/>
    <cellStyle name="Accent1" xfId="13089" builtinId="29" hidden="1" customBuiltin="1"/>
    <cellStyle name="Accent1" xfId="13113" builtinId="29" hidden="1" customBuiltin="1"/>
    <cellStyle name="Accent1" xfId="4964" builtinId="29" hidden="1" customBuiltin="1"/>
    <cellStyle name="Accent1" xfId="4243" builtinId="29" hidden="1" customBuiltin="1"/>
    <cellStyle name="Accent1" xfId="4759" builtinId="29" hidden="1" customBuiltin="1"/>
    <cellStyle name="Accent1" xfId="5348" builtinId="29" hidden="1" customBuiltin="1"/>
    <cellStyle name="Accent1" xfId="5868" builtinId="29" hidden="1" customBuiltin="1"/>
    <cellStyle name="Accent1" xfId="11162" builtinId="29" hidden="1" customBuiltin="1"/>
    <cellStyle name="Accent1" xfId="5651" builtinId="29" hidden="1" customBuiltin="1"/>
    <cellStyle name="Accent1" xfId="10900" builtinId="29" hidden="1" customBuiltin="1"/>
    <cellStyle name="Accent1" xfId="13004" builtinId="29" hidden="1" customBuiltin="1"/>
    <cellStyle name="Accent1" xfId="8494" builtinId="29" hidden="1" customBuiltin="1"/>
    <cellStyle name="Accent1" xfId="6061" builtinId="29" hidden="1" customBuiltin="1"/>
    <cellStyle name="Accent1" xfId="12561" builtinId="29" hidden="1" customBuiltin="1"/>
    <cellStyle name="Accent1" xfId="13042" builtinId="29" hidden="1" customBuiltin="1"/>
    <cellStyle name="Accent1" xfId="5555" builtinId="29" hidden="1" customBuiltin="1"/>
    <cellStyle name="Accent1" xfId="4535" builtinId="29" hidden="1" customBuiltin="1"/>
    <cellStyle name="Accent1" xfId="4619" builtinId="29" hidden="1" customBuiltin="1"/>
    <cellStyle name="Accent1" xfId="11642" builtinId="29" hidden="1" customBuiltin="1"/>
    <cellStyle name="Accent1" xfId="11699" builtinId="29" hidden="1" customBuiltin="1"/>
    <cellStyle name="Accent1" xfId="11129" builtinId="29" hidden="1" customBuiltin="1"/>
    <cellStyle name="Accent1" xfId="13138" builtinId="29" hidden="1" customBuiltin="1"/>
    <cellStyle name="Accent1" xfId="13176" builtinId="29" hidden="1" customBuiltin="1"/>
    <cellStyle name="Accent1" xfId="13212" builtinId="29" hidden="1" customBuiltin="1"/>
    <cellStyle name="Accent1" xfId="13247" builtinId="29" hidden="1" customBuiltin="1"/>
    <cellStyle name="Accent1" xfId="8085" builtinId="29" hidden="1" customBuiltin="1"/>
    <cellStyle name="Accent1" xfId="13310" builtinId="29" hidden="1" customBuiltin="1"/>
    <cellStyle name="Accent1" xfId="13343" builtinId="29" hidden="1" customBuiltin="1"/>
    <cellStyle name="Accent1" xfId="13378" builtinId="29" hidden="1" customBuiltin="1"/>
    <cellStyle name="Accent1" xfId="13411" builtinId="29" hidden="1" customBuiltin="1"/>
    <cellStyle name="Accent1" xfId="13441" builtinId="29" hidden="1" customBuiltin="1"/>
    <cellStyle name="Accent1" xfId="13299" builtinId="29" hidden="1" customBuiltin="1"/>
    <cellStyle name="Accent1" xfId="13428" builtinId="29" hidden="1" customBuiltin="1"/>
    <cellStyle name="Accent1" xfId="13462" builtinId="29" hidden="1" customBuiltin="1"/>
    <cellStyle name="Accent1" xfId="13497" builtinId="29" hidden="1" customBuiltin="1"/>
    <cellStyle name="Accent1" xfId="13533" builtinId="29" hidden="1" customBuiltin="1"/>
    <cellStyle name="Accent1" xfId="13567" builtinId="29" hidden="1" customBuiltin="1"/>
    <cellStyle name="Accent1" xfId="13607" builtinId="29" hidden="1" customBuiltin="1"/>
    <cellStyle name="Accent1" xfId="13652" builtinId="29" hidden="1" customBuiltin="1"/>
    <cellStyle name="Accent1" xfId="13685" builtinId="29" hidden="1" customBuiltin="1"/>
    <cellStyle name="Accent1" xfId="13720" builtinId="29" hidden="1" customBuiltin="1"/>
    <cellStyle name="Accent1" xfId="13753" builtinId="29" hidden="1" customBuiltin="1"/>
    <cellStyle name="Accent1" xfId="13783" builtinId="29" hidden="1" customBuiltin="1"/>
    <cellStyle name="Accent1" xfId="13641" builtinId="29" hidden="1" customBuiltin="1"/>
    <cellStyle name="Accent1" xfId="13770" builtinId="29" hidden="1" customBuiltin="1"/>
    <cellStyle name="Accent1" xfId="13804" builtinId="29" hidden="1" customBuiltin="1"/>
    <cellStyle name="Accent1" xfId="13839" builtinId="29" hidden="1" customBuiltin="1"/>
    <cellStyle name="Accent1" xfId="13875" builtinId="29" hidden="1" customBuiltin="1"/>
    <cellStyle name="Accent1" xfId="13909" builtinId="29" hidden="1" customBuiltin="1"/>
    <cellStyle name="Accent1" xfId="13956" builtinId="29" hidden="1" customBuiltin="1"/>
    <cellStyle name="Accent1" xfId="14316" builtinId="29" hidden="1" customBuiltin="1"/>
    <cellStyle name="Accent1" xfId="14337" builtinId="29" hidden="1" customBuiltin="1"/>
    <cellStyle name="Accent1" xfId="14359" builtinId="29" hidden="1" customBuiltin="1"/>
    <cellStyle name="Accent1" xfId="14381" builtinId="29" hidden="1" customBuiltin="1"/>
    <cellStyle name="Accent1" xfId="14402" builtinId="29" hidden="1" customBuiltin="1"/>
    <cellStyle name="Accent1" xfId="14444" builtinId="29" hidden="1" customBuiltin="1"/>
    <cellStyle name="Accent1" xfId="14845" builtinId="29" hidden="1" customBuiltin="1"/>
    <cellStyle name="Accent1" xfId="14869" builtinId="29" hidden="1" customBuiltin="1"/>
    <cellStyle name="Accent1" xfId="14897" builtinId="29" hidden="1" customBuiltin="1"/>
    <cellStyle name="Accent1" xfId="14920" builtinId="29" hidden="1" customBuiltin="1"/>
    <cellStyle name="Accent1" xfId="14944" builtinId="29" hidden="1" customBuiltin="1"/>
    <cellStyle name="Accent1" xfId="14806" builtinId="29" hidden="1" customBuiltin="1"/>
    <cellStyle name="Accent1" xfId="14979" builtinId="29" hidden="1" customBuiltin="1"/>
    <cellStyle name="Accent1" xfId="15009" builtinId="29" hidden="1" customBuiltin="1"/>
    <cellStyle name="Accent1" xfId="15044" builtinId="29" hidden="1" customBuiltin="1"/>
    <cellStyle name="Accent1" xfId="15076" builtinId="29" hidden="1" customBuiltin="1"/>
    <cellStyle name="Accent1" xfId="15108" builtinId="29" hidden="1" customBuiltin="1"/>
    <cellStyle name="Accent1" xfId="14968" builtinId="29" hidden="1" customBuiltin="1"/>
    <cellStyle name="Accent1" xfId="15095" builtinId="29" hidden="1" customBuiltin="1"/>
    <cellStyle name="Accent1" xfId="15129" builtinId="29" hidden="1" customBuiltin="1"/>
    <cellStyle name="Accent1" xfId="15156" builtinId="29" hidden="1" customBuiltin="1"/>
    <cellStyle name="Accent1" xfId="15180" builtinId="29" hidden="1" customBuiltin="1"/>
    <cellStyle name="Accent1" xfId="15204" builtinId="29" hidden="1" customBuiltin="1"/>
    <cellStyle name="Accent1" xfId="14959" builtinId="29" hidden="1" customBuiltin="1"/>
    <cellStyle name="Accent1" xfId="15247" builtinId="29" hidden="1" customBuiltin="1"/>
    <cellStyle name="Accent1" xfId="15276" builtinId="29" hidden="1" customBuiltin="1"/>
    <cellStyle name="Accent1" xfId="15308" builtinId="29" hidden="1" customBuiltin="1"/>
    <cellStyle name="Accent1" xfId="15339" builtinId="29" hidden="1" customBuiltin="1"/>
    <cellStyle name="Accent1" xfId="15366" builtinId="29" hidden="1" customBuiltin="1"/>
    <cellStyle name="Accent1" xfId="15237" builtinId="29" hidden="1" customBuiltin="1"/>
    <cellStyle name="Accent1" xfId="15354" builtinId="29" hidden="1" customBuiltin="1"/>
    <cellStyle name="Accent1" xfId="15385" builtinId="29" hidden="1" customBuiltin="1"/>
    <cellStyle name="Accent1" xfId="15410" builtinId="29" hidden="1" customBuiltin="1"/>
    <cellStyle name="Accent1" xfId="15434" builtinId="29" hidden="1" customBuiltin="1"/>
    <cellStyle name="Accent1" xfId="15459" builtinId="29" hidden="1" customBuiltin="1"/>
    <cellStyle name="Accent1" xfId="15488" builtinId="29" hidden="1" customBuiltin="1"/>
    <cellStyle name="Accent1" xfId="15525" builtinId="29" hidden="1" customBuiltin="1"/>
    <cellStyle name="Accent1" xfId="15554" builtinId="29" hidden="1" customBuiltin="1"/>
    <cellStyle name="Accent1" xfId="15586" builtinId="29" hidden="1" customBuiltin="1"/>
    <cellStyle name="Accent1" xfId="15616" builtinId="29" hidden="1" customBuiltin="1"/>
    <cellStyle name="Accent1" xfId="15643" builtinId="29" hidden="1" customBuiltin="1"/>
    <cellStyle name="Accent1" xfId="15515" builtinId="29" hidden="1" customBuiltin="1"/>
    <cellStyle name="Accent1" xfId="15631" builtinId="29" hidden="1" customBuiltin="1"/>
    <cellStyle name="Accent1" xfId="15662" builtinId="29" hidden="1" customBuiltin="1"/>
    <cellStyle name="Accent1" xfId="15687" builtinId="29" hidden="1" customBuiltin="1"/>
    <cellStyle name="Accent1" xfId="15710" builtinId="29" hidden="1" customBuiltin="1"/>
    <cellStyle name="Accent1" xfId="15734" builtinId="29" hidden="1" customBuiltin="1"/>
    <cellStyle name="Accent1" xfId="15758" builtinId="29" hidden="1" customBuiltin="1"/>
    <cellStyle name="Accent1" xfId="14586" builtinId="29" hidden="1" customBuiltin="1"/>
    <cellStyle name="Accent1" xfId="14662" builtinId="29" hidden="1" customBuiltin="1"/>
    <cellStyle name="Accent1" xfId="14716" builtinId="29" hidden="1" customBuiltin="1"/>
    <cellStyle name="Accent1" xfId="14592" builtinId="29" hidden="1" customBuiltin="1"/>
    <cellStyle name="Accent1" xfId="14711" builtinId="29" hidden="1" customBuiltin="1"/>
    <cellStyle name="Accent1" xfId="14429" builtinId="29" hidden="1" customBuiltin="1"/>
    <cellStyle name="Accent1" xfId="15916" builtinId="29" hidden="1" customBuiltin="1"/>
    <cellStyle name="Accent1" xfId="15937" builtinId="29" hidden="1" customBuiltin="1"/>
    <cellStyle name="Accent1" xfId="15960" builtinId="29" hidden="1" customBuiltin="1"/>
    <cellStyle name="Accent1" xfId="15981" builtinId="29" hidden="1" customBuiltin="1"/>
    <cellStyle name="Accent1" xfId="16002" builtinId="29" hidden="1" customBuiltin="1"/>
    <cellStyle name="Accent1" xfId="15881" builtinId="29" hidden="1" customBuiltin="1"/>
    <cellStyle name="Accent1" xfId="16034" builtinId="29" hidden="1" customBuiltin="1"/>
    <cellStyle name="Accent1" xfId="16065" builtinId="29" hidden="1" customBuiltin="1"/>
    <cellStyle name="Accent1" xfId="16101" builtinId="29" hidden="1" customBuiltin="1"/>
    <cellStyle name="Accent1" xfId="16131" builtinId="29" hidden="1" customBuiltin="1"/>
    <cellStyle name="Accent1" xfId="16162" builtinId="29" hidden="1" customBuiltin="1"/>
    <cellStyle name="Accent1" xfId="16024" builtinId="29" hidden="1" customBuiltin="1"/>
    <cellStyle name="Accent1" xfId="16149" builtinId="29" hidden="1" customBuiltin="1"/>
    <cellStyle name="Accent1" xfId="16183" builtinId="29" hidden="1" customBuiltin="1"/>
    <cellStyle name="Accent1" xfId="16213" builtinId="29" hidden="1" customBuiltin="1"/>
    <cellStyle name="Accent1" xfId="16236" builtinId="29" hidden="1" customBuiltin="1"/>
    <cellStyle name="Accent1" xfId="16263" builtinId="29" hidden="1" customBuiltin="1"/>
    <cellStyle name="Accent1" xfId="16016" builtinId="29" hidden="1" customBuiltin="1"/>
    <cellStyle name="Accent1" xfId="16308" builtinId="29" hidden="1" customBuiltin="1"/>
    <cellStyle name="Accent1" xfId="16337" builtinId="29" hidden="1" customBuiltin="1"/>
    <cellStyle name="Accent1" xfId="16369" builtinId="29" hidden="1" customBuiltin="1"/>
    <cellStyle name="Accent1" xfId="16398" builtinId="29" hidden="1" customBuiltin="1"/>
    <cellStyle name="Accent1" xfId="16425" builtinId="29" hidden="1" customBuiltin="1"/>
    <cellStyle name="Accent1" xfId="16298" builtinId="29" hidden="1" customBuiltin="1"/>
    <cellStyle name="Accent1" xfId="16413" builtinId="29" hidden="1" customBuiltin="1"/>
    <cellStyle name="Accent1" xfId="16444" builtinId="29" hidden="1" customBuiltin="1"/>
    <cellStyle name="Accent1" xfId="16468" builtinId="29" hidden="1" customBuiltin="1"/>
    <cellStyle name="Accent1" xfId="16490" builtinId="29" hidden="1" customBuiltin="1"/>
    <cellStyle name="Accent1" xfId="16513" builtinId="29" hidden="1" customBuiltin="1"/>
    <cellStyle name="Accent1" xfId="16541" builtinId="29" hidden="1" customBuiltin="1"/>
    <cellStyle name="Accent1" xfId="16578" builtinId="29" hidden="1" customBuiltin="1"/>
    <cellStyle name="Accent1" xfId="16607" builtinId="29" hidden="1" customBuiltin="1"/>
    <cellStyle name="Accent1" xfId="16640" builtinId="29" hidden="1" customBuiltin="1"/>
    <cellStyle name="Accent1" xfId="16670" builtinId="29" hidden="1" customBuiltin="1"/>
    <cellStyle name="Accent1" xfId="16697" builtinId="29" hidden="1" customBuiltin="1"/>
    <cellStyle name="Accent1" xfId="16568" builtinId="29" hidden="1" customBuiltin="1"/>
    <cellStyle name="Accent1" xfId="16685" builtinId="29" hidden="1" customBuiltin="1"/>
    <cellStyle name="Accent1" xfId="16716" builtinId="29" hidden="1" customBuiltin="1"/>
    <cellStyle name="Accent1" xfId="16741" builtinId="29" hidden="1" customBuiltin="1"/>
    <cellStyle name="Accent1" xfId="16764" builtinId="29" hidden="1" customBuiltin="1"/>
    <cellStyle name="Accent1" xfId="16786" builtinId="29" hidden="1" customBuiltin="1"/>
    <cellStyle name="Accent1" xfId="16816" builtinId="29" hidden="1" customBuiltin="1"/>
    <cellStyle name="Accent1" xfId="8125" builtinId="29" hidden="1" customBuiltin="1"/>
    <cellStyle name="Accent1" xfId="13986" builtinId="29" hidden="1" customBuiltin="1"/>
    <cellStyle name="Accent1" xfId="14784" builtinId="29" hidden="1" customBuiltin="1"/>
    <cellStyle name="Accent1" xfId="14080" builtinId="29" hidden="1" customBuiltin="1"/>
    <cellStyle name="Accent1" xfId="16956" builtinId="29" hidden="1" customBuiltin="1"/>
    <cellStyle name="Accent1" xfId="15870" builtinId="29" hidden="1" customBuiltin="1"/>
    <cellStyle name="Accent1" xfId="14183" builtinId="29" hidden="1" customBuiltin="1"/>
    <cellStyle name="Accent1" xfId="13974" builtinId="29" hidden="1" customBuiltin="1"/>
    <cellStyle name="Accent1" xfId="5701" builtinId="29" hidden="1" customBuiltin="1"/>
    <cellStyle name="Accent1" xfId="10600" builtinId="29" hidden="1" customBuiltin="1"/>
    <cellStyle name="Accent1" xfId="14304" builtinId="29" hidden="1" customBuiltin="1"/>
    <cellStyle name="Accent1" xfId="4546" builtinId="29" hidden="1" customBuiltin="1"/>
    <cellStyle name="Accent1" xfId="4636" builtinId="29" hidden="1" customBuiltin="1"/>
    <cellStyle name="Accent1" xfId="8948" builtinId="29" hidden="1" customBuiltin="1"/>
    <cellStyle name="Accent1" xfId="5626" builtinId="29" hidden="1" customBuiltin="1"/>
    <cellStyle name="Accent1" xfId="16986" builtinId="29" hidden="1" customBuiltin="1"/>
    <cellStyle name="Accent1" xfId="14216" builtinId="29" hidden="1" customBuiltin="1"/>
    <cellStyle name="Accent1" xfId="8214" builtinId="29" hidden="1" customBuiltin="1"/>
    <cellStyle name="Accent1" xfId="5457" builtinId="29" hidden="1" customBuiltin="1"/>
    <cellStyle name="Accent1" xfId="4213" builtinId="29" hidden="1" customBuiltin="1"/>
    <cellStyle name="Accent1" xfId="14122" builtinId="29" hidden="1" customBuiltin="1"/>
    <cellStyle name="Accent1" xfId="14570" builtinId="29" hidden="1" customBuiltin="1"/>
    <cellStyle name="Accent1" xfId="14120" builtinId="29" hidden="1" customBuiltin="1"/>
    <cellStyle name="Accent1" xfId="14618" builtinId="29" hidden="1" customBuiltin="1"/>
    <cellStyle name="Accent1" xfId="17013" builtinId="29" hidden="1" customBuiltin="1"/>
    <cellStyle name="Accent1" xfId="14052" builtinId="29" hidden="1" customBuiltin="1"/>
    <cellStyle name="Accent1" xfId="14230" builtinId="29" hidden="1" customBuiltin="1"/>
    <cellStyle name="Accent1" xfId="16853" builtinId="29" hidden="1" customBuiltin="1"/>
    <cellStyle name="Accent1" xfId="5092" builtinId="29" hidden="1" customBuiltin="1"/>
    <cellStyle name="Accent1" xfId="14427" builtinId="29" hidden="1" customBuiltin="1"/>
    <cellStyle name="Accent1" xfId="10843" builtinId="29" hidden="1" customBuiltin="1"/>
    <cellStyle name="Accent1" xfId="4678" builtinId="29" hidden="1" customBuiltin="1"/>
    <cellStyle name="Accent1" xfId="9125" builtinId="29" hidden="1" customBuiltin="1"/>
    <cellStyle name="Accent1" xfId="4700" builtinId="29" hidden="1" customBuiltin="1"/>
    <cellStyle name="Accent1" xfId="7759" builtinId="29" hidden="1" customBuiltin="1"/>
    <cellStyle name="Accent1" xfId="5157" builtinId="29" hidden="1" customBuiltin="1"/>
    <cellStyle name="Accent1" xfId="8202" builtinId="29" hidden="1" customBuiltin="1"/>
    <cellStyle name="Accent1" xfId="7718" builtinId="29" hidden="1" customBuiltin="1"/>
    <cellStyle name="Accent1" xfId="4290" builtinId="29" hidden="1" customBuiltin="1"/>
    <cellStyle name="Accent1" xfId="4328" builtinId="29" hidden="1" customBuiltin="1"/>
    <cellStyle name="Accent1" xfId="7862" builtinId="29" hidden="1" customBuiltin="1"/>
    <cellStyle name="Accent1" xfId="5053" builtinId="29" hidden="1" customBuiltin="1"/>
    <cellStyle name="Accent1" xfId="5201" builtinId="29" hidden="1" customBuiltin="1"/>
    <cellStyle name="Accent1" xfId="6265" builtinId="29" hidden="1" customBuiltin="1"/>
    <cellStyle name="Accent1" xfId="7543" builtinId="29" hidden="1" customBuiltin="1"/>
    <cellStyle name="Accent1" xfId="4462" builtinId="29" hidden="1" customBuiltin="1"/>
    <cellStyle name="Accent1" xfId="5830" builtinId="29" hidden="1" customBuiltin="1"/>
    <cellStyle name="Accent1" xfId="4089" builtinId="29" hidden="1" customBuiltin="1"/>
    <cellStyle name="Accent1" xfId="4196" builtinId="29" hidden="1" customBuiltin="1"/>
    <cellStyle name="Accent1" xfId="16273" builtinId="29" hidden="1" customBuiltin="1"/>
    <cellStyle name="Accent1" xfId="15597" builtinId="29" hidden="1" customBuiltin="1"/>
    <cellStyle name="Accent1" xfId="5758" builtinId="29" hidden="1" customBuiltin="1"/>
    <cellStyle name="Accent1" xfId="8508" builtinId="29" hidden="1" customBuiltin="1"/>
    <cellStyle name="Accent1" xfId="15668" builtinId="29" hidden="1" customBuiltin="1"/>
    <cellStyle name="Accent1" xfId="17175" builtinId="29" hidden="1" customBuiltin="1"/>
    <cellStyle name="Accent1" xfId="17201" builtinId="29" hidden="1" customBuiltin="1"/>
    <cellStyle name="Accent1" xfId="17227" builtinId="29" hidden="1" customBuiltin="1"/>
    <cellStyle name="Accent1" xfId="17254" builtinId="29" hidden="1" customBuiltin="1"/>
    <cellStyle name="Accent1" xfId="17279" builtinId="29" hidden="1" customBuiltin="1"/>
    <cellStyle name="Accent1" xfId="17135" builtinId="29" hidden="1" customBuiltin="1"/>
    <cellStyle name="Accent1" xfId="17319" builtinId="29" hidden="1" customBuiltin="1"/>
    <cellStyle name="Accent1" xfId="17352" builtinId="29" hidden="1" customBuiltin="1"/>
    <cellStyle name="Accent1" xfId="17387" builtinId="29" hidden="1" customBuiltin="1"/>
    <cellStyle name="Accent1" xfId="17420" builtinId="29" hidden="1" customBuiltin="1"/>
    <cellStyle name="Accent1" xfId="17451" builtinId="29" hidden="1" customBuiltin="1"/>
    <cellStyle name="Accent1" xfId="17308" builtinId="29" hidden="1" customBuiltin="1"/>
    <cellStyle name="Accent1" xfId="17438" builtinId="29" hidden="1" customBuiltin="1"/>
    <cellStyle name="Accent1" xfId="17473" builtinId="29" hidden="1" customBuiltin="1"/>
    <cellStyle name="Accent1" xfId="17502" builtinId="29" hidden="1" customBuiltin="1"/>
    <cellStyle name="Accent1" xfId="17530" builtinId="29" hidden="1" customBuiltin="1"/>
    <cellStyle name="Accent1" xfId="17555" builtinId="29" hidden="1" customBuiltin="1"/>
    <cellStyle name="Accent1" xfId="17297" builtinId="29" hidden="1" customBuiltin="1"/>
    <cellStyle name="Accent1" xfId="17603" builtinId="29" hidden="1" customBuiltin="1"/>
    <cellStyle name="Accent1" xfId="17633" builtinId="29" hidden="1" customBuiltin="1"/>
    <cellStyle name="Accent1" xfId="17665" builtinId="29" hidden="1" customBuiltin="1"/>
    <cellStyle name="Accent1" xfId="17695" builtinId="29" hidden="1" customBuiltin="1"/>
    <cellStyle name="Accent1" xfId="17724" builtinId="29" hidden="1" customBuiltin="1"/>
    <cellStyle name="Accent1" xfId="17592" builtinId="29" hidden="1" customBuiltin="1"/>
    <cellStyle name="Accent1" xfId="17711" builtinId="29" hidden="1" customBuiltin="1"/>
    <cellStyle name="Accent1" xfId="17743" builtinId="29" hidden="1" customBuiltin="1"/>
    <cellStyle name="Accent1" xfId="17769" builtinId="29" hidden="1" customBuiltin="1"/>
    <cellStyle name="Accent1" xfId="17796" builtinId="29" hidden="1" customBuiltin="1"/>
    <cellStyle name="Accent1" xfId="17820" builtinId="29" hidden="1" customBuiltin="1"/>
    <cellStyle name="Accent1" xfId="17849" builtinId="29" hidden="1" customBuiltin="1"/>
    <cellStyle name="Accent1" xfId="17887" builtinId="29" hidden="1" customBuiltin="1"/>
    <cellStyle name="Accent1" xfId="17917" builtinId="29" hidden="1" customBuiltin="1"/>
    <cellStyle name="Accent1" xfId="17949" builtinId="29" hidden="1" customBuiltin="1"/>
    <cellStyle name="Accent1" xfId="17980" builtinId="29" hidden="1" customBuiltin="1"/>
    <cellStyle name="Accent1" xfId="18008" builtinId="29" hidden="1" customBuiltin="1"/>
    <cellStyle name="Accent1" xfId="17877" builtinId="29" hidden="1" customBuiltin="1"/>
    <cellStyle name="Accent1" xfId="17996" builtinId="29" hidden="1" customBuiltin="1"/>
    <cellStyle name="Accent1" xfId="18027" builtinId="29" hidden="1" customBuiltin="1"/>
    <cellStyle name="Accent1" xfId="18051" builtinId="29" hidden="1" customBuiltin="1"/>
    <cellStyle name="Accent1" xfId="18077" builtinId="29" hidden="1" customBuiltin="1"/>
    <cellStyle name="Accent1" xfId="18101" builtinId="29" hidden="1" customBuiltin="1"/>
    <cellStyle name="Accent1" xfId="18126" builtinId="29" hidden="1" customBuiltin="1"/>
    <cellStyle name="Accent1" xfId="4461" builtinId="29" hidden="1" customBuiltin="1"/>
    <cellStyle name="Accent1" xfId="17063" builtinId="29" hidden="1" customBuiltin="1"/>
    <cellStyle name="Accent1" xfId="17083" builtinId="29" hidden="1" customBuiltin="1"/>
    <cellStyle name="Accent1" xfId="5027" builtinId="29" hidden="1" customBuiltin="1"/>
    <cellStyle name="Accent1" xfId="17080" builtinId="29" hidden="1" customBuiltin="1"/>
    <cellStyle name="Accent1" xfId="16245" builtinId="29" hidden="1" customBuiltin="1"/>
    <cellStyle name="Accent1" xfId="18278" builtinId="29" hidden="1" customBuiltin="1"/>
    <cellStyle name="Accent1" xfId="18299" builtinId="29" hidden="1" customBuiltin="1"/>
    <cellStyle name="Accent1" xfId="18322" builtinId="29" hidden="1" customBuiltin="1"/>
    <cellStyle name="Accent1" xfId="18343" builtinId="29" hidden="1" customBuiltin="1"/>
    <cellStyle name="Accent1" xfId="18364" builtinId="29" hidden="1" customBuiltin="1"/>
    <cellStyle name="Accent1" xfId="18243" builtinId="29" hidden="1" customBuiltin="1"/>
    <cellStyle name="Accent1" xfId="18399" builtinId="29" hidden="1" customBuiltin="1"/>
    <cellStyle name="Accent1" xfId="18430" builtinId="29" hidden="1" customBuiltin="1"/>
    <cellStyle name="Accent1" xfId="18465" builtinId="29" hidden="1" customBuiltin="1"/>
    <cellStyle name="Accent1" xfId="18496" builtinId="29" hidden="1" customBuiltin="1"/>
    <cellStyle name="Accent1" xfId="18528" builtinId="29" hidden="1" customBuiltin="1"/>
    <cellStyle name="Accent1" xfId="18389" builtinId="29" hidden="1" customBuiltin="1"/>
    <cellStyle name="Accent1" xfId="18515" builtinId="29" hidden="1" customBuiltin="1"/>
    <cellStyle name="Accent1" xfId="18548" builtinId="29" hidden="1" customBuiltin="1"/>
    <cellStyle name="Accent1" xfId="18577" builtinId="29" hidden="1" customBuiltin="1"/>
    <cellStyle name="Accent1" xfId="18602" builtinId="29" hidden="1" customBuiltin="1"/>
    <cellStyle name="Accent1" xfId="18629" builtinId="29" hidden="1" customBuiltin="1"/>
    <cellStyle name="Accent1" xfId="18379" builtinId="29" hidden="1" customBuiltin="1"/>
    <cellStyle name="Accent1" xfId="18676" builtinId="29" hidden="1" customBuiltin="1"/>
    <cellStyle name="Accent1" xfId="18707" builtinId="29" hidden="1" customBuiltin="1"/>
    <cellStyle name="Accent1" xfId="18739" builtinId="29" hidden="1" customBuiltin="1"/>
    <cellStyle name="Accent1" xfId="18769" builtinId="29" hidden="1" customBuiltin="1"/>
    <cellStyle name="Accent1" xfId="18797" builtinId="29" hidden="1" customBuiltin="1"/>
    <cellStyle name="Accent1" xfId="18666" builtinId="29" hidden="1" customBuiltin="1"/>
    <cellStyle name="Accent1" xfId="18785" builtinId="29" hidden="1" customBuiltin="1"/>
    <cellStyle name="Accent1" xfId="18816" builtinId="29" hidden="1" customBuiltin="1"/>
    <cellStyle name="Accent1" xfId="18842" builtinId="29" hidden="1" customBuiltin="1"/>
    <cellStyle name="Accent1" xfId="18868" builtinId="29" hidden="1" customBuiltin="1"/>
    <cellStyle name="Accent1" xfId="18892" builtinId="29" hidden="1" customBuiltin="1"/>
    <cellStyle name="Accent1" xfId="18922" builtinId="29" hidden="1" customBuiltin="1"/>
    <cellStyle name="Accent1" xfId="18959" builtinId="29" hidden="1" customBuiltin="1"/>
    <cellStyle name="Accent1" xfId="18989" builtinId="29" hidden="1" customBuiltin="1"/>
    <cellStyle name="Accent1" xfId="19021" builtinId="29" hidden="1" customBuiltin="1"/>
    <cellStyle name="Accent1" xfId="19052" builtinId="29" hidden="1" customBuiltin="1"/>
    <cellStyle name="Accent1" xfId="19080" builtinId="29" hidden="1" customBuiltin="1"/>
    <cellStyle name="Accent1" xfId="18949" builtinId="29" hidden="1" customBuiltin="1"/>
    <cellStyle name="Accent1" xfId="19068" builtinId="29" hidden="1" customBuiltin="1"/>
    <cellStyle name="Accent1" xfId="19099" builtinId="29" hidden="1" customBuiltin="1"/>
    <cellStyle name="Accent1" xfId="19124" builtinId="29" hidden="1" customBuiltin="1"/>
    <cellStyle name="Accent1" xfId="19147" builtinId="29" hidden="1" customBuiltin="1"/>
    <cellStyle name="Accent1" xfId="19171" builtinId="29" hidden="1" customBuiltin="1"/>
    <cellStyle name="Accent1" xfId="19194" builtinId="29" hidden="1" customBuiltin="1"/>
    <cellStyle name="Accent1" xfId="5028" builtinId="29" hidden="1" customBuiltin="1"/>
    <cellStyle name="Accent1" xfId="11629" builtinId="29" hidden="1" customBuiltin="1"/>
    <cellStyle name="Accent1" xfId="8382" builtinId="29" hidden="1" customBuiltin="1"/>
    <cellStyle name="Accent1" xfId="7687" builtinId="29" hidden="1" customBuiltin="1"/>
    <cellStyle name="Accent1" xfId="6181" builtinId="29" hidden="1" customBuiltin="1"/>
    <cellStyle name="Accent1" xfId="17309" builtinId="29" hidden="1" customBuiltin="1"/>
    <cellStyle name="Accent1" xfId="6021" builtinId="29" hidden="1" customBuiltin="1"/>
    <cellStyle name="Accent1" xfId="17069" builtinId="29" hidden="1" customBuiltin="1"/>
    <cellStyle name="Accent1" xfId="19093" builtinId="29" hidden="1" customBuiltin="1"/>
    <cellStyle name="Accent1" xfId="14769" builtinId="29" hidden="1" customBuiltin="1"/>
    <cellStyle name="Accent1" xfId="12437" builtinId="29" hidden="1" customBuiltin="1"/>
    <cellStyle name="Accent1" xfId="18659" builtinId="29" hidden="1" customBuiltin="1"/>
    <cellStyle name="Accent1" xfId="19128" builtinId="29" hidden="1" customBuiltin="1"/>
    <cellStyle name="Accent1" xfId="6231" builtinId="29" hidden="1" customBuiltin="1"/>
    <cellStyle name="Accent1" xfId="4222" builtinId="29" hidden="1" customBuiltin="1"/>
    <cellStyle name="Accent1" xfId="4300" builtinId="29" hidden="1" customBuiltin="1"/>
    <cellStyle name="Accent1" xfId="17770" builtinId="29" hidden="1" customBuiltin="1"/>
    <cellStyle name="Accent1" xfId="17824" builtinId="29" hidden="1" customBuiltin="1"/>
    <cellStyle name="Accent1" xfId="17280" builtinId="29" hidden="1" customBuiltin="1"/>
    <cellStyle name="Accent1" xfId="19219" builtinId="29" hidden="1" customBuiltin="1"/>
    <cellStyle name="Accent1" xfId="19258" builtinId="29" hidden="1" customBuiltin="1"/>
    <cellStyle name="Accent1" xfId="19295" builtinId="29" hidden="1" customBuiltin="1"/>
    <cellStyle name="Accent1" xfId="19330" builtinId="29" hidden="1" customBuiltin="1"/>
    <cellStyle name="Accent1" xfId="14419" builtinId="29" hidden="1" customBuiltin="1"/>
    <cellStyle name="Accent1" xfId="19393" builtinId="29" hidden="1" customBuiltin="1"/>
    <cellStyle name="Accent1" xfId="19426" builtinId="29" hidden="1" customBuiltin="1"/>
    <cellStyle name="Accent1" xfId="19461" builtinId="29" hidden="1" customBuiltin="1"/>
    <cellStyle name="Accent1" xfId="19494" builtinId="29" hidden="1" customBuiltin="1"/>
    <cellStyle name="Accent1" xfId="19524" builtinId="29" hidden="1" customBuiltin="1"/>
    <cellStyle name="Accent1" xfId="19382" builtinId="29" hidden="1" customBuiltin="1"/>
    <cellStyle name="Accent1" xfId="19511" builtinId="29" hidden="1" customBuiltin="1"/>
    <cellStyle name="Accent1" xfId="19545" builtinId="29" hidden="1" customBuiltin="1"/>
    <cellStyle name="Accent1" xfId="19580" builtinId="29" hidden="1" customBuiltin="1"/>
    <cellStyle name="Accent1" xfId="19616" builtinId="29" hidden="1" customBuiltin="1"/>
    <cellStyle name="Accent1" xfId="19650" builtinId="29" hidden="1" customBuiltin="1"/>
    <cellStyle name="Accent1" xfId="19690" builtinId="29" hidden="1" customBuiltin="1"/>
    <cellStyle name="Accent1" xfId="19735" builtinId="29" hidden="1" customBuiltin="1"/>
    <cellStyle name="Accent1" xfId="19768" builtinId="29" hidden="1" customBuiltin="1"/>
    <cellStyle name="Accent1" xfId="19803" builtinId="29" hidden="1" customBuiltin="1"/>
    <cellStyle name="Accent1" xfId="19836" builtinId="29" hidden="1" customBuiltin="1"/>
    <cellStyle name="Accent1" xfId="19866" builtinId="29" hidden="1" customBuiltin="1"/>
    <cellStyle name="Accent1" xfId="19724" builtinId="29" hidden="1" customBuiltin="1"/>
    <cellStyle name="Accent1" xfId="19853" builtinId="29" hidden="1" customBuiltin="1"/>
    <cellStyle name="Accent1" xfId="19887" builtinId="29" hidden="1" customBuiltin="1"/>
    <cellStyle name="Accent1" xfId="19922" builtinId="29" hidden="1" customBuiltin="1"/>
    <cellStyle name="Accent1" xfId="19958" builtinId="29" hidden="1" customBuiltin="1"/>
    <cellStyle name="Accent1" xfId="19992" builtinId="29" hidden="1" customBuiltin="1"/>
    <cellStyle name="Accent1" xfId="20030" builtinId="29" hidden="1" customBuiltin="1"/>
    <cellStyle name="Accent1" xfId="20140" builtinId="29" hidden="1" customBuiltin="1"/>
    <cellStyle name="Accent1" xfId="20161" builtinId="29" hidden="1" customBuiltin="1"/>
    <cellStyle name="Accent1" xfId="20184" builtinId="29" hidden="1" customBuiltin="1"/>
    <cellStyle name="Accent1" xfId="20206" builtinId="29" hidden="1" customBuiltin="1"/>
    <cellStyle name="Accent1" xfId="20227" builtinId="29" hidden="1" customBuiltin="1"/>
    <cellStyle name="Accent1" xfId="20261" builtinId="29" hidden="1" customBuiltin="1"/>
    <cellStyle name="Accent1" xfId="20459" builtinId="29" hidden="1" customBuiltin="1"/>
    <cellStyle name="Accent1" xfId="20484" builtinId="29" hidden="1" customBuiltin="1"/>
    <cellStyle name="Accent1" xfId="20510" builtinId="29" hidden="1" customBuiltin="1"/>
    <cellStyle name="Accent1" xfId="20537" builtinId="29" hidden="1" customBuiltin="1"/>
    <cellStyle name="Accent1" xfId="20562" builtinId="29" hidden="1" customBuiltin="1"/>
    <cellStyle name="Accent1" xfId="20419" builtinId="29" hidden="1" customBuiltin="1"/>
    <cellStyle name="Accent1" xfId="20602" builtinId="29" hidden="1" customBuiltin="1"/>
    <cellStyle name="Accent1" xfId="20634" builtinId="29" hidden="1" customBuiltin="1"/>
    <cellStyle name="Accent1" xfId="20669" builtinId="29" hidden="1" customBuiltin="1"/>
    <cellStyle name="Accent1" xfId="20701" builtinId="29" hidden="1" customBuiltin="1"/>
    <cellStyle name="Accent1" xfId="20732" builtinId="29" hidden="1" customBuiltin="1"/>
    <cellStyle name="Accent1" xfId="20591" builtinId="29" hidden="1" customBuiltin="1"/>
    <cellStyle name="Accent1" xfId="20719" builtinId="29" hidden="1" customBuiltin="1"/>
    <cellStyle name="Accent1" xfId="20754" builtinId="29" hidden="1" customBuiltin="1"/>
    <cellStyle name="Accent1" xfId="20782" builtinId="29" hidden="1" customBuiltin="1"/>
    <cellStyle name="Accent1" xfId="20810" builtinId="29" hidden="1" customBuiltin="1"/>
    <cellStyle name="Accent1" xfId="20834" builtinId="29" hidden="1" customBuiltin="1"/>
    <cellStyle name="Accent1" xfId="20580" builtinId="29" hidden="1" customBuiltin="1"/>
    <cellStyle name="Accent1" xfId="20882" builtinId="29" hidden="1" customBuiltin="1"/>
    <cellStyle name="Accent1" xfId="20912" builtinId="29" hidden="1" customBuiltin="1"/>
    <cellStyle name="Accent1" xfId="20944" builtinId="29" hidden="1" customBuiltin="1"/>
    <cellStyle name="Accent1" xfId="20974" builtinId="29" hidden="1" customBuiltin="1"/>
    <cellStyle name="Accent1" xfId="21002" builtinId="29" hidden="1" customBuiltin="1"/>
    <cellStyle name="Accent1" xfId="20871" builtinId="29" hidden="1" customBuiltin="1"/>
    <cellStyle name="Accent1" xfId="20990" builtinId="29" hidden="1" customBuiltin="1"/>
    <cellStyle name="Accent1" xfId="21021" builtinId="29" hidden="1" customBuiltin="1"/>
    <cellStyle name="Accent1" xfId="21045" builtinId="29" hidden="1" customBuiltin="1"/>
    <cellStyle name="Accent1" xfId="21070" builtinId="29" hidden="1" customBuiltin="1"/>
    <cellStyle name="Accent1" xfId="21093" builtinId="29" hidden="1" customBuiltin="1"/>
    <cellStyle name="Accent1" xfId="21121" builtinId="29" hidden="1" customBuiltin="1"/>
    <cellStyle name="Accent1" xfId="21159" builtinId="29" hidden="1" customBuiltin="1"/>
    <cellStyle name="Accent1" xfId="21189" builtinId="29" hidden="1" customBuiltin="1"/>
    <cellStyle name="Accent1" xfId="21221" builtinId="29" hidden="1" customBuiltin="1"/>
    <cellStyle name="Accent1" xfId="21252" builtinId="29" hidden="1" customBuiltin="1"/>
    <cellStyle name="Accent1" xfId="21279" builtinId="29" hidden="1" customBuiltin="1"/>
    <cellStyle name="Accent1" xfId="21149" builtinId="29" hidden="1" customBuiltin="1"/>
    <cellStyle name="Accent1" xfId="21267" builtinId="29" hidden="1" customBuiltin="1"/>
    <cellStyle name="Accent1" xfId="21298" builtinId="29" hidden="1" customBuiltin="1"/>
    <cellStyle name="Accent1" xfId="21322" builtinId="29" hidden="1" customBuiltin="1"/>
    <cellStyle name="Accent1" xfId="21348" builtinId="29" hidden="1" customBuiltin="1"/>
    <cellStyle name="Accent1" xfId="21371" builtinId="29" hidden="1" customBuiltin="1"/>
    <cellStyle name="Accent1" xfId="21395" builtinId="29" hidden="1" customBuiltin="1"/>
    <cellStyle name="Accent1" xfId="20319" builtinId="29" hidden="1" customBuiltin="1"/>
    <cellStyle name="Accent1" xfId="20348" builtinId="29" hidden="1" customBuiltin="1"/>
    <cellStyle name="Accent1" xfId="20367" builtinId="29" hidden="1" customBuiltin="1"/>
    <cellStyle name="Accent1" xfId="20321" builtinId="29" hidden="1" customBuiltin="1"/>
    <cellStyle name="Accent1" xfId="20364" builtinId="29" hidden="1" customBuiltin="1"/>
    <cellStyle name="Accent1" xfId="20247" builtinId="29" hidden="1" customBuiltin="1"/>
    <cellStyle name="Accent1" xfId="21547" builtinId="29" hidden="1" customBuiltin="1"/>
    <cellStyle name="Accent1" xfId="21568" builtinId="29" hidden="1" customBuiltin="1"/>
    <cellStyle name="Accent1" xfId="21591" builtinId="29" hidden="1" customBuiltin="1"/>
    <cellStyle name="Accent1" xfId="21612" builtinId="29" hidden="1" customBuiltin="1"/>
    <cellStyle name="Accent1" xfId="21633" builtinId="29" hidden="1" customBuiltin="1"/>
    <cellStyle name="Accent1" xfId="21512" builtinId="29" hidden="1" customBuiltin="1"/>
    <cellStyle name="Accent1" xfId="21668" builtinId="29" hidden="1" customBuiltin="1"/>
    <cellStyle name="Accent1" xfId="21699" builtinId="29" hidden="1" customBuiltin="1"/>
    <cellStyle name="Accent1" xfId="21734" builtinId="29" hidden="1" customBuiltin="1"/>
    <cellStyle name="Accent1" xfId="21765" builtinId="29" hidden="1" customBuiltin="1"/>
    <cellStyle name="Accent1" xfId="21796" builtinId="29" hidden="1" customBuiltin="1"/>
    <cellStyle name="Accent1" xfId="21658" builtinId="29" hidden="1" customBuiltin="1"/>
    <cellStyle name="Accent1" xfId="21783" builtinId="29" hidden="1" customBuiltin="1"/>
    <cellStyle name="Accent1" xfId="21816" builtinId="29" hidden="1" customBuiltin="1"/>
    <cellStyle name="Accent1" xfId="21843" builtinId="29" hidden="1" customBuiltin="1"/>
    <cellStyle name="Accent1" xfId="21867" builtinId="29" hidden="1" customBuiltin="1"/>
    <cellStyle name="Accent1" xfId="21891" builtinId="29" hidden="1" customBuiltin="1"/>
    <cellStyle name="Accent1" xfId="21648" builtinId="29" hidden="1" customBuiltin="1"/>
    <cellStyle name="Accent1" xfId="21938" builtinId="29" hidden="1" customBuiltin="1"/>
    <cellStyle name="Accent1" xfId="21968" builtinId="29" hidden="1" customBuiltin="1"/>
    <cellStyle name="Accent1" xfId="22000" builtinId="29" hidden="1" customBuiltin="1"/>
    <cellStyle name="Accent1" xfId="22030" builtinId="29" hidden="1" customBuiltin="1"/>
    <cellStyle name="Accent1" xfId="22057" builtinId="29" hidden="1" customBuiltin="1"/>
    <cellStyle name="Accent1" xfId="21928" builtinId="29" hidden="1" customBuiltin="1"/>
    <cellStyle name="Accent1" xfId="22045" builtinId="29" hidden="1" customBuiltin="1"/>
    <cellStyle name="Accent1" xfId="22076" builtinId="29" hidden="1" customBuiltin="1"/>
    <cellStyle name="Accent1" xfId="22099" builtinId="29" hidden="1" customBuiltin="1"/>
    <cellStyle name="Accent1" xfId="22124" builtinId="29" hidden="1" customBuiltin="1"/>
    <cellStyle name="Accent1" xfId="22148" builtinId="29" hidden="1" customBuiltin="1"/>
    <cellStyle name="Accent1" xfId="22177" builtinId="29" hidden="1" customBuiltin="1"/>
    <cellStyle name="Accent1" xfId="22214" builtinId="29" hidden="1" customBuiltin="1"/>
    <cellStyle name="Accent1" xfId="22244" builtinId="29" hidden="1" customBuiltin="1"/>
    <cellStyle name="Accent1" xfId="22276" builtinId="29" hidden="1" customBuiltin="1"/>
    <cellStyle name="Accent1" xfId="22307" builtinId="29" hidden="1" customBuiltin="1"/>
    <cellStyle name="Accent1" xfId="22334" builtinId="29" hidden="1" customBuiltin="1"/>
    <cellStyle name="Accent1" xfId="22204" builtinId="29" hidden="1" customBuiltin="1"/>
    <cellStyle name="Accent1" xfId="22322" builtinId="29" hidden="1" customBuiltin="1"/>
    <cellStyle name="Accent1" xfId="22353" builtinId="29" hidden="1" customBuiltin="1"/>
    <cellStyle name="Accent1" xfId="22378" builtinId="29" hidden="1" customBuiltin="1"/>
    <cellStyle name="Accent1" xfId="22401" builtinId="29" hidden="1" customBuiltin="1"/>
    <cellStyle name="Accent1" xfId="22424" builtinId="29" hidden="1" customBuiltin="1"/>
    <cellStyle name="Accent1" xfId="22447" builtinId="29" hidden="1" customBuiltin="1"/>
    <cellStyle name="Accent1" xfId="4795" builtinId="29" hidden="1" customBuiltin="1"/>
    <cellStyle name="Accent1" xfId="6154" builtinId="29" hidden="1" customBuiltin="1"/>
    <cellStyle name="Accent1" xfId="14127" builtinId="29" hidden="1" customBuiltin="1"/>
    <cellStyle name="Accent1" xfId="11059" builtinId="29" hidden="1" customBuiltin="1"/>
    <cellStyle name="Accent1" xfId="4837" builtinId="29" hidden="1" customBuiltin="1"/>
    <cellStyle name="Accent1" xfId="20592" builtinId="29" hidden="1" customBuiltin="1"/>
    <cellStyle name="Accent1" xfId="12457" builtinId="29" hidden="1" customBuiltin="1"/>
    <cellStyle name="Accent1" xfId="20353" builtinId="29" hidden="1" customBuiltin="1"/>
    <cellStyle name="Accent1" xfId="22347" builtinId="29" hidden="1" customBuiltin="1"/>
    <cellStyle name="Accent1" xfId="20062" builtinId="29" hidden="1" customBuiltin="1"/>
    <cellStyle name="Accent1" xfId="5426" builtinId="29" hidden="1" customBuiltin="1"/>
    <cellStyle name="Accent1" xfId="21921" builtinId="29" hidden="1" customBuiltin="1"/>
    <cellStyle name="Accent1" xfId="22382" builtinId="29" hidden="1" customBuiltin="1"/>
    <cellStyle name="Accent1" xfId="20051" builtinId="29" hidden="1" customBuiltin="1"/>
    <cellStyle name="Accent1" xfId="4349" builtinId="29" hidden="1" customBuiltin="1"/>
    <cellStyle name="Accent1" xfId="17266" builtinId="29" hidden="1" customBuiltin="1"/>
    <cellStyle name="Accent1" xfId="21046" builtinId="29" hidden="1" customBuiltin="1"/>
    <cellStyle name="Accent1" xfId="21097" builtinId="29" hidden="1" customBuiltin="1"/>
    <cellStyle name="Accent1" xfId="20563" builtinId="29" hidden="1" customBuiltin="1"/>
    <cellStyle name="Accent1" xfId="22472" builtinId="29" hidden="1" customBuiltin="1"/>
    <cellStyle name="Accent1" xfId="22511" builtinId="29" hidden="1" customBuiltin="1"/>
    <cellStyle name="Accent1" xfId="22548" builtinId="29" hidden="1" customBuiltin="1"/>
    <cellStyle name="Accent1" xfId="22583" builtinId="29" hidden="1" customBuiltin="1"/>
    <cellStyle name="Accent1" xfId="5506" builtinId="29" hidden="1" customBuiltin="1"/>
    <cellStyle name="Accent1" xfId="22646" builtinId="29" hidden="1" customBuiltin="1"/>
    <cellStyle name="Accent1" xfId="22679" builtinId="29" hidden="1" customBuiltin="1"/>
    <cellStyle name="Accent1" xfId="22714" builtinId="29" hidden="1" customBuiltin="1"/>
    <cellStyle name="Accent1" xfId="22747" builtinId="29" hidden="1" customBuiltin="1"/>
    <cellStyle name="Accent1" xfId="22777" builtinId="29" hidden="1" customBuiltin="1"/>
    <cellStyle name="Accent1" xfId="22635" builtinId="29" hidden="1" customBuiltin="1"/>
    <cellStyle name="Accent1" xfId="22764" builtinId="29" hidden="1" customBuiltin="1"/>
    <cellStyle name="Accent1" xfId="22798" builtinId="29" hidden="1" customBuiltin="1"/>
    <cellStyle name="Accent1" xfId="22833" builtinId="29" hidden="1" customBuiltin="1"/>
    <cellStyle name="Accent1" xfId="22869" builtinId="29" hidden="1" customBuiltin="1"/>
    <cellStyle name="Accent1" xfId="22903" builtinId="29" hidden="1" customBuiltin="1"/>
    <cellStyle name="Accent1" xfId="22943" builtinId="29" hidden="1" customBuiltin="1"/>
    <cellStyle name="Accent1" xfId="22988" builtinId="29" hidden="1" customBuiltin="1"/>
    <cellStyle name="Accent1" xfId="23021" builtinId="29" hidden="1" customBuiltin="1"/>
    <cellStyle name="Accent1" xfId="23056" builtinId="29" hidden="1" customBuiltin="1"/>
    <cellStyle name="Accent1" xfId="23089" builtinId="29" hidden="1" customBuiltin="1"/>
    <cellStyle name="Accent1" xfId="23119" builtinId="29" hidden="1" customBuiltin="1"/>
    <cellStyle name="Accent1" xfId="22977" builtinId="29" hidden="1" customBuiltin="1"/>
    <cellStyle name="Accent1" xfId="23106" builtinId="29" hidden="1" customBuiltin="1"/>
    <cellStyle name="Accent1" xfId="23140" builtinId="29" hidden="1" customBuiltin="1"/>
    <cellStyle name="Accent1" xfId="23175" builtinId="29" hidden="1" customBuiltin="1"/>
    <cellStyle name="Accent1" xfId="23211" builtinId="29" hidden="1" customBuiltin="1"/>
    <cellStyle name="Accent1" xfId="23245" builtinId="29" hidden="1" customBuiltin="1"/>
    <cellStyle name="Accent1" xfId="23280" builtinId="29" hidden="1" customBuiltin="1"/>
    <cellStyle name="Accent1" xfId="23348" builtinId="29" hidden="1" customBuiltin="1"/>
    <cellStyle name="Accent1" xfId="23369" builtinId="29" hidden="1" customBuiltin="1"/>
    <cellStyle name="Accent1" xfId="23392" builtinId="29" hidden="1" customBuiltin="1"/>
    <cellStyle name="Accent1" xfId="23414" builtinId="29" hidden="1" customBuiltin="1"/>
    <cellStyle name="Accent1" xfId="23435" builtinId="29" hidden="1" customBuiltin="1"/>
    <cellStyle name="Accent1" xfId="23466" builtinId="29" hidden="1" customBuiltin="1"/>
    <cellStyle name="Accent1" xfId="23661" builtinId="29" hidden="1" customBuiltin="1"/>
    <cellStyle name="Accent1" xfId="23683" builtinId="29" hidden="1" customBuiltin="1"/>
    <cellStyle name="Accent1" xfId="23709" builtinId="29" hidden="1" customBuiltin="1"/>
    <cellStyle name="Accent1" xfId="23735" builtinId="29" hidden="1" customBuiltin="1"/>
    <cellStyle name="Accent1" xfId="23759" builtinId="29" hidden="1" customBuiltin="1"/>
    <cellStyle name="Accent1" xfId="23621" builtinId="29" hidden="1" customBuiltin="1"/>
    <cellStyle name="Accent1" xfId="23799" builtinId="29" hidden="1" customBuiltin="1"/>
    <cellStyle name="Accent1" xfId="23830" builtinId="29" hidden="1" customBuiltin="1"/>
    <cellStyle name="Accent1" xfId="23865" builtinId="29" hidden="1" customBuiltin="1"/>
    <cellStyle name="Accent1" xfId="23897" builtinId="29" hidden="1" customBuiltin="1"/>
    <cellStyle name="Accent1" xfId="23928" builtinId="29" hidden="1" customBuiltin="1"/>
    <cellStyle name="Accent1" xfId="23788" builtinId="29" hidden="1" customBuiltin="1"/>
    <cellStyle name="Accent1" xfId="23915" builtinId="29" hidden="1" customBuiltin="1"/>
    <cellStyle name="Accent1" xfId="23948" builtinId="29" hidden="1" customBuiltin="1"/>
    <cellStyle name="Accent1" xfId="23976" builtinId="29" hidden="1" customBuiltin="1"/>
    <cellStyle name="Accent1" xfId="24002" builtinId="29" hidden="1" customBuiltin="1"/>
    <cellStyle name="Accent1" xfId="24026" builtinId="29" hidden="1" customBuiltin="1"/>
    <cellStyle name="Accent1" xfId="23777" builtinId="29" hidden="1" customBuiltin="1"/>
    <cellStyle name="Accent1" xfId="24072" builtinId="29" hidden="1" customBuiltin="1"/>
    <cellStyle name="Accent1" xfId="24101" builtinId="29" hidden="1" customBuiltin="1"/>
    <cellStyle name="Accent1" xfId="24133" builtinId="29" hidden="1" customBuiltin="1"/>
    <cellStyle name="Accent1" xfId="24163" builtinId="29" hidden="1" customBuiltin="1"/>
    <cellStyle name="Accent1" xfId="24190" builtinId="29" hidden="1" customBuiltin="1"/>
    <cellStyle name="Accent1" xfId="24062" builtinId="29" hidden="1" customBuiltin="1"/>
    <cellStyle name="Accent1" xfId="24178" builtinId="29" hidden="1" customBuiltin="1"/>
    <cellStyle name="Accent1" xfId="24209" builtinId="29" hidden="1" customBuiltin="1"/>
    <cellStyle name="Accent1" xfId="24233" builtinId="29" hidden="1" customBuiltin="1"/>
    <cellStyle name="Accent1" xfId="24257" builtinId="29" hidden="1" customBuiltin="1"/>
    <cellStyle name="Accent1" xfId="24280" builtinId="29" hidden="1" customBuiltin="1"/>
    <cellStyle name="Accent1" xfId="24308" builtinId="29" hidden="1" customBuiltin="1"/>
    <cellStyle name="Accent1" xfId="24346" builtinId="29" hidden="1" customBuiltin="1"/>
    <cellStyle name="Accent1" xfId="24375" builtinId="29" hidden="1" customBuiltin="1"/>
    <cellStyle name="Accent1" xfId="24407" builtinId="29" hidden="1" customBuiltin="1"/>
    <cellStyle name="Accent1" xfId="24437" builtinId="29" hidden="1" customBuiltin="1"/>
    <cellStyle name="Accent1" xfId="24464" builtinId="29" hidden="1" customBuiltin="1"/>
    <cellStyle name="Accent1" xfId="24336" builtinId="29" hidden="1" customBuiltin="1"/>
    <cellStyle name="Accent1" xfId="24452" builtinId="29" hidden="1" customBuiltin="1"/>
    <cellStyle name="Accent1" xfId="24483" builtinId="29" hidden="1" customBuiltin="1"/>
    <cellStyle name="Accent1" xfId="24507" builtinId="29" hidden="1" customBuiltin="1"/>
    <cellStyle name="Accent1" xfId="24532" builtinId="29" hidden="1" customBuiltin="1"/>
    <cellStyle name="Accent1" xfId="24555" builtinId="29" hidden="1" customBuiltin="1"/>
    <cellStyle name="Accent1" xfId="24579" builtinId="29" hidden="1" customBuiltin="1"/>
    <cellStyle name="Accent1" xfId="23523" builtinId="29" hidden="1" customBuiltin="1"/>
    <cellStyle name="Accent1" xfId="23552" builtinId="29" hidden="1" customBuiltin="1"/>
    <cellStyle name="Accent1" xfId="23571" builtinId="29" hidden="1" customBuiltin="1"/>
    <cellStyle name="Accent1" xfId="23525" builtinId="29" hidden="1" customBuiltin="1"/>
    <cellStyle name="Accent1" xfId="23568" builtinId="29" hidden="1" customBuiltin="1"/>
    <cellStyle name="Accent1" xfId="23452" builtinId="29" hidden="1" customBuiltin="1"/>
    <cellStyle name="Accent1" xfId="24730" builtinId="29" hidden="1" customBuiltin="1"/>
    <cellStyle name="Accent1" xfId="24751" builtinId="29" hidden="1" customBuiltin="1"/>
    <cellStyle name="Accent1" xfId="24774" builtinId="29" hidden="1" customBuiltin="1"/>
    <cellStyle name="Accent1" xfId="24795" builtinId="29" hidden="1" customBuiltin="1"/>
    <cellStyle name="Accent1" xfId="24816" builtinId="29" hidden="1" customBuiltin="1"/>
    <cellStyle name="Accent1" xfId="24696" builtinId="29" hidden="1" customBuiltin="1"/>
    <cellStyle name="Accent1" xfId="24850" builtinId="29" hidden="1" customBuiltin="1"/>
    <cellStyle name="Accent1" xfId="24880" builtinId="29" hidden="1" customBuiltin="1"/>
    <cellStyle name="Accent1" xfId="24915" builtinId="29" hidden="1" customBuiltin="1"/>
    <cellStyle name="Accent1" xfId="24945" builtinId="29" hidden="1" customBuiltin="1"/>
    <cellStyle name="Accent1" xfId="24976" builtinId="29" hidden="1" customBuiltin="1"/>
    <cellStyle name="Accent1" xfId="24840" builtinId="29" hidden="1" customBuiltin="1"/>
    <cellStyle name="Accent1" xfId="24963" builtinId="29" hidden="1" customBuiltin="1"/>
    <cellStyle name="Accent1" xfId="24996" builtinId="29" hidden="1" customBuiltin="1"/>
    <cellStyle name="Accent1" xfId="25023" builtinId="29" hidden="1" customBuiltin="1"/>
    <cellStyle name="Accent1" xfId="25046" builtinId="29" hidden="1" customBuiltin="1"/>
    <cellStyle name="Accent1" xfId="25070" builtinId="29" hidden="1" customBuiltin="1"/>
    <cellStyle name="Accent1" xfId="24830" builtinId="29" hidden="1" customBuiltin="1"/>
    <cellStyle name="Accent1" xfId="25115" builtinId="29" hidden="1" customBuiltin="1"/>
    <cellStyle name="Accent1" xfId="25144" builtinId="29" hidden="1" customBuiltin="1"/>
    <cellStyle name="Accent1" xfId="25176" builtinId="29" hidden="1" customBuiltin="1"/>
    <cellStyle name="Accent1" xfId="25205" builtinId="29" hidden="1" customBuiltin="1"/>
    <cellStyle name="Accent1" xfId="25232" builtinId="29" hidden="1" customBuiltin="1"/>
    <cellStyle name="Accent1" xfId="25105" builtinId="29" hidden="1" customBuiltin="1"/>
    <cellStyle name="Accent1" xfId="25220" builtinId="29" hidden="1" customBuiltin="1"/>
    <cellStyle name="Accent1" xfId="25250" builtinId="29" hidden="1" customBuiltin="1"/>
    <cellStyle name="Accent1" xfId="25273" builtinId="29" hidden="1" customBuiltin="1"/>
    <cellStyle name="Accent1" xfId="25297" builtinId="29" hidden="1" customBuiltin="1"/>
    <cellStyle name="Accent1" xfId="25321" builtinId="29" hidden="1" customBuiltin="1"/>
    <cellStyle name="Accent1" xfId="25350" builtinId="29" hidden="1" customBuiltin="1"/>
    <cellStyle name="Accent1" xfId="25386" builtinId="29" hidden="1" customBuiltin="1"/>
    <cellStyle name="Accent1" xfId="25415" builtinId="29" hidden="1" customBuiltin="1"/>
    <cellStyle name="Accent1" xfId="25447" builtinId="29" hidden="1" customBuiltin="1"/>
    <cellStyle name="Accent1" xfId="25476" builtinId="29" hidden="1" customBuiltin="1"/>
    <cellStyle name="Accent1" xfId="25503" builtinId="29" hidden="1" customBuiltin="1"/>
    <cellStyle name="Accent1" xfId="25376" builtinId="29" hidden="1" customBuiltin="1"/>
    <cellStyle name="Accent1" xfId="25491" builtinId="29" hidden="1" customBuiltin="1"/>
    <cellStyle name="Accent1" xfId="25522" builtinId="29" hidden="1" customBuiltin="1"/>
    <cellStyle name="Accent1" xfId="25546" builtinId="29" hidden="1" customBuiltin="1"/>
    <cellStyle name="Accent1" xfId="25569" builtinId="29" hidden="1" customBuiltin="1"/>
    <cellStyle name="Accent1" xfId="25592" builtinId="29" hidden="1" customBuiltin="1"/>
    <cellStyle name="Accent1" xfId="25615" builtinId="29" hidden="1" customBuiltin="1"/>
    <cellStyle name="Accent1" xfId="14476" builtinId="29" hidden="1" customBuiltin="1"/>
    <cellStyle name="Accent1" xfId="8574" builtinId="29" hidden="1" customBuiltin="1"/>
    <cellStyle name="Accent1" xfId="6327" builtinId="29" hidden="1" customBuiltin="1"/>
    <cellStyle name="Accent1" xfId="5530" builtinId="29" hidden="1" customBuiltin="1"/>
    <cellStyle name="Accent1" xfId="18604" builtinId="29" hidden="1" customBuiltin="1"/>
    <cellStyle name="Accent1" xfId="23789" builtinId="29" hidden="1" customBuiltin="1"/>
    <cellStyle name="Accent1" xfId="20110" builtinId="29" hidden="1" customBuiltin="1"/>
    <cellStyle name="Accent1" xfId="23557" builtinId="29" hidden="1" customBuiltin="1"/>
    <cellStyle name="Accent1" xfId="25516" builtinId="29" hidden="1" customBuiltin="1"/>
    <cellStyle name="Accent1" xfId="23305" builtinId="29" hidden="1" customBuiltin="1"/>
    <cellStyle name="Accent1" xfId="14783" builtinId="29" hidden="1" customBuiltin="1"/>
    <cellStyle name="Accent1" xfId="25098" builtinId="29" hidden="1" customBuiltin="1"/>
    <cellStyle name="Accent1" xfId="25550" builtinId="29" hidden="1" customBuiltin="1"/>
    <cellStyle name="Accent1" xfId="23298" builtinId="29" hidden="1" customBuiltin="1"/>
    <cellStyle name="Accent1" xfId="20094" builtinId="29" hidden="1" customBuiltin="1"/>
    <cellStyle name="Accent1" xfId="20549" builtinId="29" hidden="1" customBuiltin="1"/>
    <cellStyle name="Accent1" xfId="24234" builtinId="29" hidden="1" customBuiltin="1"/>
    <cellStyle name="Accent1" xfId="24284" builtinId="29" hidden="1" customBuiltin="1"/>
    <cellStyle name="Accent1" xfId="23760" builtinId="29" hidden="1" customBuiltin="1"/>
    <cellStyle name="Accent1" xfId="25640" builtinId="29" hidden="1" customBuiltin="1"/>
    <cellStyle name="Accent1" xfId="25678" builtinId="29" hidden="1" customBuiltin="1"/>
    <cellStyle name="Accent1" xfId="25714" builtinId="29" hidden="1" customBuiltin="1"/>
    <cellStyle name="Accent1" xfId="25749" builtinId="29" hidden="1" customBuiltin="1"/>
    <cellStyle name="Accent1" xfId="5541" builtinId="29" hidden="1" customBuiltin="1"/>
    <cellStyle name="Accent1" xfId="25812" builtinId="29" hidden="1" customBuiltin="1"/>
    <cellStyle name="Accent1" xfId="25845" builtinId="29" hidden="1" customBuiltin="1"/>
    <cellStyle name="Accent1" xfId="25880" builtinId="29" hidden="1" customBuiltin="1"/>
    <cellStyle name="Accent1" xfId="25913" builtinId="29" hidden="1" customBuiltin="1"/>
    <cellStyle name="Accent1" xfId="25943" builtinId="29" hidden="1" customBuiltin="1"/>
    <cellStyle name="Accent1" xfId="25801" builtinId="29" hidden="1" customBuiltin="1"/>
    <cellStyle name="Accent1" xfId="25930" builtinId="29" hidden="1" customBuiltin="1"/>
    <cellStyle name="Accent1" xfId="25964" builtinId="29" hidden="1" customBuiltin="1"/>
    <cellStyle name="Accent1" xfId="25999" builtinId="29" hidden="1" customBuiltin="1"/>
    <cellStyle name="Accent1" xfId="26035" builtinId="29" hidden="1" customBuiltin="1"/>
    <cellStyle name="Accent1" xfId="26069" builtinId="29" hidden="1" customBuiltin="1"/>
    <cellStyle name="Accent1" xfId="26106" builtinId="29" hidden="1" customBuiltin="1"/>
    <cellStyle name="Accent1" xfId="26143" builtinId="29" hidden="1" customBuiltin="1"/>
    <cellStyle name="Accent1" xfId="26172" builtinId="29" hidden="1" customBuiltin="1"/>
    <cellStyle name="Accent1" xfId="26204" builtinId="29" hidden="1" customBuiltin="1"/>
    <cellStyle name="Accent1" xfId="26234" builtinId="29" hidden="1" customBuiltin="1"/>
    <cellStyle name="Accent1" xfId="26261" builtinId="29" hidden="1" customBuiltin="1"/>
    <cellStyle name="Accent1" xfId="26133" builtinId="29" hidden="1" customBuiltin="1"/>
    <cellStyle name="Accent1" xfId="26249" builtinId="29" hidden="1" customBuiltin="1"/>
    <cellStyle name="Accent1" xfId="26279" builtinId="29" hidden="1" customBuiltin="1"/>
    <cellStyle name="Accent1" xfId="26301" builtinId="29" hidden="1" customBuiltin="1"/>
    <cellStyle name="Accent1" xfId="26324" builtinId="29" hidden="1" customBuiltin="1"/>
    <cellStyle name="Accent1" xfId="26345" builtinId="29" hidden="1" customBuiltin="1"/>
    <cellStyle name="Accent1" xfId="26367" builtinId="29" hidden="1" customBuiltin="1"/>
    <cellStyle name="Accent1" xfId="26389" builtinId="29" hidden="1" customBuiltin="1"/>
    <cellStyle name="Accent1" xfId="26410" builtinId="29" hidden="1" customBuiltin="1"/>
    <cellStyle name="Accent1" xfId="26432" builtinId="29" hidden="1" customBuiltin="1"/>
    <cellStyle name="Accent1" xfId="26454" builtinId="29" hidden="1" customBuiltin="1"/>
    <cellStyle name="Accent1" xfId="26475" builtinId="29" hidden="1" customBuiltin="1"/>
    <cellStyle name="Accent1" xfId="26500" builtinId="29" hidden="1" customBuiltin="1"/>
    <cellStyle name="Accent1" xfId="26679" builtinId="29" hidden="1" customBuiltin="1"/>
    <cellStyle name="Accent1" xfId="26700" builtinId="29" hidden="1" customBuiltin="1"/>
    <cellStyle name="Accent1" xfId="26723" builtinId="29" hidden="1" customBuiltin="1"/>
    <cellStyle name="Accent1" xfId="26745" builtinId="29" hidden="1" customBuiltin="1"/>
    <cellStyle name="Accent1" xfId="26766" builtinId="29" hidden="1" customBuiltin="1"/>
    <cellStyle name="Accent1" xfId="26643" builtinId="29" hidden="1" customBuiltin="1"/>
    <cellStyle name="Accent1" xfId="26799" builtinId="29" hidden="1" customBuiltin="1"/>
    <cellStyle name="Accent1" xfId="26828" builtinId="29" hidden="1" customBuiltin="1"/>
    <cellStyle name="Accent1" xfId="26863" builtinId="29" hidden="1" customBuiltin="1"/>
    <cellStyle name="Accent1" xfId="26893" builtinId="29" hidden="1" customBuiltin="1"/>
    <cellStyle name="Accent1" xfId="26924" builtinId="29" hidden="1" customBuiltin="1"/>
    <cellStyle name="Accent1" xfId="26789" builtinId="29" hidden="1" customBuiltin="1"/>
    <cellStyle name="Accent1" xfId="26911" builtinId="29" hidden="1" customBuiltin="1"/>
    <cellStyle name="Accent1" xfId="26944" builtinId="29" hidden="1" customBuiltin="1"/>
    <cellStyle name="Accent1" xfId="26969" builtinId="29" hidden="1" customBuiltin="1"/>
    <cellStyle name="Accent1" xfId="26991" builtinId="29" hidden="1" customBuiltin="1"/>
    <cellStyle name="Accent1" xfId="27012" builtinId="29" hidden="1" customBuiltin="1"/>
    <cellStyle name="Accent1" xfId="26780" builtinId="29" hidden="1" customBuiltin="1"/>
    <cellStyle name="Accent1" xfId="27054" builtinId="29" hidden="1" customBuiltin="1"/>
    <cellStyle name="Accent1" xfId="27082" builtinId="29" hidden="1" customBuiltin="1"/>
    <cellStyle name="Accent1" xfId="27114" builtinId="29" hidden="1" customBuiltin="1"/>
    <cellStyle name="Accent1" xfId="27143" builtinId="29" hidden="1" customBuiltin="1"/>
    <cellStyle name="Accent1" xfId="27170" builtinId="29" hidden="1" customBuiltin="1"/>
    <cellStyle name="Accent1" xfId="27044" builtinId="29" hidden="1" customBuiltin="1"/>
    <cellStyle name="Accent1" xfId="27158" builtinId="29" hidden="1" customBuiltin="1"/>
    <cellStyle name="Accent1" xfId="27188" builtinId="29" hidden="1" customBuiltin="1"/>
    <cellStyle name="Accent1" xfId="27210" builtinId="29" hidden="1" customBuiltin="1"/>
    <cellStyle name="Accent1" xfId="27232" builtinId="29" hidden="1" customBuiltin="1"/>
    <cellStyle name="Accent1" xfId="27253" builtinId="29" hidden="1" customBuiltin="1"/>
    <cellStyle name="Accent1" xfId="27278" builtinId="29" hidden="1" customBuiltin="1"/>
    <cellStyle name="Accent1" xfId="27314" builtinId="29" hidden="1" customBuiltin="1"/>
    <cellStyle name="Accent1" xfId="27342" builtinId="29" hidden="1" customBuiltin="1"/>
    <cellStyle name="Accent1" xfId="27374" builtinId="29" hidden="1" customBuiltin="1"/>
    <cellStyle name="Accent1" xfId="27403" builtinId="29" hidden="1" customBuiltin="1"/>
    <cellStyle name="Accent1" xfId="27430" builtinId="29" hidden="1" customBuiltin="1"/>
    <cellStyle name="Accent1" xfId="27304" builtinId="29" hidden="1" customBuiltin="1"/>
    <cellStyle name="Accent1" xfId="27418" builtinId="29" hidden="1" customBuiltin="1"/>
    <cellStyle name="Accent1" xfId="27448" builtinId="29" hidden="1" customBuiltin="1"/>
    <cellStyle name="Accent1" xfId="27470" builtinId="29" hidden="1" customBuiltin="1"/>
    <cellStyle name="Accent1" xfId="27492" builtinId="29" hidden="1" customBuiltin="1"/>
    <cellStyle name="Accent1" xfId="27513" builtinId="29" hidden="1" customBuiltin="1"/>
    <cellStyle name="Accent1" xfId="27534" builtinId="29" hidden="1" customBuiltin="1"/>
    <cellStyle name="Accent1" xfId="26553" builtinId="29" hidden="1" customBuiltin="1"/>
    <cellStyle name="Accent1" xfId="26579" builtinId="29" hidden="1" customBuiltin="1"/>
    <cellStyle name="Accent1" xfId="26595" builtinId="29" hidden="1" customBuiltin="1"/>
    <cellStyle name="Accent1" xfId="26555" builtinId="29" hidden="1" customBuiltin="1"/>
    <cellStyle name="Accent1" xfId="26592" builtinId="29" hidden="1" customBuiltin="1"/>
    <cellStyle name="Accent1" xfId="26487" builtinId="29" hidden="1" customBuiltin="1"/>
    <cellStyle name="Accent1" xfId="27587" builtinId="29" hidden="1" customBuiltin="1"/>
    <cellStyle name="Accent1" xfId="27608" builtinId="29" hidden="1" customBuiltin="1"/>
    <cellStyle name="Accent1" xfId="27631" builtinId="29" hidden="1" customBuiltin="1"/>
    <cellStyle name="Accent1" xfId="27652" builtinId="29" hidden="1" customBuiltin="1"/>
    <cellStyle name="Accent1" xfId="27673" builtinId="29" hidden="1" customBuiltin="1"/>
    <cellStyle name="Accent1" xfId="27553" builtinId="29" hidden="1" customBuiltin="1"/>
    <cellStyle name="Accent1" xfId="27705" builtinId="29" hidden="1" customBuiltin="1"/>
    <cellStyle name="Accent1" xfId="27734" builtinId="29" hidden="1" customBuiltin="1"/>
    <cellStyle name="Accent1" xfId="27769" builtinId="29" hidden="1" customBuiltin="1"/>
    <cellStyle name="Accent1" xfId="27798" builtinId="29" hidden="1" customBuiltin="1"/>
    <cellStyle name="Accent1" xfId="27829" builtinId="29" hidden="1" customBuiltin="1"/>
    <cellStyle name="Accent1" xfId="27695" builtinId="29" hidden="1" customBuiltin="1"/>
    <cellStyle name="Accent1" xfId="27816" builtinId="29" hidden="1" customBuiltin="1"/>
    <cellStyle name="Accent1" xfId="27849" builtinId="29" hidden="1" customBuiltin="1"/>
    <cellStyle name="Accent1" xfId="27874" builtinId="29" hidden="1" customBuiltin="1"/>
    <cellStyle name="Accent1" xfId="27895" builtinId="29" hidden="1" customBuiltin="1"/>
    <cellStyle name="Accent1" xfId="27916" builtinId="29" hidden="1" customBuiltin="1"/>
    <cellStyle name="Accent1" xfId="27687" builtinId="29" hidden="1" customBuiltin="1"/>
    <cellStyle name="Accent1" xfId="27956" builtinId="29" hidden="1" customBuiltin="1"/>
    <cellStyle name="Accent1" xfId="27984" builtinId="29" hidden="1" customBuiltin="1"/>
    <cellStyle name="Accent1" xfId="28016" builtinId="29" hidden="1" customBuiltin="1"/>
    <cellStyle name="Accent1" xfId="28044" builtinId="29" hidden="1" customBuiltin="1"/>
    <cellStyle name="Accent1" xfId="28071" builtinId="29" hidden="1" customBuiltin="1"/>
    <cellStyle name="Accent1" xfId="27946" builtinId="29" hidden="1" customBuiltin="1"/>
    <cellStyle name="Accent1" xfId="28059" builtinId="29" hidden="1" customBuiltin="1"/>
    <cellStyle name="Accent1" xfId="28089" builtinId="29" hidden="1" customBuiltin="1"/>
    <cellStyle name="Accent1" xfId="28111" builtinId="29" hidden="1" customBuiltin="1"/>
    <cellStyle name="Accent1" xfId="28132" builtinId="29" hidden="1" customBuiltin="1"/>
    <cellStyle name="Accent1" xfId="28153" builtinId="29" hidden="1" customBuiltin="1"/>
    <cellStyle name="Accent1" xfId="28178" builtinId="29" hidden="1" customBuiltin="1"/>
    <cellStyle name="Accent1" xfId="28212" builtinId="29" hidden="1" customBuiltin="1"/>
    <cellStyle name="Accent1" xfId="28240" builtinId="29" hidden="1" customBuiltin="1"/>
    <cellStyle name="Accent1" xfId="28272" builtinId="29" hidden="1" customBuiltin="1"/>
    <cellStyle name="Accent1" xfId="28300" builtinId="29" hidden="1" customBuiltin="1"/>
    <cellStyle name="Accent1" xfId="28327" builtinId="29" hidden="1" customBuiltin="1"/>
    <cellStyle name="Accent1" xfId="28202" builtinId="29" hidden="1" customBuiltin="1"/>
    <cellStyle name="Accent1" xfId="28315" builtinId="29" hidden="1" customBuiltin="1"/>
    <cellStyle name="Accent1" xfId="28345" builtinId="29" hidden="1" customBuiltin="1"/>
    <cellStyle name="Accent1" xfId="28367" builtinId="29" hidden="1" customBuiltin="1"/>
    <cellStyle name="Accent1" xfId="28388" builtinId="29" hidden="1" customBuiltin="1"/>
    <cellStyle name="Accent1" xfId="28409" builtinId="29" hidden="1" customBuiltin="1"/>
    <cellStyle name="Accent1" xfId="28430" builtinId="29" hidden="1" customBuiltin="1"/>
    <cellStyle name="Accent2" xfId="24" builtinId="33" hidden="1" customBuiltin="1"/>
    <cellStyle name="Accent2" xfId="72" builtinId="33" hidden="1" customBuiltin="1"/>
    <cellStyle name="Accent2" xfId="107" builtinId="33" hidden="1" customBuiltin="1"/>
    <cellStyle name="Accent2" xfId="150" builtinId="33" hidden="1" customBuiltin="1"/>
    <cellStyle name="Accent2" xfId="192" builtinId="33" hidden="1" customBuiltin="1"/>
    <cellStyle name="Accent2" xfId="226" builtinId="33" hidden="1" customBuiltin="1"/>
    <cellStyle name="Accent2" xfId="263" builtinId="33" hidden="1" customBuiltin="1"/>
    <cellStyle name="Accent2" xfId="300" builtinId="33" hidden="1" customBuiltin="1"/>
    <cellStyle name="Accent2" xfId="334" builtinId="33" hidden="1" customBuiltin="1"/>
    <cellStyle name="Accent2" xfId="369" builtinId="33" hidden="1" customBuiltin="1"/>
    <cellStyle name="Accent2" xfId="457" builtinId="33" hidden="1" customBuiltin="1"/>
    <cellStyle name="Accent2" xfId="491" builtinId="33" hidden="1" customBuiltin="1"/>
    <cellStyle name="Accent2" xfId="527" builtinId="33" hidden="1" customBuiltin="1"/>
    <cellStyle name="Accent2" xfId="563" builtinId="33" hidden="1" customBuiltin="1"/>
    <cellStyle name="Accent2" xfId="597" builtinId="33" hidden="1" customBuiltin="1"/>
    <cellStyle name="Accent2" xfId="434" builtinId="33" hidden="1" customBuiltin="1"/>
    <cellStyle name="Accent2" xfId="648" builtinId="33" hidden="1" customBuiltin="1"/>
    <cellStyle name="Accent2" xfId="682" builtinId="33" hidden="1" customBuiltin="1"/>
    <cellStyle name="Accent2" xfId="720" builtinId="33" hidden="1" customBuiltin="1"/>
    <cellStyle name="Accent2" xfId="755" builtinId="33" hidden="1" customBuiltin="1"/>
    <cellStyle name="Accent2" xfId="789" builtinId="33" hidden="1" customBuiltin="1"/>
    <cellStyle name="Accent2" xfId="430" builtinId="33" hidden="1" customBuiltin="1"/>
    <cellStyle name="Accent2" xfId="409" builtinId="33" hidden="1" customBuiltin="1"/>
    <cellStyle name="Accent2" xfId="813" builtinId="33" hidden="1" customBuiltin="1"/>
    <cellStyle name="Accent2" xfId="851" builtinId="33" hidden="1" customBuiltin="1"/>
    <cellStyle name="Accent2" xfId="887" builtinId="33" hidden="1" customBuiltin="1"/>
    <cellStyle name="Accent2" xfId="922" builtinId="33" hidden="1" customBuiltin="1"/>
    <cellStyle name="Accent2" xfId="658" builtinId="33" hidden="1" customBuiltin="1"/>
    <cellStyle name="Accent2" xfId="985" builtinId="33" hidden="1" customBuiltin="1"/>
    <cellStyle name="Accent2" xfId="1018" builtinId="33" hidden="1" customBuiltin="1"/>
    <cellStyle name="Accent2" xfId="1053" builtinId="33" hidden="1" customBuiltin="1"/>
    <cellStyle name="Accent2" xfId="1086" builtinId="33" hidden="1" customBuiltin="1"/>
    <cellStyle name="Accent2" xfId="1116" builtinId="33" hidden="1" customBuiltin="1"/>
    <cellStyle name="Accent2" xfId="833" builtinId="33" hidden="1" customBuiltin="1"/>
    <cellStyle name="Accent2" xfId="955" builtinId="33" hidden="1" customBuiltin="1"/>
    <cellStyle name="Accent2" xfId="1137" builtinId="33" hidden="1" customBuiltin="1"/>
    <cellStyle name="Accent2" xfId="1172" builtinId="33" hidden="1" customBuiltin="1"/>
    <cellStyle name="Accent2" xfId="1208" builtinId="33" hidden="1" customBuiltin="1"/>
    <cellStyle name="Accent2" xfId="1242" builtinId="33" hidden="1" customBuiltin="1"/>
    <cellStyle name="Accent2" xfId="1282" builtinId="33" hidden="1" customBuiltin="1"/>
    <cellStyle name="Accent2" xfId="1327" builtinId="33" hidden="1" customBuiltin="1"/>
    <cellStyle name="Accent2" xfId="1360" builtinId="33" hidden="1" customBuiltin="1"/>
    <cellStyle name="Accent2" xfId="1395" builtinId="33" hidden="1" customBuiltin="1"/>
    <cellStyle name="Accent2" xfId="1428" builtinId="33" hidden="1" customBuiltin="1"/>
    <cellStyle name="Accent2" xfId="1458" builtinId="33" hidden="1" customBuiltin="1"/>
    <cellStyle name="Accent2" xfId="1265" builtinId="33" hidden="1" customBuiltin="1"/>
    <cellStyle name="Accent2" xfId="1297" builtinId="33" hidden="1" customBuiltin="1"/>
    <cellStyle name="Accent2" xfId="1479" builtinId="33" hidden="1" customBuiltin="1"/>
    <cellStyle name="Accent2" xfId="1514" builtinId="33" hidden="1" customBuiltin="1"/>
    <cellStyle name="Accent2" xfId="1550" builtinId="33" hidden="1" customBuiltin="1"/>
    <cellStyle name="Accent2" xfId="1584" builtinId="33" hidden="1" customBuiltin="1"/>
    <cellStyle name="Accent2" xfId="1619" builtinId="33" hidden="1" customBuiltin="1"/>
    <cellStyle name="Accent2" xfId="1737" builtinId="33" hidden="1" customBuiltin="1"/>
    <cellStyle name="Accent2" xfId="1758" builtinId="33" hidden="1" customBuiltin="1"/>
    <cellStyle name="Accent2" xfId="1780" builtinId="33" hidden="1" customBuiltin="1"/>
    <cellStyle name="Accent2" xfId="1802" builtinId="33" hidden="1" customBuiltin="1"/>
    <cellStyle name="Accent2" xfId="1823" builtinId="33" hidden="1" customBuiltin="1"/>
    <cellStyle name="Accent2" xfId="1848" builtinId="33" hidden="1" customBuiltin="1"/>
    <cellStyle name="Accent2" xfId="2027" builtinId="33" hidden="1" customBuiltin="1"/>
    <cellStyle name="Accent2" xfId="2048" builtinId="33" hidden="1" customBuiltin="1"/>
    <cellStyle name="Accent2" xfId="2071" builtinId="33" hidden="1" customBuiltin="1"/>
    <cellStyle name="Accent2" xfId="2093" builtinId="33" hidden="1" customBuiltin="1"/>
    <cellStyle name="Accent2" xfId="2114" builtinId="33" hidden="1" customBuiltin="1"/>
    <cellStyle name="Accent2" xfId="2010" builtinId="33" hidden="1" customBuiltin="1"/>
    <cellStyle name="Accent2" xfId="2148" builtinId="33" hidden="1" customBuiltin="1"/>
    <cellStyle name="Accent2" xfId="2178" builtinId="33" hidden="1" customBuiltin="1"/>
    <cellStyle name="Accent2" xfId="2213" builtinId="33" hidden="1" customBuiltin="1"/>
    <cellStyle name="Accent2" xfId="2243" builtinId="33" hidden="1" customBuiltin="1"/>
    <cellStyle name="Accent2" xfId="2274" builtinId="33" hidden="1" customBuiltin="1"/>
    <cellStyle name="Accent2" xfId="2006" builtinId="33" hidden="1" customBuiltin="1"/>
    <cellStyle name="Accent2" xfId="1996" builtinId="33" hidden="1" customBuiltin="1"/>
    <cellStyle name="Accent2" xfId="2292" builtinId="33" hidden="1" customBuiltin="1"/>
    <cellStyle name="Accent2" xfId="2317" builtinId="33" hidden="1" customBuiltin="1"/>
    <cellStyle name="Accent2" xfId="2339" builtinId="33" hidden="1" customBuiltin="1"/>
    <cellStyle name="Accent2" xfId="2360" builtinId="33" hidden="1" customBuiltin="1"/>
    <cellStyle name="Accent2" xfId="2156" builtinId="33" hidden="1" customBuiltin="1"/>
    <cellStyle name="Accent2" xfId="2403" builtinId="33" hidden="1" customBuiltin="1"/>
    <cellStyle name="Accent2" xfId="2432" builtinId="33" hidden="1" customBuiltin="1"/>
    <cellStyle name="Accent2" xfId="2464" builtinId="33" hidden="1" customBuiltin="1"/>
    <cellStyle name="Accent2" xfId="2493" builtinId="33" hidden="1" customBuiltin="1"/>
    <cellStyle name="Accent2" xfId="2520" builtinId="33" hidden="1" customBuiltin="1"/>
    <cellStyle name="Accent2" xfId="2302" builtinId="33" hidden="1" customBuiltin="1"/>
    <cellStyle name="Accent2" xfId="2380" builtinId="33" hidden="1" customBuiltin="1"/>
    <cellStyle name="Accent2" xfId="2536" builtinId="33" hidden="1" customBuiltin="1"/>
    <cellStyle name="Accent2" xfId="2558" builtinId="33" hidden="1" customBuiltin="1"/>
    <cellStyle name="Accent2" xfId="2580" builtinId="33" hidden="1" customBuiltin="1"/>
    <cellStyle name="Accent2" xfId="2601" builtinId="33" hidden="1" customBuiltin="1"/>
    <cellStyle name="Accent2" xfId="2627" builtinId="33" hidden="1" customBuiltin="1"/>
    <cellStyle name="Accent2" xfId="2663" builtinId="33" hidden="1" customBuiltin="1"/>
    <cellStyle name="Accent2" xfId="2692" builtinId="33" hidden="1" customBuiltin="1"/>
    <cellStyle name="Accent2" xfId="2724" builtinId="33" hidden="1" customBuiltin="1"/>
    <cellStyle name="Accent2" xfId="2753" builtinId="33" hidden="1" customBuiltin="1"/>
    <cellStyle name="Accent2" xfId="2780" builtinId="33" hidden="1" customBuiltin="1"/>
    <cellStyle name="Accent2" xfId="2612" builtinId="33" hidden="1" customBuiltin="1"/>
    <cellStyle name="Accent2" xfId="2640" builtinId="33" hidden="1" customBuiltin="1"/>
    <cellStyle name="Accent2" xfId="2796" builtinId="33" hidden="1" customBuiltin="1"/>
    <cellStyle name="Accent2" xfId="2818" builtinId="33" hidden="1" customBuiltin="1"/>
    <cellStyle name="Accent2" xfId="2840" builtinId="33" hidden="1" customBuiltin="1"/>
    <cellStyle name="Accent2" xfId="2861" builtinId="33" hidden="1" customBuiltin="1"/>
    <cellStyle name="Accent2" xfId="2885" builtinId="33" hidden="1" customBuiltin="1"/>
    <cellStyle name="Accent2" xfId="1869" builtinId="33" hidden="1" customBuiltin="1"/>
    <cellStyle name="Accent2" xfId="1950" builtinId="33" hidden="1" customBuiltin="1"/>
    <cellStyle name="Accent2" xfId="1889" builtinId="33" hidden="1" customBuiltin="1"/>
    <cellStyle name="Accent2" xfId="1875" builtinId="33" hidden="1" customBuiltin="1"/>
    <cellStyle name="Accent2" xfId="1952" builtinId="33" hidden="1" customBuiltin="1"/>
    <cellStyle name="Accent2" xfId="1874" builtinId="33" hidden="1" customBuiltin="1"/>
    <cellStyle name="Accent2" xfId="3034" builtinId="33" hidden="1" customBuiltin="1"/>
    <cellStyle name="Accent2" xfId="3055" builtinId="33" hidden="1" customBuiltin="1"/>
    <cellStyle name="Accent2" xfId="3078" builtinId="33" hidden="1" customBuiltin="1"/>
    <cellStyle name="Accent2" xfId="3099" builtinId="33" hidden="1" customBuiltin="1"/>
    <cellStyle name="Accent2" xfId="3120" builtinId="33" hidden="1" customBuiltin="1"/>
    <cellStyle name="Accent2" xfId="3018" builtinId="33" hidden="1" customBuiltin="1"/>
    <cellStyle name="Accent2" xfId="3153" builtinId="33" hidden="1" customBuiltin="1"/>
    <cellStyle name="Accent2" xfId="3183" builtinId="33" hidden="1" customBuiltin="1"/>
    <cellStyle name="Accent2" xfId="3218" builtinId="33" hidden="1" customBuiltin="1"/>
    <cellStyle name="Accent2" xfId="3247" builtinId="33" hidden="1" customBuiltin="1"/>
    <cellStyle name="Accent2" xfId="3278" builtinId="33" hidden="1" customBuiltin="1"/>
    <cellStyle name="Accent2" xfId="3014" builtinId="33" hidden="1" customBuiltin="1"/>
    <cellStyle name="Accent2" xfId="3005" builtinId="33" hidden="1" customBuiltin="1"/>
    <cellStyle name="Accent2" xfId="3296" builtinId="33" hidden="1" customBuiltin="1"/>
    <cellStyle name="Accent2" xfId="3321" builtinId="33" hidden="1" customBuiltin="1"/>
    <cellStyle name="Accent2" xfId="3342" builtinId="33" hidden="1" customBuiltin="1"/>
    <cellStyle name="Accent2" xfId="3363" builtinId="33" hidden="1" customBuiltin="1"/>
    <cellStyle name="Accent2" xfId="3161" builtinId="33" hidden="1" customBuiltin="1"/>
    <cellStyle name="Accent2" xfId="3404" builtinId="33" hidden="1" customBuiltin="1"/>
    <cellStyle name="Accent2" xfId="3433" builtinId="33" hidden="1" customBuiltin="1"/>
    <cellStyle name="Accent2" xfId="3465" builtinId="33" hidden="1" customBuiltin="1"/>
    <cellStyle name="Accent2" xfId="3493" builtinId="33" hidden="1" customBuiltin="1"/>
    <cellStyle name="Accent2" xfId="3520" builtinId="33" hidden="1" customBuiltin="1"/>
    <cellStyle name="Accent2" xfId="3306" builtinId="33" hidden="1" customBuiltin="1"/>
    <cellStyle name="Accent2" xfId="3382" builtinId="33" hidden="1" customBuiltin="1"/>
    <cellStyle name="Accent2" xfId="3536" builtinId="33" hidden="1" customBuiltin="1"/>
    <cellStyle name="Accent2" xfId="3558" builtinId="33" hidden="1" customBuiltin="1"/>
    <cellStyle name="Accent2" xfId="3579" builtinId="33" hidden="1" customBuiltin="1"/>
    <cellStyle name="Accent2" xfId="3600" builtinId="33" hidden="1" customBuiltin="1"/>
    <cellStyle name="Accent2" xfId="3626" builtinId="33" hidden="1" customBuiltin="1"/>
    <cellStyle name="Accent2" xfId="3660" builtinId="33" hidden="1" customBuiltin="1"/>
    <cellStyle name="Accent2" xfId="3689" builtinId="33" hidden="1" customBuiltin="1"/>
    <cellStyle name="Accent2" xfId="3721" builtinId="33" hidden="1" customBuiltin="1"/>
    <cellStyle name="Accent2" xfId="3749" builtinId="33" hidden="1" customBuiltin="1"/>
    <cellStyle name="Accent2" xfId="3776" builtinId="33" hidden="1" customBuiltin="1"/>
    <cellStyle name="Accent2" xfId="3611" builtinId="33" hidden="1" customBuiltin="1"/>
    <cellStyle name="Accent2" xfId="3638" builtinId="33" hidden="1" customBuiltin="1"/>
    <cellStyle name="Accent2" xfId="3792" builtinId="33" hidden="1" customBuiltin="1"/>
    <cellStyle name="Accent2" xfId="3814" builtinId="33" hidden="1" customBuiltin="1"/>
    <cellStyle name="Accent2" xfId="3835" builtinId="33" hidden="1" customBuiltin="1"/>
    <cellStyle name="Accent2" xfId="3856" builtinId="33" hidden="1" customBuiltin="1"/>
    <cellStyle name="Accent2" xfId="3877" builtinId="33" hidden="1" customBuiltin="1"/>
    <cellStyle name="Accent2" xfId="3920" builtinId="33" hidden="1" customBuiltin="1"/>
    <cellStyle name="Accent2" xfId="3954" builtinId="33" hidden="1" customBuiltin="1"/>
    <cellStyle name="Accent2" xfId="3991" builtinId="33" hidden="1" customBuiltin="1"/>
    <cellStyle name="Accent2" xfId="4028" builtinId="33" hidden="1" customBuiltin="1"/>
    <cellStyle name="Accent2" xfId="4062" builtinId="33" hidden="1" customBuiltin="1"/>
    <cellStyle name="Accent2" xfId="4260" builtinId="33" hidden="1" customBuiltin="1"/>
    <cellStyle name="Accent2" xfId="6392" builtinId="33" hidden="1" customBuiltin="1"/>
    <cellStyle name="Accent2" xfId="6416" builtinId="33" hidden="1" customBuiltin="1"/>
    <cellStyle name="Accent2" xfId="6446" builtinId="33" hidden="1" customBuiltin="1"/>
    <cellStyle name="Accent2" xfId="6471" builtinId="33" hidden="1" customBuiltin="1"/>
    <cellStyle name="Accent2" xfId="6493" builtinId="33" hidden="1" customBuiltin="1"/>
    <cellStyle name="Accent2" xfId="6372" builtinId="33" hidden="1" customBuiltin="1"/>
    <cellStyle name="Accent2" xfId="6536" builtinId="33" hidden="1" customBuiltin="1"/>
    <cellStyle name="Accent2" xfId="6570" builtinId="33" hidden="1" customBuiltin="1"/>
    <cellStyle name="Accent2" xfId="6608" builtinId="33" hidden="1" customBuiltin="1"/>
    <cellStyle name="Accent2" xfId="6644" builtinId="33" hidden="1" customBuiltin="1"/>
    <cellStyle name="Accent2" xfId="6679" builtinId="33" hidden="1" customBuiltin="1"/>
    <cellStyle name="Accent2" xfId="6368" builtinId="33" hidden="1" customBuiltin="1"/>
    <cellStyle name="Accent2" xfId="6354" builtinId="33" hidden="1" customBuiltin="1"/>
    <cellStyle name="Accent2" xfId="6703" builtinId="33" hidden="1" customBuiltin="1"/>
    <cellStyle name="Accent2" xfId="6741" builtinId="33" hidden="1" customBuiltin="1"/>
    <cellStyle name="Accent2" xfId="6777" builtinId="33" hidden="1" customBuiltin="1"/>
    <cellStyle name="Accent2" xfId="6812" builtinId="33" hidden="1" customBuiltin="1"/>
    <cellStyle name="Accent2" xfId="6546" builtinId="33" hidden="1" customBuiltin="1"/>
    <cellStyle name="Accent2" xfId="6875" builtinId="33" hidden="1" customBuiltin="1"/>
    <cellStyle name="Accent2" xfId="6908" builtinId="33" hidden="1" customBuiltin="1"/>
    <cellStyle name="Accent2" xfId="6944" builtinId="33" hidden="1" customBuiltin="1"/>
    <cellStyle name="Accent2" xfId="6977" builtinId="33" hidden="1" customBuiltin="1"/>
    <cellStyle name="Accent2" xfId="7007" builtinId="33" hidden="1" customBuiltin="1"/>
    <cellStyle name="Accent2" xfId="6723" builtinId="33" hidden="1" customBuiltin="1"/>
    <cellStyle name="Accent2" xfId="6845" builtinId="33" hidden="1" customBuiltin="1"/>
    <cellStyle name="Accent2" xfId="7028" builtinId="33" hidden="1" customBuiltin="1"/>
    <cellStyle name="Accent2" xfId="7063" builtinId="33" hidden="1" customBuiltin="1"/>
    <cellStyle name="Accent2" xfId="7099" builtinId="33" hidden="1" customBuiltin="1"/>
    <cellStyle name="Accent2" xfId="7133" builtinId="33" hidden="1" customBuiltin="1"/>
    <cellStyle name="Accent2" xfId="7173" builtinId="33" hidden="1" customBuiltin="1"/>
    <cellStyle name="Accent2" xfId="7219" builtinId="33" hidden="1" customBuiltin="1"/>
    <cellStyle name="Accent2" xfId="7253" builtinId="33" hidden="1" customBuiltin="1"/>
    <cellStyle name="Accent2" xfId="7289" builtinId="33" hidden="1" customBuiltin="1"/>
    <cellStyle name="Accent2" xfId="7322" builtinId="33" hidden="1" customBuiltin="1"/>
    <cellStyle name="Accent2" xfId="7352" builtinId="33" hidden="1" customBuiltin="1"/>
    <cellStyle name="Accent2" xfId="7156" builtinId="33" hidden="1" customBuiltin="1"/>
    <cellStyle name="Accent2" xfId="7188" builtinId="33" hidden="1" customBuiltin="1"/>
    <cellStyle name="Accent2" xfId="7373" builtinId="33" hidden="1" customBuiltin="1"/>
    <cellStyle name="Accent2" xfId="7409" builtinId="33" hidden="1" customBuiltin="1"/>
    <cellStyle name="Accent2" xfId="7445" builtinId="33" hidden="1" customBuiltin="1"/>
    <cellStyle name="Accent2" xfId="7479" builtinId="33" hidden="1" customBuiltin="1"/>
    <cellStyle name="Accent2" xfId="7525" builtinId="33" hidden="1" customBuiltin="1"/>
    <cellStyle name="Accent2" xfId="7978" builtinId="33" hidden="1" customBuiltin="1"/>
    <cellStyle name="Accent2" xfId="7999" builtinId="33" hidden="1" customBuiltin="1"/>
    <cellStyle name="Accent2" xfId="8022" builtinId="33" hidden="1" customBuiltin="1"/>
    <cellStyle name="Accent2" xfId="8045" builtinId="33" hidden="1" customBuiltin="1"/>
    <cellStyle name="Accent2" xfId="8066" builtinId="33" hidden="1" customBuiltin="1"/>
    <cellStyle name="Accent2" xfId="8110" builtinId="33" hidden="1" customBuiltin="1"/>
    <cellStyle name="Accent2" xfId="8576" builtinId="33" hidden="1" customBuiltin="1"/>
    <cellStyle name="Accent2" xfId="8599" builtinId="33" hidden="1" customBuiltin="1"/>
    <cellStyle name="Accent2" xfId="8627" builtinId="33" hidden="1" customBuiltin="1"/>
    <cellStyle name="Accent2" xfId="8651" builtinId="33" hidden="1" customBuiltin="1"/>
    <cellStyle name="Accent2" xfId="8676" builtinId="33" hidden="1" customBuiltin="1"/>
    <cellStyle name="Accent2" xfId="8558" builtinId="33" hidden="1" customBuiltin="1"/>
    <cellStyle name="Accent2" xfId="8712" builtinId="33" hidden="1" customBuiltin="1"/>
    <cellStyle name="Accent2" xfId="8743" builtinId="33" hidden="1" customBuiltin="1"/>
    <cellStyle name="Accent2" xfId="8779" builtinId="33" hidden="1" customBuiltin="1"/>
    <cellStyle name="Accent2" xfId="8811" builtinId="33" hidden="1" customBuiltin="1"/>
    <cellStyle name="Accent2" xfId="8843" builtinId="33" hidden="1" customBuiltin="1"/>
    <cellStyle name="Accent2" xfId="8554" builtinId="33" hidden="1" customBuiltin="1"/>
    <cellStyle name="Accent2" xfId="8543" builtinId="33" hidden="1" customBuiltin="1"/>
    <cellStyle name="Accent2" xfId="8862" builtinId="33" hidden="1" customBuiltin="1"/>
    <cellStyle name="Accent2" xfId="8890" builtinId="33" hidden="1" customBuiltin="1"/>
    <cellStyle name="Accent2" xfId="8914" builtinId="33" hidden="1" customBuiltin="1"/>
    <cellStyle name="Accent2" xfId="8938" builtinId="33" hidden="1" customBuiltin="1"/>
    <cellStyle name="Accent2" xfId="8721" builtinId="33" hidden="1" customBuiltin="1"/>
    <cellStyle name="Accent2" xfId="8986" builtinId="33" hidden="1" customBuiltin="1"/>
    <cellStyle name="Accent2" xfId="9017" builtinId="33" hidden="1" customBuiltin="1"/>
    <cellStyle name="Accent2" xfId="9050" builtinId="33" hidden="1" customBuiltin="1"/>
    <cellStyle name="Accent2" xfId="9081" builtinId="33" hidden="1" customBuiltin="1"/>
    <cellStyle name="Accent2" xfId="9108" builtinId="33" hidden="1" customBuiltin="1"/>
    <cellStyle name="Accent2" xfId="8875" builtinId="33" hidden="1" customBuiltin="1"/>
    <cellStyle name="Accent2" xfId="8960" builtinId="33" hidden="1" customBuiltin="1"/>
    <cellStyle name="Accent2" xfId="9127" builtinId="33" hidden="1" customBuiltin="1"/>
    <cellStyle name="Accent2" xfId="9152" builtinId="33" hidden="1" customBuiltin="1"/>
    <cellStyle name="Accent2" xfId="9177" builtinId="33" hidden="1" customBuiltin="1"/>
    <cellStyle name="Accent2" xfId="9203" builtinId="33" hidden="1" customBuiltin="1"/>
    <cellStyle name="Accent2" xfId="9232" builtinId="33" hidden="1" customBuiltin="1"/>
    <cellStyle name="Accent2" xfId="9271" builtinId="33" hidden="1" customBuiltin="1"/>
    <cellStyle name="Accent2" xfId="9302" builtinId="33" hidden="1" customBuiltin="1"/>
    <cellStyle name="Accent2" xfId="9335" builtinId="33" hidden="1" customBuiltin="1"/>
    <cellStyle name="Accent2" xfId="9366" builtinId="33" hidden="1" customBuiltin="1"/>
    <cellStyle name="Accent2" xfId="9393" builtinId="33" hidden="1" customBuiltin="1"/>
    <cellStyle name="Accent2" xfId="9217" builtinId="33" hidden="1" customBuiltin="1"/>
    <cellStyle name="Accent2" xfId="9246" builtinId="33" hidden="1" customBuiltin="1"/>
    <cellStyle name="Accent2" xfId="9411" builtinId="33" hidden="1" customBuiltin="1"/>
    <cellStyle name="Accent2" xfId="9436" builtinId="33" hidden="1" customBuiltin="1"/>
    <cellStyle name="Accent2" xfId="9462" builtinId="33" hidden="1" customBuiltin="1"/>
    <cellStyle name="Accent2" xfId="9485" builtinId="33" hidden="1" customBuiltin="1"/>
    <cellStyle name="Accent2" xfId="9511" builtinId="33" hidden="1" customBuiltin="1"/>
    <cellStyle name="Accent2" xfId="8168" builtinId="33" hidden="1" customBuiltin="1"/>
    <cellStyle name="Accent2" xfId="8461" builtinId="33" hidden="1" customBuiltin="1"/>
    <cellStyle name="Accent2" xfId="8228" builtinId="33" hidden="1" customBuiltin="1"/>
    <cellStyle name="Accent2" xfId="8190" builtinId="33" hidden="1" customBuiltin="1"/>
    <cellStyle name="Accent2" xfId="8463" builtinId="33" hidden="1" customBuiltin="1"/>
    <cellStyle name="Accent2" xfId="8179" builtinId="33" hidden="1" customBuiltin="1"/>
    <cellStyle name="Accent2" xfId="9676" builtinId="33" hidden="1" customBuiltin="1"/>
    <cellStyle name="Accent2" xfId="9697" builtinId="33" hidden="1" customBuiltin="1"/>
    <cellStyle name="Accent2" xfId="9720" builtinId="33" hidden="1" customBuiltin="1"/>
    <cellStyle name="Accent2" xfId="9741" builtinId="33" hidden="1" customBuiltin="1"/>
    <cellStyle name="Accent2" xfId="9762" builtinId="33" hidden="1" customBuiltin="1"/>
    <cellStyle name="Accent2" xfId="9659" builtinId="33" hidden="1" customBuiltin="1"/>
    <cellStyle name="Accent2" xfId="9797" builtinId="33" hidden="1" customBuiltin="1"/>
    <cellStyle name="Accent2" xfId="9828" builtinId="33" hidden="1" customBuiltin="1"/>
    <cellStyle name="Accent2" xfId="9863" builtinId="33" hidden="1" customBuiltin="1"/>
    <cellStyle name="Accent2" xfId="9894" builtinId="33" hidden="1" customBuiltin="1"/>
    <cellStyle name="Accent2" xfId="9925" builtinId="33" hidden="1" customBuiltin="1"/>
    <cellStyle name="Accent2" xfId="9655" builtinId="33" hidden="1" customBuiltin="1"/>
    <cellStyle name="Accent2" xfId="9645" builtinId="33" hidden="1" customBuiltin="1"/>
    <cellStyle name="Accent2" xfId="9945" builtinId="33" hidden="1" customBuiltin="1"/>
    <cellStyle name="Accent2" xfId="9974" builtinId="33" hidden="1" customBuiltin="1"/>
    <cellStyle name="Accent2" xfId="9999" builtinId="33" hidden="1" customBuiltin="1"/>
    <cellStyle name="Accent2" xfId="10022" builtinId="33" hidden="1" customBuiltin="1"/>
    <cellStyle name="Accent2" xfId="9805" builtinId="33" hidden="1" customBuiltin="1"/>
    <cellStyle name="Accent2" xfId="10066" builtinId="33" hidden="1" customBuiltin="1"/>
    <cellStyle name="Accent2" xfId="10096" builtinId="33" hidden="1" customBuiltin="1"/>
    <cellStyle name="Accent2" xfId="10128" builtinId="33" hidden="1" customBuiltin="1"/>
    <cellStyle name="Accent2" xfId="10157" builtinId="33" hidden="1" customBuiltin="1"/>
    <cellStyle name="Accent2" xfId="10184" builtinId="33" hidden="1" customBuiltin="1"/>
    <cellStyle name="Accent2" xfId="9959" builtinId="33" hidden="1" customBuiltin="1"/>
    <cellStyle name="Accent2" xfId="10044" builtinId="33" hidden="1" customBuiltin="1"/>
    <cellStyle name="Accent2" xfId="10203" builtinId="33" hidden="1" customBuiltin="1"/>
    <cellStyle name="Accent2" xfId="10229" builtinId="33" hidden="1" customBuiltin="1"/>
    <cellStyle name="Accent2" xfId="10253" builtinId="33" hidden="1" customBuiltin="1"/>
    <cellStyle name="Accent2" xfId="10276" builtinId="33" hidden="1" customBuiltin="1"/>
    <cellStyle name="Accent2" xfId="10306" builtinId="33" hidden="1" customBuiltin="1"/>
    <cellStyle name="Accent2" xfId="10344" builtinId="33" hidden="1" customBuiltin="1"/>
    <cellStyle name="Accent2" xfId="10374" builtinId="33" hidden="1" customBuiltin="1"/>
    <cellStyle name="Accent2" xfId="10407" builtinId="33" hidden="1" customBuiltin="1"/>
    <cellStyle name="Accent2" xfId="10437" builtinId="33" hidden="1" customBuiltin="1"/>
    <cellStyle name="Accent2" xfId="10464" builtinId="33" hidden="1" customBuiltin="1"/>
    <cellStyle name="Accent2" xfId="10289" builtinId="33" hidden="1" customBuiltin="1"/>
    <cellStyle name="Accent2" xfId="10320" builtinId="33" hidden="1" customBuiltin="1"/>
    <cellStyle name="Accent2" xfId="10482" builtinId="33" hidden="1" customBuiltin="1"/>
    <cellStyle name="Accent2" xfId="10509" builtinId="33" hidden="1" customBuiltin="1"/>
    <cellStyle name="Accent2" xfId="10532" builtinId="33" hidden="1" customBuiltin="1"/>
    <cellStyle name="Accent2" xfId="10554" builtinId="33" hidden="1" customBuiltin="1"/>
    <cellStyle name="Accent2" xfId="10584" builtinId="33" hidden="1" customBuiltin="1"/>
    <cellStyle name="Accent2" xfId="8421" builtinId="33" hidden="1" customBuiltin="1"/>
    <cellStyle name="Accent2" xfId="5118" builtinId="33" hidden="1" customBuiltin="1"/>
    <cellStyle name="Accent2" xfId="5613" builtinId="33" hidden="1" customBuiltin="1"/>
    <cellStyle name="Accent2" xfId="7783" builtinId="33" hidden="1" customBuiltin="1"/>
    <cellStyle name="Accent2" xfId="7902" builtinId="33" hidden="1" customBuiltin="1"/>
    <cellStyle name="Accent2" xfId="5958" builtinId="33" hidden="1" customBuiltin="1"/>
    <cellStyle name="Accent2" xfId="7920" builtinId="33" hidden="1" customBuiltin="1"/>
    <cellStyle name="Accent2" xfId="5752" builtinId="33" hidden="1" customBuiltin="1"/>
    <cellStyle name="Accent2" xfId="4763" builtinId="33" hidden="1" customBuiltin="1"/>
    <cellStyle name="Accent2" xfId="4704" builtinId="33" hidden="1" customBuiltin="1"/>
    <cellStyle name="Accent2" xfId="4502" builtinId="33" hidden="1" customBuiltin="1"/>
    <cellStyle name="Accent2" xfId="7810" builtinId="33" hidden="1" customBuiltin="1"/>
    <cellStyle name="Accent2" xfId="4898" builtinId="33" hidden="1" customBuiltin="1"/>
    <cellStyle name="Accent2" xfId="4410" builtinId="33" hidden="1" customBuiltin="1"/>
    <cellStyle name="Accent2" xfId="5615" builtinId="33" hidden="1" customBuiltin="1"/>
    <cellStyle name="Accent2" xfId="8385" builtinId="33" hidden="1" customBuiltin="1"/>
    <cellStyle name="Accent2" xfId="7930" builtinId="33" hidden="1" customBuiltin="1"/>
    <cellStyle name="Accent2" xfId="7815" builtinId="33" hidden="1" customBuiltin="1"/>
    <cellStyle name="Accent2" xfId="7821" builtinId="33" hidden="1" customBuiltin="1"/>
    <cellStyle name="Accent2" xfId="5568" builtinId="33" hidden="1" customBuiltin="1"/>
    <cellStyle name="Accent2" xfId="7592" builtinId="33" hidden="1" customBuiltin="1"/>
    <cellStyle name="Accent2" xfId="10692" builtinId="33" hidden="1" customBuiltin="1"/>
    <cellStyle name="Accent2" xfId="7617" builtinId="33" hidden="1" customBuiltin="1"/>
    <cellStyle name="Accent2" xfId="4176" builtinId="33" hidden="1" customBuiltin="1"/>
    <cellStyle name="Accent2" xfId="10805" builtinId="33" hidden="1" customBuiltin="1"/>
    <cellStyle name="Accent2" xfId="7737" builtinId="33" hidden="1" customBuiltin="1"/>
    <cellStyle name="Accent2" xfId="7682" builtinId="33" hidden="1" customBuiltin="1"/>
    <cellStyle name="Accent2" xfId="7680" builtinId="33" hidden="1" customBuiltin="1"/>
    <cellStyle name="Accent2" xfId="5811" builtinId="33" hidden="1" customBuiltin="1"/>
    <cellStyle name="Accent2" xfId="8270" builtinId="33" hidden="1" customBuiltin="1"/>
    <cellStyle name="Accent2" xfId="8243" builtinId="33" hidden="1" customBuiltin="1"/>
    <cellStyle name="Accent2" xfId="5407" builtinId="33" hidden="1" customBuiltin="1"/>
    <cellStyle name="Accent2" xfId="6256" builtinId="33" hidden="1" customBuiltin="1"/>
    <cellStyle name="Accent2" xfId="5493" builtinId="33" hidden="1" customBuiltin="1"/>
    <cellStyle name="Accent2" xfId="5104" builtinId="33" hidden="1" customBuiltin="1"/>
    <cellStyle name="Accent2" xfId="5103" builtinId="33" hidden="1" customBuiltin="1"/>
    <cellStyle name="Accent2" xfId="6205" builtinId="33" hidden="1" customBuiltin="1"/>
    <cellStyle name="Accent2" xfId="5562" builtinId="33" hidden="1" customBuiltin="1"/>
    <cellStyle name="Accent2" xfId="5247" builtinId="33" hidden="1" customBuiltin="1"/>
    <cellStyle name="Accent2" xfId="5389" builtinId="33" hidden="1" customBuiltin="1"/>
    <cellStyle name="Accent2" xfId="4115" builtinId="33" hidden="1" customBuiltin="1"/>
    <cellStyle name="Accent2" xfId="4381" builtinId="33" hidden="1" customBuiltin="1"/>
    <cellStyle name="Accent2" xfId="4491" builtinId="33" hidden="1" customBuiltin="1"/>
    <cellStyle name="Accent2" xfId="5141" builtinId="33" hidden="1" customBuiltin="1"/>
    <cellStyle name="Accent2" xfId="6032" builtinId="33" hidden="1" customBuiltin="1"/>
    <cellStyle name="Accent2" xfId="4362" builtinId="33" hidden="1" customBuiltin="1"/>
    <cellStyle name="Accent2" xfId="5375" builtinId="33" hidden="1" customBuiltin="1"/>
    <cellStyle name="Accent2" xfId="5060" builtinId="33" hidden="1" customBuiltin="1"/>
    <cellStyle name="Accent2" xfId="5912" builtinId="33" hidden="1" customBuiltin="1"/>
    <cellStyle name="Accent2" xfId="9211" builtinId="33" hidden="1" customBuiltin="1"/>
    <cellStyle name="Accent2" xfId="8787" builtinId="33" hidden="1" customBuiltin="1"/>
    <cellStyle name="Accent2" xfId="7845" builtinId="33" hidden="1" customBuiltin="1"/>
    <cellStyle name="Accent2" xfId="4863" builtinId="33" hidden="1" customBuiltin="1"/>
    <cellStyle name="Accent2" xfId="8865" builtinId="33" hidden="1" customBuiltin="1"/>
    <cellStyle name="Accent2" xfId="11021" builtinId="33" hidden="1" customBuiltin="1"/>
    <cellStyle name="Accent2" xfId="11048" builtinId="33" hidden="1" customBuiltin="1"/>
    <cellStyle name="Accent2" xfId="11078" builtinId="33" hidden="1" customBuiltin="1"/>
    <cellStyle name="Accent2" xfId="11105" builtinId="33" hidden="1" customBuiltin="1"/>
    <cellStyle name="Accent2" xfId="11131" builtinId="33" hidden="1" customBuiltin="1"/>
    <cellStyle name="Accent2" xfId="11002" builtinId="33" hidden="1" customBuiltin="1"/>
    <cellStyle name="Accent2" xfId="11177" builtinId="33" hidden="1" customBuiltin="1"/>
    <cellStyle name="Accent2" xfId="11209" builtinId="33" hidden="1" customBuiltin="1"/>
    <cellStyle name="Accent2" xfId="11244" builtinId="33" hidden="1" customBuiltin="1"/>
    <cellStyle name="Accent2" xfId="11280" builtinId="33" hidden="1" customBuiltin="1"/>
    <cellStyle name="Accent2" xfId="11311" builtinId="33" hidden="1" customBuiltin="1"/>
    <cellStyle name="Accent2" xfId="10998" builtinId="33" hidden="1" customBuiltin="1"/>
    <cellStyle name="Accent2" xfId="10983" builtinId="33" hidden="1" customBuiltin="1"/>
    <cellStyle name="Accent2" xfId="11331" builtinId="33" hidden="1" customBuiltin="1"/>
    <cellStyle name="Accent2" xfId="11363" builtinId="33" hidden="1" customBuiltin="1"/>
    <cellStyle name="Accent2" xfId="11393" builtinId="33" hidden="1" customBuiltin="1"/>
    <cellStyle name="Accent2" xfId="11419" builtinId="33" hidden="1" customBuiltin="1"/>
    <cellStyle name="Accent2" xfId="11185" builtinId="33" hidden="1" customBuiltin="1"/>
    <cellStyle name="Accent2" xfId="11474" builtinId="33" hidden="1" customBuiltin="1"/>
    <cellStyle name="Accent2" xfId="11505" builtinId="33" hidden="1" customBuiltin="1"/>
    <cellStyle name="Accent2" xfId="11538" builtinId="33" hidden="1" customBuiltin="1"/>
    <cellStyle name="Accent2" xfId="11570" builtinId="33" hidden="1" customBuiltin="1"/>
    <cellStyle name="Accent2" xfId="11598" builtinId="33" hidden="1" customBuiltin="1"/>
    <cellStyle name="Accent2" xfId="11345" builtinId="33" hidden="1" customBuiltin="1"/>
    <cellStyle name="Accent2" xfId="11445" builtinId="33" hidden="1" customBuiltin="1"/>
    <cellStyle name="Accent2" xfId="11617" builtinId="33" hidden="1" customBuiltin="1"/>
    <cellStyle name="Accent2" xfId="11644" builtinId="33" hidden="1" customBuiltin="1"/>
    <cellStyle name="Accent2" xfId="11670" builtinId="33" hidden="1" customBuiltin="1"/>
    <cellStyle name="Accent2" xfId="11698" builtinId="33" hidden="1" customBuiltin="1"/>
    <cellStyle name="Accent2" xfId="11729" builtinId="33" hidden="1" customBuiltin="1"/>
    <cellStyle name="Accent2" xfId="11772" builtinId="33" hidden="1" customBuiltin="1"/>
    <cellStyle name="Accent2" xfId="11803" builtinId="33" hidden="1" customBuiltin="1"/>
    <cellStyle name="Accent2" xfId="11836" builtinId="33" hidden="1" customBuiltin="1"/>
    <cellStyle name="Accent2" xfId="11867" builtinId="33" hidden="1" customBuiltin="1"/>
    <cellStyle name="Accent2" xfId="11894" builtinId="33" hidden="1" customBuiltin="1"/>
    <cellStyle name="Accent2" xfId="11713" builtinId="33" hidden="1" customBuiltin="1"/>
    <cellStyle name="Accent2" xfId="11743" builtinId="33" hidden="1" customBuiltin="1"/>
    <cellStyle name="Accent2" xfId="11913" builtinId="33" hidden="1" customBuiltin="1"/>
    <cellStyle name="Accent2" xfId="11939" builtinId="33" hidden="1" customBuiltin="1"/>
    <cellStyle name="Accent2" xfId="11968" builtinId="33" hidden="1" customBuiltin="1"/>
    <cellStyle name="Accent2" xfId="11997" builtinId="33" hidden="1" customBuiltin="1"/>
    <cellStyle name="Accent2" xfId="12024" builtinId="33" hidden="1" customBuiltin="1"/>
    <cellStyle name="Accent2" xfId="5435" builtinId="33" hidden="1" customBuiltin="1"/>
    <cellStyle name="Accent2" xfId="10926" builtinId="33" hidden="1" customBuiltin="1"/>
    <cellStyle name="Accent2" xfId="5909" builtinId="33" hidden="1" customBuiltin="1"/>
    <cellStyle name="Accent2" xfId="10033" builtinId="33" hidden="1" customBuiltin="1"/>
    <cellStyle name="Accent2" xfId="10928" builtinId="33" hidden="1" customBuiltin="1"/>
    <cellStyle name="Accent2" xfId="8654" builtinId="33" hidden="1" customBuiltin="1"/>
    <cellStyle name="Accent2" xfId="12175" builtinId="33" hidden="1" customBuiltin="1"/>
    <cellStyle name="Accent2" xfId="12196" builtinId="33" hidden="1" customBuiltin="1"/>
    <cellStyle name="Accent2" xfId="12219" builtinId="33" hidden="1" customBuiltin="1"/>
    <cellStyle name="Accent2" xfId="12240" builtinId="33" hidden="1" customBuiltin="1"/>
    <cellStyle name="Accent2" xfId="12261" builtinId="33" hidden="1" customBuiltin="1"/>
    <cellStyle name="Accent2" xfId="12158" builtinId="33" hidden="1" customBuiltin="1"/>
    <cellStyle name="Accent2" xfId="12300" builtinId="33" hidden="1" customBuiltin="1"/>
    <cellStyle name="Accent2" xfId="12331" builtinId="33" hidden="1" customBuiltin="1"/>
    <cellStyle name="Accent2" xfId="12367" builtinId="33" hidden="1" customBuiltin="1"/>
    <cellStyle name="Accent2" xfId="12397" builtinId="33" hidden="1" customBuiltin="1"/>
    <cellStyle name="Accent2" xfId="12429" builtinId="33" hidden="1" customBuiltin="1"/>
    <cellStyle name="Accent2" xfId="12154" builtinId="33" hidden="1" customBuiltin="1"/>
    <cellStyle name="Accent2" xfId="12144" builtinId="33" hidden="1" customBuiltin="1"/>
    <cellStyle name="Accent2" xfId="12451" builtinId="33" hidden="1" customBuiltin="1"/>
    <cellStyle name="Accent2" xfId="12481" builtinId="33" hidden="1" customBuiltin="1"/>
    <cellStyle name="Accent2" xfId="12508" builtinId="33" hidden="1" customBuiltin="1"/>
    <cellStyle name="Accent2" xfId="12534" builtinId="33" hidden="1" customBuiltin="1"/>
    <cellStyle name="Accent2" xfId="12308" builtinId="33" hidden="1" customBuiltin="1"/>
    <cellStyle name="Accent2" xfId="12583" builtinId="33" hidden="1" customBuiltin="1"/>
    <cellStyle name="Accent2" xfId="12614" builtinId="33" hidden="1" customBuiltin="1"/>
    <cellStyle name="Accent2" xfId="12646" builtinId="33" hidden="1" customBuiltin="1"/>
    <cellStyle name="Accent2" xfId="12676" builtinId="33" hidden="1" customBuiltin="1"/>
    <cellStyle name="Accent2" xfId="12703" builtinId="33" hidden="1" customBuiltin="1"/>
    <cellStyle name="Accent2" xfId="12464" builtinId="33" hidden="1" customBuiltin="1"/>
    <cellStyle name="Accent2" xfId="12556" builtinId="33" hidden="1" customBuiltin="1"/>
    <cellStyle name="Accent2" xfId="12721" builtinId="33" hidden="1" customBuiltin="1"/>
    <cellStyle name="Accent2" xfId="12749" builtinId="33" hidden="1" customBuiltin="1"/>
    <cellStyle name="Accent2" xfId="12776" builtinId="33" hidden="1" customBuiltin="1"/>
    <cellStyle name="Accent2" xfId="12805" builtinId="33" hidden="1" customBuiltin="1"/>
    <cellStyle name="Accent2" xfId="12837" builtinId="33" hidden="1" customBuiltin="1"/>
    <cellStyle name="Accent2" xfId="12877" builtinId="33" hidden="1" customBuiltin="1"/>
    <cellStyle name="Accent2" xfId="12907" builtinId="33" hidden="1" customBuiltin="1"/>
    <cellStyle name="Accent2" xfId="12939" builtinId="33" hidden="1" customBuiltin="1"/>
    <cellStyle name="Accent2" xfId="12968" builtinId="33" hidden="1" customBuiltin="1"/>
    <cellStyle name="Accent2" xfId="12995" builtinId="33" hidden="1" customBuiltin="1"/>
    <cellStyle name="Accent2" xfId="12822" builtinId="33" hidden="1" customBuiltin="1"/>
    <cellStyle name="Accent2" xfId="12850" builtinId="33" hidden="1" customBuiltin="1"/>
    <cellStyle name="Accent2" xfId="13014" builtinId="33" hidden="1" customBuiltin="1"/>
    <cellStyle name="Accent2" xfId="13041" builtinId="33" hidden="1" customBuiltin="1"/>
    <cellStyle name="Accent2" xfId="13066" builtinId="33" hidden="1" customBuiltin="1"/>
    <cellStyle name="Accent2" xfId="13092" builtinId="33" hidden="1" customBuiltin="1"/>
    <cellStyle name="Accent2" xfId="13115" builtinId="33" hidden="1" customBuiltin="1"/>
    <cellStyle name="Accent2" xfId="5223" builtinId="33" hidden="1" customBuiltin="1"/>
    <cellStyle name="Accent2" xfId="4589" builtinId="33" hidden="1" customBuiltin="1"/>
    <cellStyle name="Accent2" xfId="10658" builtinId="33" hidden="1" customBuiltin="1"/>
    <cellStyle name="Accent2" xfId="5858" builtinId="33" hidden="1" customBuiltin="1"/>
    <cellStyle name="Accent2" xfId="4967" builtinId="33" hidden="1" customBuiltin="1"/>
    <cellStyle name="Accent2" xfId="11091" builtinId="33" hidden="1" customBuiltin="1"/>
    <cellStyle name="Accent2" xfId="5289" builtinId="33" hidden="1" customBuiltin="1"/>
    <cellStyle name="Accent2" xfId="6275" builtinId="33" hidden="1" customBuiltin="1"/>
    <cellStyle name="Accent2" xfId="11607" builtinId="33" hidden="1" customBuiltin="1"/>
    <cellStyle name="Accent2" xfId="7778" builtinId="33" hidden="1" customBuiltin="1"/>
    <cellStyle name="Accent2" xfId="10645" builtinId="33" hidden="1" customBuiltin="1"/>
    <cellStyle name="Accent2" xfId="7538" builtinId="33" hidden="1" customBuiltin="1"/>
    <cellStyle name="Accent2" xfId="11645" builtinId="33" hidden="1" customBuiltin="1"/>
    <cellStyle name="Accent2" xfId="10563" builtinId="33" hidden="1" customBuiltin="1"/>
    <cellStyle name="Accent2" xfId="4298" builtinId="33" hidden="1" customBuiltin="1"/>
    <cellStyle name="Accent2" xfId="10630" builtinId="33" hidden="1" customBuiltin="1"/>
    <cellStyle name="Accent2" xfId="5498" builtinId="33" hidden="1" customBuiltin="1"/>
    <cellStyle name="Accent2" xfId="8291" builtinId="33" hidden="1" customBuiltin="1"/>
    <cellStyle name="Accent2" xfId="9243" builtinId="33" hidden="1" customBuiltin="1"/>
    <cellStyle name="Accent2" xfId="13142" builtinId="33" hidden="1" customBuiltin="1"/>
    <cellStyle name="Accent2" xfId="13180" builtinId="33" hidden="1" customBuiltin="1"/>
    <cellStyle name="Accent2" xfId="13216" builtinId="33" hidden="1" customBuiltin="1"/>
    <cellStyle name="Accent2" xfId="13251" builtinId="33" hidden="1" customBuiltin="1"/>
    <cellStyle name="Accent2" xfId="11329" builtinId="33" hidden="1" customBuiltin="1"/>
    <cellStyle name="Accent2" xfId="13314" builtinId="33" hidden="1" customBuiltin="1"/>
    <cellStyle name="Accent2" xfId="13347" builtinId="33" hidden="1" customBuiltin="1"/>
    <cellStyle name="Accent2" xfId="13382" builtinId="33" hidden="1" customBuiltin="1"/>
    <cellStyle name="Accent2" xfId="13415" builtinId="33" hidden="1" customBuiltin="1"/>
    <cellStyle name="Accent2" xfId="13445" builtinId="33" hidden="1" customBuiltin="1"/>
    <cellStyle name="Accent2" xfId="13162" builtinId="33" hidden="1" customBuiltin="1"/>
    <cellStyle name="Accent2" xfId="13284" builtinId="33" hidden="1" customBuiltin="1"/>
    <cellStyle name="Accent2" xfId="13466" builtinId="33" hidden="1" customBuiltin="1"/>
    <cellStyle name="Accent2" xfId="13501" builtinId="33" hidden="1" customBuiltin="1"/>
    <cellStyle name="Accent2" xfId="13537" builtinId="33" hidden="1" customBuiltin="1"/>
    <cellStyle name="Accent2" xfId="13571" builtinId="33" hidden="1" customBuiltin="1"/>
    <cellStyle name="Accent2" xfId="13611" builtinId="33" hidden="1" customBuiltin="1"/>
    <cellStyle name="Accent2" xfId="13656" builtinId="33" hidden="1" customBuiltin="1"/>
    <cellStyle name="Accent2" xfId="13689" builtinId="33" hidden="1" customBuiltin="1"/>
    <cellStyle name="Accent2" xfId="13724" builtinId="33" hidden="1" customBuiltin="1"/>
    <cellStyle name="Accent2" xfId="13757" builtinId="33" hidden="1" customBuiltin="1"/>
    <cellStyle name="Accent2" xfId="13787" builtinId="33" hidden="1" customBuiltin="1"/>
    <cellStyle name="Accent2" xfId="13594" builtinId="33" hidden="1" customBuiltin="1"/>
    <cellStyle name="Accent2" xfId="13626" builtinId="33" hidden="1" customBuiltin="1"/>
    <cellStyle name="Accent2" xfId="13808" builtinId="33" hidden="1" customBuiltin="1"/>
    <cellStyle name="Accent2" xfId="13843" builtinId="33" hidden="1" customBuiltin="1"/>
    <cellStyle name="Accent2" xfId="13879" builtinId="33" hidden="1" customBuiltin="1"/>
    <cellStyle name="Accent2" xfId="13913" builtinId="33" hidden="1" customBuiltin="1"/>
    <cellStyle name="Accent2" xfId="13958" builtinId="33" hidden="1" customBuiltin="1"/>
    <cellStyle name="Accent2" xfId="14318" builtinId="33" hidden="1" customBuiltin="1"/>
    <cellStyle name="Accent2" xfId="14339" builtinId="33" hidden="1" customBuiltin="1"/>
    <cellStyle name="Accent2" xfId="14361" builtinId="33" hidden="1" customBuiltin="1"/>
    <cellStyle name="Accent2" xfId="14383" builtinId="33" hidden="1" customBuiltin="1"/>
    <cellStyle name="Accent2" xfId="14404" builtinId="33" hidden="1" customBuiltin="1"/>
    <cellStyle name="Accent2" xfId="14446" builtinId="33" hidden="1" customBuiltin="1"/>
    <cellStyle name="Accent2" xfId="14847" builtinId="33" hidden="1" customBuiltin="1"/>
    <cellStyle name="Accent2" xfId="14872" builtinId="33" hidden="1" customBuiltin="1"/>
    <cellStyle name="Accent2" xfId="14899" builtinId="33" hidden="1" customBuiltin="1"/>
    <cellStyle name="Accent2" xfId="14922" builtinId="33" hidden="1" customBuiltin="1"/>
    <cellStyle name="Accent2" xfId="14946" builtinId="33" hidden="1" customBuiltin="1"/>
    <cellStyle name="Accent2" xfId="14830" builtinId="33" hidden="1" customBuiltin="1"/>
    <cellStyle name="Accent2" xfId="14982" builtinId="33" hidden="1" customBuiltin="1"/>
    <cellStyle name="Accent2" xfId="15013" builtinId="33" hidden="1" customBuiltin="1"/>
    <cellStyle name="Accent2" xfId="15048" builtinId="33" hidden="1" customBuiltin="1"/>
    <cellStyle name="Accent2" xfId="15080" builtinId="33" hidden="1" customBuiltin="1"/>
    <cellStyle name="Accent2" xfId="15112" builtinId="33" hidden="1" customBuiltin="1"/>
    <cellStyle name="Accent2" xfId="14826" builtinId="33" hidden="1" customBuiltin="1"/>
    <cellStyle name="Accent2" xfId="14814" builtinId="33" hidden="1" customBuiltin="1"/>
    <cellStyle name="Accent2" xfId="15131" builtinId="33" hidden="1" customBuiltin="1"/>
    <cellStyle name="Accent2" xfId="15158" builtinId="33" hidden="1" customBuiltin="1"/>
    <cellStyle name="Accent2" xfId="15182" builtinId="33" hidden="1" customBuiltin="1"/>
    <cellStyle name="Accent2" xfId="15206" builtinId="33" hidden="1" customBuiltin="1"/>
    <cellStyle name="Accent2" xfId="14991" builtinId="33" hidden="1" customBuiltin="1"/>
    <cellStyle name="Accent2" xfId="15250" builtinId="33" hidden="1" customBuiltin="1"/>
    <cellStyle name="Accent2" xfId="15280" builtinId="33" hidden="1" customBuiltin="1"/>
    <cellStyle name="Accent2" xfId="15312" builtinId="33" hidden="1" customBuiltin="1"/>
    <cellStyle name="Accent2" xfId="15343" builtinId="33" hidden="1" customBuiltin="1"/>
    <cellStyle name="Accent2" xfId="15370" builtinId="33" hidden="1" customBuiltin="1"/>
    <cellStyle name="Accent2" xfId="15143" builtinId="33" hidden="1" customBuiltin="1"/>
    <cellStyle name="Accent2" xfId="15227" builtinId="33" hidden="1" customBuiltin="1"/>
    <cellStyle name="Accent2" xfId="15388" builtinId="33" hidden="1" customBuiltin="1"/>
    <cellStyle name="Accent2" xfId="15412" builtinId="33" hidden="1" customBuiltin="1"/>
    <cellStyle name="Accent2" xfId="15437" builtinId="33" hidden="1" customBuiltin="1"/>
    <cellStyle name="Accent2" xfId="15461" builtinId="33" hidden="1" customBuiltin="1"/>
    <cellStyle name="Accent2" xfId="15491" builtinId="33" hidden="1" customBuiltin="1"/>
    <cellStyle name="Accent2" xfId="15528" builtinId="33" hidden="1" customBuiltin="1"/>
    <cellStyle name="Accent2" xfId="15558" builtinId="33" hidden="1" customBuiltin="1"/>
    <cellStyle name="Accent2" xfId="15590" builtinId="33" hidden="1" customBuiltin="1"/>
    <cellStyle name="Accent2" xfId="15620" builtinId="33" hidden="1" customBuiltin="1"/>
    <cellStyle name="Accent2" xfId="15647" builtinId="33" hidden="1" customBuiltin="1"/>
    <cellStyle name="Accent2" xfId="15476" builtinId="33" hidden="1" customBuiltin="1"/>
    <cellStyle name="Accent2" xfId="15505" builtinId="33" hidden="1" customBuiltin="1"/>
    <cellStyle name="Accent2" xfId="15665" builtinId="33" hidden="1" customBuiltin="1"/>
    <cellStyle name="Accent2" xfId="15689" builtinId="33" hidden="1" customBuiltin="1"/>
    <cellStyle name="Accent2" xfId="15713" builtinId="33" hidden="1" customBuiltin="1"/>
    <cellStyle name="Accent2" xfId="15736" builtinId="33" hidden="1" customBuiltin="1"/>
    <cellStyle name="Accent2" xfId="15762" builtinId="33" hidden="1" customBuiltin="1"/>
    <cellStyle name="Accent2" xfId="14490" builtinId="33" hidden="1" customBuiltin="1"/>
    <cellStyle name="Accent2" xfId="14736" builtinId="33" hidden="1" customBuiltin="1"/>
    <cellStyle name="Accent2" xfId="14539" builtinId="33" hidden="1" customBuiltin="1"/>
    <cellStyle name="Accent2" xfId="14507" builtinId="33" hidden="1" customBuiltin="1"/>
    <cellStyle name="Accent2" xfId="14738" builtinId="33" hidden="1" customBuiltin="1"/>
    <cellStyle name="Accent2" xfId="14499" builtinId="33" hidden="1" customBuiltin="1"/>
    <cellStyle name="Accent2" xfId="15918" builtinId="33" hidden="1" customBuiltin="1"/>
    <cellStyle name="Accent2" xfId="15939" builtinId="33" hidden="1" customBuiltin="1"/>
    <cellStyle name="Accent2" xfId="15962" builtinId="33" hidden="1" customBuiltin="1"/>
    <cellStyle name="Accent2" xfId="15983" builtinId="33" hidden="1" customBuiltin="1"/>
    <cellStyle name="Accent2" xfId="16004" builtinId="33" hidden="1" customBuiltin="1"/>
    <cellStyle name="Accent2" xfId="15902" builtinId="33" hidden="1" customBuiltin="1"/>
    <cellStyle name="Accent2" xfId="16038" builtinId="33" hidden="1" customBuiltin="1"/>
    <cellStyle name="Accent2" xfId="16069" builtinId="33" hidden="1" customBuiltin="1"/>
    <cellStyle name="Accent2" xfId="16105" builtinId="33" hidden="1" customBuiltin="1"/>
    <cellStyle name="Accent2" xfId="16135" builtinId="33" hidden="1" customBuiltin="1"/>
    <cellStyle name="Accent2" xfId="16166" builtinId="33" hidden="1" customBuiltin="1"/>
    <cellStyle name="Accent2" xfId="15898" builtinId="33" hidden="1" customBuiltin="1"/>
    <cellStyle name="Accent2" xfId="15889" builtinId="33" hidden="1" customBuiltin="1"/>
    <cellStyle name="Accent2" xfId="16186" builtinId="33" hidden="1" customBuiltin="1"/>
    <cellStyle name="Accent2" xfId="16215" builtinId="33" hidden="1" customBuiltin="1"/>
    <cellStyle name="Accent2" xfId="16239" builtinId="33" hidden="1" customBuiltin="1"/>
    <cellStyle name="Accent2" xfId="16265" builtinId="33" hidden="1" customBuiltin="1"/>
    <cellStyle name="Accent2" xfId="16046" builtinId="33" hidden="1" customBuiltin="1"/>
    <cellStyle name="Accent2" xfId="16311" builtinId="33" hidden="1" customBuiltin="1"/>
    <cellStyle name="Accent2" xfId="16341" builtinId="33" hidden="1" customBuiltin="1"/>
    <cellStyle name="Accent2" xfId="16373" builtinId="33" hidden="1" customBuiltin="1"/>
    <cellStyle name="Accent2" xfId="16402" builtinId="33" hidden="1" customBuiltin="1"/>
    <cellStyle name="Accent2" xfId="16429" builtinId="33" hidden="1" customBuiltin="1"/>
    <cellStyle name="Accent2" xfId="16200" builtinId="33" hidden="1" customBuiltin="1"/>
    <cellStyle name="Accent2" xfId="16288" builtinId="33" hidden="1" customBuiltin="1"/>
    <cellStyle name="Accent2" xfId="16446" builtinId="33" hidden="1" customBuiltin="1"/>
    <cellStyle name="Accent2" xfId="16471" builtinId="33" hidden="1" customBuiltin="1"/>
    <cellStyle name="Accent2" xfId="16492" builtinId="33" hidden="1" customBuiltin="1"/>
    <cellStyle name="Accent2" xfId="16515" builtinId="33" hidden="1" customBuiltin="1"/>
    <cellStyle name="Accent2" xfId="16545" builtinId="33" hidden="1" customBuiltin="1"/>
    <cellStyle name="Accent2" xfId="16581" builtinId="33" hidden="1" customBuiltin="1"/>
    <cellStyle name="Accent2" xfId="16611" builtinId="33" hidden="1" customBuiltin="1"/>
    <cellStyle name="Accent2" xfId="16644" builtinId="33" hidden="1" customBuiltin="1"/>
    <cellStyle name="Accent2" xfId="16674" builtinId="33" hidden="1" customBuiltin="1"/>
    <cellStyle name="Accent2" xfId="16701" builtinId="33" hidden="1" customBuiltin="1"/>
    <cellStyle name="Accent2" xfId="16528" builtinId="33" hidden="1" customBuiltin="1"/>
    <cellStyle name="Accent2" xfId="16558" builtinId="33" hidden="1" customBuiltin="1"/>
    <cellStyle name="Accent2" xfId="16719" builtinId="33" hidden="1" customBuiltin="1"/>
    <cellStyle name="Accent2" xfId="16744" builtinId="33" hidden="1" customBuiltin="1"/>
    <cellStyle name="Accent2" xfId="16766" builtinId="33" hidden="1" customBuiltin="1"/>
    <cellStyle name="Accent2" xfId="16788" builtinId="33" hidden="1" customBuiltin="1"/>
    <cellStyle name="Accent2" xfId="16818" builtinId="33" hidden="1" customBuiltin="1"/>
    <cellStyle name="Accent2" xfId="14703" builtinId="33" hidden="1" customBuiltin="1"/>
    <cellStyle name="Accent2" xfId="5660" builtinId="33" hidden="1" customBuiltin="1"/>
    <cellStyle name="Accent2" xfId="8418" builtinId="33" hidden="1" customBuiltin="1"/>
    <cellStyle name="Accent2" xfId="14161" builtinId="33" hidden="1" customBuiltin="1"/>
    <cellStyle name="Accent2" xfId="14254" builtinId="33" hidden="1" customBuiltin="1"/>
    <cellStyle name="Accent2" xfId="6179" builtinId="33" hidden="1" customBuiltin="1"/>
    <cellStyle name="Accent2" xfId="14267" builtinId="33" hidden="1" customBuiltin="1"/>
    <cellStyle name="Accent2" xfId="8237" builtinId="33" hidden="1" customBuiltin="1"/>
    <cellStyle name="Accent2" xfId="7657" builtinId="33" hidden="1" customBuiltin="1"/>
    <cellStyle name="Accent2" xfId="10826" builtinId="33" hidden="1" customBuiltin="1"/>
    <cellStyle name="Accent2" xfId="5285" builtinId="33" hidden="1" customBuiltin="1"/>
    <cellStyle name="Accent2" xfId="14187" builtinId="33" hidden="1" customBuiltin="1"/>
    <cellStyle name="Accent2" xfId="4477" builtinId="33" hidden="1" customBuiltin="1"/>
    <cellStyle name="Accent2" xfId="10828" builtinId="33" hidden="1" customBuiltin="1"/>
    <cellStyle name="Accent2" xfId="4330" builtinId="33" hidden="1" customBuiltin="1"/>
    <cellStyle name="Accent2" xfId="14677" builtinId="33" hidden="1" customBuiltin="1"/>
    <cellStyle name="Accent2" xfId="14274" builtinId="33" hidden="1" customBuiltin="1"/>
    <cellStyle name="Accent2" xfId="14192" builtinId="33" hidden="1" customBuiltin="1"/>
    <cellStyle name="Accent2" xfId="14196" builtinId="33" hidden="1" customBuiltin="1"/>
    <cellStyle name="Accent2" xfId="7943" builtinId="33" hidden="1" customBuiltin="1"/>
    <cellStyle name="Accent2" xfId="14009" builtinId="33" hidden="1" customBuiltin="1"/>
    <cellStyle name="Accent2" xfId="16903" builtinId="33" hidden="1" customBuiltin="1"/>
    <cellStyle name="Accent2" xfId="14029" builtinId="33" hidden="1" customBuiltin="1"/>
    <cellStyle name="Accent2" xfId="4458" builtinId="33" hidden="1" customBuiltin="1"/>
    <cellStyle name="Accent2" xfId="17001" builtinId="33" hidden="1" customBuiltin="1"/>
    <cellStyle name="Accent2" xfId="14116" builtinId="33" hidden="1" customBuiltin="1"/>
    <cellStyle name="Accent2" xfId="14077" builtinId="33" hidden="1" customBuiltin="1"/>
    <cellStyle name="Accent2" xfId="14075" builtinId="33" hidden="1" customBuiltin="1"/>
    <cellStyle name="Accent2" xfId="4238" builtinId="33" hidden="1" customBuiltin="1"/>
    <cellStyle name="Accent2" xfId="14576" builtinId="33" hidden="1" customBuiltin="1"/>
    <cellStyle name="Accent2" xfId="14555" builtinId="33" hidden="1" customBuiltin="1"/>
    <cellStyle name="Accent2" xfId="6086" builtinId="33" hidden="1" customBuiltin="1"/>
    <cellStyle name="Accent2" xfId="5907" builtinId="33" hidden="1" customBuiltin="1"/>
    <cellStyle name="Accent2" xfId="10756" builtinId="33" hidden="1" customBuiltin="1"/>
    <cellStyle name="Accent2" xfId="5955" builtinId="33" hidden="1" customBuiltin="1"/>
    <cellStyle name="Accent2" xfId="5714" builtinId="33" hidden="1" customBuiltin="1"/>
    <cellStyle name="Accent2" xfId="6297" builtinId="33" hidden="1" customBuiltin="1"/>
    <cellStyle name="Accent2" xfId="4970" builtinId="33" hidden="1" customBuiltin="1"/>
    <cellStyle name="Accent2" xfId="5034" builtinId="33" hidden="1" customBuiltin="1"/>
    <cellStyle name="Accent2" xfId="7272" builtinId="33" hidden="1" customBuiltin="1"/>
    <cellStyle name="Accent2" xfId="6267" builtinId="33" hidden="1" customBuiltin="1"/>
    <cellStyle name="Accent2" xfId="4616" builtinId="33" hidden="1" customBuiltin="1"/>
    <cellStyle name="Accent2" xfId="4205" builtinId="33" hidden="1" customBuiltin="1"/>
    <cellStyle name="Accent2" xfId="4223" builtinId="33" hidden="1" customBuiltin="1"/>
    <cellStyle name="Accent2" xfId="13096" builtinId="33" hidden="1" customBuiltin="1"/>
    <cellStyle name="Accent2" xfId="11665" builtinId="33" hidden="1" customBuiltin="1"/>
    <cellStyle name="Accent2" xfId="5422" builtinId="33" hidden="1" customBuiltin="1"/>
    <cellStyle name="Accent2" xfId="5079" builtinId="33" hidden="1" customBuiltin="1"/>
    <cellStyle name="Accent2" xfId="4465" builtinId="33" hidden="1" customBuiltin="1"/>
    <cellStyle name="Accent2" xfId="15470" builtinId="33" hidden="1" customBuiltin="1"/>
    <cellStyle name="Accent2" xfId="15055" builtinId="33" hidden="1" customBuiltin="1"/>
    <cellStyle name="Accent2" xfId="14213" builtinId="33" hidden="1" customBuiltin="1"/>
    <cellStyle name="Accent2" xfId="4609" builtinId="33" hidden="1" customBuiltin="1"/>
    <cellStyle name="Accent2" xfId="15134" builtinId="33" hidden="1" customBuiltin="1"/>
    <cellStyle name="Accent2" xfId="17178" builtinId="33" hidden="1" customBuiltin="1"/>
    <cellStyle name="Accent2" xfId="17204" builtinId="33" hidden="1" customBuiltin="1"/>
    <cellStyle name="Accent2" xfId="17230" builtinId="33" hidden="1" customBuiltin="1"/>
    <cellStyle name="Accent2" xfId="17257" builtinId="33" hidden="1" customBuiltin="1"/>
    <cellStyle name="Accent2" xfId="17282" builtinId="33" hidden="1" customBuiltin="1"/>
    <cellStyle name="Accent2" xfId="17159" builtinId="33" hidden="1" customBuiltin="1"/>
    <cellStyle name="Accent2" xfId="17323" builtinId="33" hidden="1" customBuiltin="1"/>
    <cellStyle name="Accent2" xfId="17356" builtinId="33" hidden="1" customBuiltin="1"/>
    <cellStyle name="Accent2" xfId="17391" builtinId="33" hidden="1" customBuiltin="1"/>
    <cellStyle name="Accent2" xfId="17424" builtinId="33" hidden="1" customBuiltin="1"/>
    <cellStyle name="Accent2" xfId="17455" builtinId="33" hidden="1" customBuiltin="1"/>
    <cellStyle name="Accent2" xfId="17155" builtinId="33" hidden="1" customBuiltin="1"/>
    <cellStyle name="Accent2" xfId="17143" builtinId="33" hidden="1" customBuiltin="1"/>
    <cellStyle name="Accent2" xfId="17476" builtinId="33" hidden="1" customBuiltin="1"/>
    <cellStyle name="Accent2" xfId="17505" builtinId="33" hidden="1" customBuiltin="1"/>
    <cellStyle name="Accent2" xfId="17533" builtinId="33" hidden="1" customBuiltin="1"/>
    <cellStyle name="Accent2" xfId="17558" builtinId="33" hidden="1" customBuiltin="1"/>
    <cellStyle name="Accent2" xfId="17332" builtinId="33" hidden="1" customBuiltin="1"/>
    <cellStyle name="Accent2" xfId="17606" builtinId="33" hidden="1" customBuiltin="1"/>
    <cellStyle name="Accent2" xfId="17637" builtinId="33" hidden="1" customBuiltin="1"/>
    <cellStyle name="Accent2" xfId="17669" builtinId="33" hidden="1" customBuiltin="1"/>
    <cellStyle name="Accent2" xfId="17699" builtinId="33" hidden="1" customBuiltin="1"/>
    <cellStyle name="Accent2" xfId="17728" builtinId="33" hidden="1" customBuiltin="1"/>
    <cellStyle name="Accent2" xfId="17488" builtinId="33" hidden="1" customBuiltin="1"/>
    <cellStyle name="Accent2" xfId="17581" builtinId="33" hidden="1" customBuiltin="1"/>
    <cellStyle name="Accent2" xfId="17746" builtinId="33" hidden="1" customBuiltin="1"/>
    <cellStyle name="Accent2" xfId="17772" builtinId="33" hidden="1" customBuiltin="1"/>
    <cellStyle name="Accent2" xfId="17799" builtinId="33" hidden="1" customBuiltin="1"/>
    <cellStyle name="Accent2" xfId="17823" builtinId="33" hidden="1" customBuiltin="1"/>
    <cellStyle name="Accent2" xfId="17852" builtinId="33" hidden="1" customBuiltin="1"/>
    <cellStyle name="Accent2" xfId="17890" builtinId="33" hidden="1" customBuiltin="1"/>
    <cellStyle name="Accent2" xfId="17921" builtinId="33" hidden="1" customBuiltin="1"/>
    <cellStyle name="Accent2" xfId="17953" builtinId="33" hidden="1" customBuiltin="1"/>
    <cellStyle name="Accent2" xfId="17984" builtinId="33" hidden="1" customBuiltin="1"/>
    <cellStyle name="Accent2" xfId="18012" builtinId="33" hidden="1" customBuiltin="1"/>
    <cellStyle name="Accent2" xfId="17837" builtinId="33" hidden="1" customBuiltin="1"/>
    <cellStyle name="Accent2" xfId="17865" builtinId="33" hidden="1" customBuiltin="1"/>
    <cellStyle name="Accent2" xfId="18030" builtinId="33" hidden="1" customBuiltin="1"/>
    <cellStyle name="Accent2" xfId="18054" builtinId="33" hidden="1" customBuiltin="1"/>
    <cellStyle name="Accent2" xfId="18080" builtinId="33" hidden="1" customBuiltin="1"/>
    <cellStyle name="Accent2" xfId="18104" builtinId="33" hidden="1" customBuiltin="1"/>
    <cellStyle name="Accent2" xfId="18130" builtinId="33" hidden="1" customBuiltin="1"/>
    <cellStyle name="Accent2" xfId="7616" builtinId="33" hidden="1" customBuiltin="1"/>
    <cellStyle name="Accent2" xfId="17093" builtinId="33" hidden="1" customBuiltin="1"/>
    <cellStyle name="Accent2" xfId="10227" builtinId="33" hidden="1" customBuiltin="1"/>
    <cellStyle name="Accent2" xfId="16277" builtinId="33" hidden="1" customBuiltin="1"/>
    <cellStyle name="Accent2" xfId="17095" builtinId="33" hidden="1" customBuiltin="1"/>
    <cellStyle name="Accent2" xfId="14925" builtinId="33" hidden="1" customBuiltin="1"/>
    <cellStyle name="Accent2" xfId="18280" builtinId="33" hidden="1" customBuiltin="1"/>
    <cellStyle name="Accent2" xfId="18301" builtinId="33" hidden="1" customBuiltin="1"/>
    <cellStyle name="Accent2" xfId="18324" builtinId="33" hidden="1" customBuiltin="1"/>
    <cellStyle name="Accent2" xfId="18345" builtinId="33" hidden="1" customBuiltin="1"/>
    <cellStyle name="Accent2" xfId="18366" builtinId="33" hidden="1" customBuiltin="1"/>
    <cellStyle name="Accent2" xfId="18264" builtinId="33" hidden="1" customBuiltin="1"/>
    <cellStyle name="Accent2" xfId="18402" builtinId="33" hidden="1" customBuiltin="1"/>
    <cellStyle name="Accent2" xfId="18434" builtinId="33" hidden="1" customBuiltin="1"/>
    <cellStyle name="Accent2" xfId="18469" builtinId="33" hidden="1" customBuiltin="1"/>
    <cellStyle name="Accent2" xfId="18500" builtinId="33" hidden="1" customBuiltin="1"/>
    <cellStyle name="Accent2" xfId="18532" builtinId="33" hidden="1" customBuiltin="1"/>
    <cellStyle name="Accent2" xfId="18260" builtinId="33" hidden="1" customBuiltin="1"/>
    <cellStyle name="Accent2" xfId="18251" builtinId="33" hidden="1" customBuiltin="1"/>
    <cellStyle name="Accent2" xfId="18551" builtinId="33" hidden="1" customBuiltin="1"/>
    <cellStyle name="Accent2" xfId="18580" builtinId="33" hidden="1" customBuiltin="1"/>
    <cellStyle name="Accent2" xfId="18606" builtinId="33" hidden="1" customBuiltin="1"/>
    <cellStyle name="Accent2" xfId="18632" builtinId="33" hidden="1" customBuiltin="1"/>
    <cellStyle name="Accent2" xfId="18411" builtinId="33" hidden="1" customBuiltin="1"/>
    <cellStyle name="Accent2" xfId="18679" builtinId="33" hidden="1" customBuiltin="1"/>
    <cellStyle name="Accent2" xfId="18711" builtinId="33" hidden="1" customBuiltin="1"/>
    <cellStyle name="Accent2" xfId="18743" builtinId="33" hidden="1" customBuiltin="1"/>
    <cellStyle name="Accent2" xfId="18773" builtinId="33" hidden="1" customBuiltin="1"/>
    <cellStyle name="Accent2" xfId="18801" builtinId="33" hidden="1" customBuiltin="1"/>
    <cellStyle name="Accent2" xfId="18564" builtinId="33" hidden="1" customBuiltin="1"/>
    <cellStyle name="Accent2" xfId="18654" builtinId="33" hidden="1" customBuiltin="1"/>
    <cellStyle name="Accent2" xfId="18819" builtinId="33" hidden="1" customBuiltin="1"/>
    <cellStyle name="Accent2" xfId="18845" builtinId="33" hidden="1" customBuiltin="1"/>
    <cellStyle name="Accent2" xfId="18871" builtinId="33" hidden="1" customBuiltin="1"/>
    <cellStyle name="Accent2" xfId="18895" builtinId="33" hidden="1" customBuiltin="1"/>
    <cellStyle name="Accent2" xfId="18925" builtinId="33" hidden="1" customBuiltin="1"/>
    <cellStyle name="Accent2" xfId="18962" builtinId="33" hidden="1" customBuiltin="1"/>
    <cellStyle name="Accent2" xfId="18993" builtinId="33" hidden="1" customBuiltin="1"/>
    <cellStyle name="Accent2" xfId="19025" builtinId="33" hidden="1" customBuiltin="1"/>
    <cellStyle name="Accent2" xfId="19056" builtinId="33" hidden="1" customBuiltin="1"/>
    <cellStyle name="Accent2" xfId="19084" builtinId="33" hidden="1" customBuiltin="1"/>
    <cellStyle name="Accent2" xfId="18910" builtinId="33" hidden="1" customBuiltin="1"/>
    <cellStyle name="Accent2" xfId="18937" builtinId="33" hidden="1" customBuiltin="1"/>
    <cellStyle name="Accent2" xfId="19102" builtinId="33" hidden="1" customBuiltin="1"/>
    <cellStyle name="Accent2" xfId="19127" builtinId="33" hidden="1" customBuiltin="1"/>
    <cellStyle name="Accent2" xfId="19150" builtinId="33" hidden="1" customBuiltin="1"/>
    <cellStyle name="Accent2" xfId="19174" builtinId="33" hidden="1" customBuiltin="1"/>
    <cellStyle name="Accent2" xfId="19196" builtinId="33" hidden="1" customBuiltin="1"/>
    <cellStyle name="Accent2" xfId="6117" builtinId="33" hidden="1" customBuiltin="1"/>
    <cellStyle name="Accent2" xfId="4594" builtinId="33" hidden="1" customBuiltin="1"/>
    <cellStyle name="Accent2" xfId="16874" builtinId="33" hidden="1" customBuiltin="1"/>
    <cellStyle name="Accent2" xfId="5061" builtinId="33" hidden="1" customBuiltin="1"/>
    <cellStyle name="Accent2" xfId="7656" builtinId="33" hidden="1" customBuiltin="1"/>
    <cellStyle name="Accent2" xfId="17244" builtinId="33" hidden="1" customBuiltin="1"/>
    <cellStyle name="Accent2" xfId="5155" builtinId="33" hidden="1" customBuiltin="1"/>
    <cellStyle name="Accent2" xfId="4286" builtinId="33" hidden="1" customBuiltin="1"/>
    <cellStyle name="Accent2" xfId="17737" builtinId="33" hidden="1" customBuiltin="1"/>
    <cellStyle name="Accent2" xfId="14157" builtinId="33" hidden="1" customBuiltin="1"/>
    <cellStyle name="Accent2" xfId="16862" builtinId="33" hidden="1" customBuiltin="1"/>
    <cellStyle name="Accent2" xfId="13972" builtinId="33" hidden="1" customBuiltin="1"/>
    <cellStyle name="Accent2" xfId="17773" builtinId="33" hidden="1" customBuiltin="1"/>
    <cellStyle name="Accent2" xfId="16797" builtinId="33" hidden="1" customBuiltin="1"/>
    <cellStyle name="Accent2" xfId="5211" builtinId="33" hidden="1" customBuiltin="1"/>
    <cellStyle name="Accent2" xfId="16849" builtinId="33" hidden="1" customBuiltin="1"/>
    <cellStyle name="Accent2" xfId="7585" builtinId="33" hidden="1" customBuiltin="1"/>
    <cellStyle name="Accent2" xfId="14594" builtinId="33" hidden="1" customBuiltin="1"/>
    <cellStyle name="Accent2" xfId="15502" builtinId="33" hidden="1" customBuiltin="1"/>
    <cellStyle name="Accent2" xfId="19223" builtinId="33" hidden="1" customBuiltin="1"/>
    <cellStyle name="Accent2" xfId="19262" builtinId="33" hidden="1" customBuiltin="1"/>
    <cellStyle name="Accent2" xfId="19299" builtinId="33" hidden="1" customBuiltin="1"/>
    <cellStyle name="Accent2" xfId="19334" builtinId="33" hidden="1" customBuiltin="1"/>
    <cellStyle name="Accent2" xfId="17474" builtinId="33" hidden="1" customBuiltin="1"/>
    <cellStyle name="Accent2" xfId="19397" builtinId="33" hidden="1" customBuiltin="1"/>
    <cellStyle name="Accent2" xfId="19430" builtinId="33" hidden="1" customBuiltin="1"/>
    <cellStyle name="Accent2" xfId="19465" builtinId="33" hidden="1" customBuiltin="1"/>
    <cellStyle name="Accent2" xfId="19498" builtinId="33" hidden="1" customBuiltin="1"/>
    <cellStyle name="Accent2" xfId="19528" builtinId="33" hidden="1" customBuiltin="1"/>
    <cellStyle name="Accent2" xfId="19243" builtinId="33" hidden="1" customBuiltin="1"/>
    <cellStyle name="Accent2" xfId="19367" builtinId="33" hidden="1" customBuiltin="1"/>
    <cellStyle name="Accent2" xfId="19549" builtinId="33" hidden="1" customBuiltin="1"/>
    <cellStyle name="Accent2" xfId="19584" builtinId="33" hidden="1" customBuiltin="1"/>
    <cellStyle name="Accent2" xfId="19620" builtinId="33" hidden="1" customBuiltin="1"/>
    <cellStyle name="Accent2" xfId="19654" builtinId="33" hidden="1" customBuiltin="1"/>
    <cellStyle name="Accent2" xfId="19694" builtinId="33" hidden="1" customBuiltin="1"/>
    <cellStyle name="Accent2" xfId="19739" builtinId="33" hidden="1" customBuiltin="1"/>
    <cellStyle name="Accent2" xfId="19772" builtinId="33" hidden="1" customBuiltin="1"/>
    <cellStyle name="Accent2" xfId="19807" builtinId="33" hidden="1" customBuiltin="1"/>
    <cellStyle name="Accent2" xfId="19840" builtinId="33" hidden="1" customBuiltin="1"/>
    <cellStyle name="Accent2" xfId="19870" builtinId="33" hidden="1" customBuiltin="1"/>
    <cellStyle name="Accent2" xfId="19677" builtinId="33" hidden="1" customBuiltin="1"/>
    <cellStyle name="Accent2" xfId="19709" builtinId="33" hidden="1" customBuiltin="1"/>
    <cellStyle name="Accent2" xfId="19891" builtinId="33" hidden="1" customBuiltin="1"/>
    <cellStyle name="Accent2" xfId="19926" builtinId="33" hidden="1" customBuiltin="1"/>
    <cellStyle name="Accent2" xfId="19962" builtinId="33" hidden="1" customBuiltin="1"/>
    <cellStyle name="Accent2" xfId="19996" builtinId="33" hidden="1" customBuiltin="1"/>
    <cellStyle name="Accent2" xfId="20033" builtinId="33" hidden="1" customBuiltin="1"/>
    <cellStyle name="Accent2" xfId="20142" builtinId="33" hidden="1" customBuiltin="1"/>
    <cellStyle name="Accent2" xfId="20163" builtinId="33" hidden="1" customBuiltin="1"/>
    <cellStyle name="Accent2" xfId="20186" builtinId="33" hidden="1" customBuiltin="1"/>
    <cellStyle name="Accent2" xfId="20208" builtinId="33" hidden="1" customBuiltin="1"/>
    <cellStyle name="Accent2" xfId="20229" builtinId="33" hidden="1" customBuiltin="1"/>
    <cellStyle name="Accent2" xfId="20263" builtinId="33" hidden="1" customBuiltin="1"/>
    <cellStyle name="Accent2" xfId="20462" builtinId="33" hidden="1" customBuiltin="1"/>
    <cellStyle name="Accent2" xfId="20487" builtinId="33" hidden="1" customBuiltin="1"/>
    <cellStyle name="Accent2" xfId="20513" builtinId="33" hidden="1" customBuiltin="1"/>
    <cellStyle name="Accent2" xfId="20540" builtinId="33" hidden="1" customBuiltin="1"/>
    <cellStyle name="Accent2" xfId="20565" builtinId="33" hidden="1" customBuiltin="1"/>
    <cellStyle name="Accent2" xfId="20443" builtinId="33" hidden="1" customBuiltin="1"/>
    <cellStyle name="Accent2" xfId="20605" builtinId="33" hidden="1" customBuiltin="1"/>
    <cellStyle name="Accent2" xfId="20638" builtinId="33" hidden="1" customBuiltin="1"/>
    <cellStyle name="Accent2" xfId="20673" builtinId="33" hidden="1" customBuiltin="1"/>
    <cellStyle name="Accent2" xfId="20705" builtinId="33" hidden="1" customBuiltin="1"/>
    <cellStyle name="Accent2" xfId="20736" builtinId="33" hidden="1" customBuiltin="1"/>
    <cellStyle name="Accent2" xfId="20439" builtinId="33" hidden="1" customBuiltin="1"/>
    <cellStyle name="Accent2" xfId="20427" builtinId="33" hidden="1" customBuiltin="1"/>
    <cellStyle name="Accent2" xfId="20757" builtinId="33" hidden="1" customBuiltin="1"/>
    <cellStyle name="Accent2" xfId="20785" builtinId="33" hidden="1" customBuiltin="1"/>
    <cellStyle name="Accent2" xfId="20813" builtinId="33" hidden="1" customBuiltin="1"/>
    <cellStyle name="Accent2" xfId="20837" builtinId="33" hidden="1" customBuiltin="1"/>
    <cellStyle name="Accent2" xfId="20614" builtinId="33" hidden="1" customBuiltin="1"/>
    <cellStyle name="Accent2" xfId="20885" builtinId="33" hidden="1" customBuiltin="1"/>
    <cellStyle name="Accent2" xfId="20916" builtinId="33" hidden="1" customBuiltin="1"/>
    <cellStyle name="Accent2" xfId="20948" builtinId="33" hidden="1" customBuiltin="1"/>
    <cellStyle name="Accent2" xfId="20978" builtinId="33" hidden="1" customBuiltin="1"/>
    <cellStyle name="Accent2" xfId="21006" builtinId="33" hidden="1" customBuiltin="1"/>
    <cellStyle name="Accent2" xfId="20768" builtinId="33" hidden="1" customBuiltin="1"/>
    <cellStyle name="Accent2" xfId="20860" builtinId="33" hidden="1" customBuiltin="1"/>
    <cellStyle name="Accent2" xfId="21024" builtinId="33" hidden="1" customBuiltin="1"/>
    <cellStyle name="Accent2" xfId="21048" builtinId="33" hidden="1" customBuiltin="1"/>
    <cellStyle name="Accent2" xfId="21073" builtinId="33" hidden="1" customBuiltin="1"/>
    <cellStyle name="Accent2" xfId="21096" builtinId="33" hidden="1" customBuiltin="1"/>
    <cellStyle name="Accent2" xfId="21124" builtinId="33" hidden="1" customBuiltin="1"/>
    <cellStyle name="Accent2" xfId="21162" builtinId="33" hidden="1" customBuiltin="1"/>
    <cellStyle name="Accent2" xfId="21193" builtinId="33" hidden="1" customBuiltin="1"/>
    <cellStyle name="Accent2" xfId="21225" builtinId="33" hidden="1" customBuiltin="1"/>
    <cellStyle name="Accent2" xfId="21256" builtinId="33" hidden="1" customBuiltin="1"/>
    <cellStyle name="Accent2" xfId="21283" builtinId="33" hidden="1" customBuiltin="1"/>
    <cellStyle name="Accent2" xfId="21109" builtinId="33" hidden="1" customBuiltin="1"/>
    <cellStyle name="Accent2" xfId="21137" builtinId="33" hidden="1" customBuiltin="1"/>
    <cellStyle name="Accent2" xfId="21301" builtinId="33" hidden="1" customBuiltin="1"/>
    <cellStyle name="Accent2" xfId="21325" builtinId="33" hidden="1" customBuiltin="1"/>
    <cellStyle name="Accent2" xfId="21351" builtinId="33" hidden="1" customBuiltin="1"/>
    <cellStyle name="Accent2" xfId="21374" builtinId="33" hidden="1" customBuiltin="1"/>
    <cellStyle name="Accent2" xfId="21399" builtinId="33" hidden="1" customBuiltin="1"/>
    <cellStyle name="Accent2" xfId="20284" builtinId="33" hidden="1" customBuiltin="1"/>
    <cellStyle name="Accent2" xfId="20377" builtinId="33" hidden="1" customBuiltin="1"/>
    <cellStyle name="Accent2" xfId="20308" builtinId="33" hidden="1" customBuiltin="1"/>
    <cellStyle name="Accent2" xfId="20291" builtinId="33" hidden="1" customBuiltin="1"/>
    <cellStyle name="Accent2" xfId="20379" builtinId="33" hidden="1" customBuiltin="1"/>
    <cellStyle name="Accent2" xfId="20290" builtinId="33" hidden="1" customBuiltin="1"/>
    <cellStyle name="Accent2" xfId="21549" builtinId="33" hidden="1" customBuiltin="1"/>
    <cellStyle name="Accent2" xfId="21570" builtinId="33" hidden="1" customBuiltin="1"/>
    <cellStyle name="Accent2" xfId="21593" builtinId="33" hidden="1" customBuiltin="1"/>
    <cellStyle name="Accent2" xfId="21614" builtinId="33" hidden="1" customBuiltin="1"/>
    <cellStyle name="Accent2" xfId="21635" builtinId="33" hidden="1" customBuiltin="1"/>
    <cellStyle name="Accent2" xfId="21533" builtinId="33" hidden="1" customBuiltin="1"/>
    <cellStyle name="Accent2" xfId="21671" builtinId="33" hidden="1" customBuiltin="1"/>
    <cellStyle name="Accent2" xfId="21703" builtinId="33" hidden="1" customBuiltin="1"/>
    <cellStyle name="Accent2" xfId="21738" builtinId="33" hidden="1" customBuiltin="1"/>
    <cellStyle name="Accent2" xfId="21769" builtinId="33" hidden="1" customBuiltin="1"/>
    <cellStyle name="Accent2" xfId="21800" builtinId="33" hidden="1" customBuiltin="1"/>
    <cellStyle name="Accent2" xfId="21529" builtinId="33" hidden="1" customBuiltin="1"/>
    <cellStyle name="Accent2" xfId="21520" builtinId="33" hidden="1" customBuiltin="1"/>
    <cellStyle name="Accent2" xfId="21819" builtinId="33" hidden="1" customBuiltin="1"/>
    <cellStyle name="Accent2" xfId="21846" builtinId="33" hidden="1" customBuiltin="1"/>
    <cellStyle name="Accent2" xfId="21870" builtinId="33" hidden="1" customBuiltin="1"/>
    <cellStyle name="Accent2" xfId="21894" builtinId="33" hidden="1" customBuiltin="1"/>
    <cellStyle name="Accent2" xfId="21680" builtinId="33" hidden="1" customBuiltin="1"/>
    <cellStyle name="Accent2" xfId="21941" builtinId="33" hidden="1" customBuiltin="1"/>
    <cellStyle name="Accent2" xfId="21972" builtinId="33" hidden="1" customBuiltin="1"/>
    <cellStyle name="Accent2" xfId="22004" builtinId="33" hidden="1" customBuiltin="1"/>
    <cellStyle name="Accent2" xfId="22034" builtinId="33" hidden="1" customBuiltin="1"/>
    <cellStyle name="Accent2" xfId="22061" builtinId="33" hidden="1" customBuiltin="1"/>
    <cellStyle name="Accent2" xfId="21830" builtinId="33" hidden="1" customBuiltin="1"/>
    <cellStyle name="Accent2" xfId="21916" builtinId="33" hidden="1" customBuiltin="1"/>
    <cellStyle name="Accent2" xfId="22079" builtinId="33" hidden="1" customBuiltin="1"/>
    <cellStyle name="Accent2" xfId="22102" builtinId="33" hidden="1" customBuiltin="1"/>
    <cellStyle name="Accent2" xfId="22127" builtinId="33" hidden="1" customBuiltin="1"/>
    <cellStyle name="Accent2" xfId="22151" builtinId="33" hidden="1" customBuiltin="1"/>
    <cellStyle name="Accent2" xfId="22180" builtinId="33" hidden="1" customBuiltin="1"/>
    <cellStyle name="Accent2" xfId="22217" builtinId="33" hidden="1" customBuiltin="1"/>
    <cellStyle name="Accent2" xfId="22248" builtinId="33" hidden="1" customBuiltin="1"/>
    <cellStyle name="Accent2" xfId="22280" builtinId="33" hidden="1" customBuiltin="1"/>
    <cellStyle name="Accent2" xfId="22311" builtinId="33" hidden="1" customBuiltin="1"/>
    <cellStyle name="Accent2" xfId="22338" builtinId="33" hidden="1" customBuiltin="1"/>
    <cellStyle name="Accent2" xfId="22165" builtinId="33" hidden="1" customBuiltin="1"/>
    <cellStyle name="Accent2" xfId="22192" builtinId="33" hidden="1" customBuiltin="1"/>
    <cellStyle name="Accent2" xfId="22356" builtinId="33" hidden="1" customBuiltin="1"/>
    <cellStyle name="Accent2" xfId="22381" builtinId="33" hidden="1" customBuiltin="1"/>
    <cellStyle name="Accent2" xfId="22404" builtinId="33" hidden="1" customBuiltin="1"/>
    <cellStyle name="Accent2" xfId="22427" builtinId="33" hidden="1" customBuiltin="1"/>
    <cellStyle name="Accent2" xfId="22449" builtinId="33" hidden="1" customBuiltin="1"/>
    <cellStyle name="Accent2" xfId="7892" builtinId="33" hidden="1" customBuiltin="1"/>
    <cellStyle name="Accent2" xfId="8123" builtinId="33" hidden="1" customBuiltin="1"/>
    <cellStyle name="Accent2" xfId="6255" builtinId="33" hidden="1" customBuiltin="1"/>
    <cellStyle name="Accent2" xfId="10851" builtinId="33" hidden="1" customBuiltin="1"/>
    <cellStyle name="Accent2" xfId="5213" builtinId="33" hidden="1" customBuiltin="1"/>
    <cellStyle name="Accent2" xfId="20527" builtinId="33" hidden="1" customBuiltin="1"/>
    <cellStyle name="Accent2" xfId="8081" builtinId="33" hidden="1" customBuiltin="1"/>
    <cellStyle name="Accent2" xfId="20300" builtinId="33" hidden="1" customBuiltin="1"/>
    <cellStyle name="Accent2" xfId="21015" builtinId="33" hidden="1" customBuiltin="1"/>
    <cellStyle name="Accent2" xfId="14237" builtinId="33" hidden="1" customBuiltin="1"/>
    <cellStyle name="Accent2" xfId="8684" builtinId="33" hidden="1" customBuiltin="1"/>
    <cellStyle name="Accent2" xfId="10795" builtinId="33" hidden="1" customBuiltin="1"/>
    <cellStyle name="Accent2" xfId="21049" builtinId="33" hidden="1" customBuiltin="1"/>
    <cellStyle name="Accent2" xfId="20058" builtinId="33" hidden="1" customBuiltin="1"/>
    <cellStyle name="Accent2" xfId="10858" builtinId="33" hidden="1" customBuiltin="1"/>
    <cellStyle name="Accent2" xfId="5274" builtinId="33" hidden="1" customBuiltin="1"/>
    <cellStyle name="Accent2" xfId="4708" builtinId="33" hidden="1" customBuiltin="1"/>
    <cellStyle name="Accent2" xfId="5130" builtinId="33" hidden="1" customBuiltin="1"/>
    <cellStyle name="Accent2" xfId="20069" builtinId="33" hidden="1" customBuiltin="1"/>
    <cellStyle name="Accent2" xfId="22476" builtinId="33" hidden="1" customBuiltin="1"/>
    <cellStyle name="Accent2" xfId="22515" builtinId="33" hidden="1" customBuiltin="1"/>
    <cellStyle name="Accent2" xfId="22552" builtinId="33" hidden="1" customBuiltin="1"/>
    <cellStyle name="Accent2" xfId="22587" builtinId="33" hidden="1" customBuiltin="1"/>
    <cellStyle name="Accent2" xfId="20755" builtinId="33" hidden="1" customBuiltin="1"/>
    <cellStyle name="Accent2" xfId="22650" builtinId="33" hidden="1" customBuiltin="1"/>
    <cellStyle name="Accent2" xfId="22683" builtinId="33" hidden="1" customBuiltin="1"/>
    <cellStyle name="Accent2" xfId="22718" builtinId="33" hidden="1" customBuiltin="1"/>
    <cellStyle name="Accent2" xfId="22751" builtinId="33" hidden="1" customBuiltin="1"/>
    <cellStyle name="Accent2" xfId="22781" builtinId="33" hidden="1" customBuiltin="1"/>
    <cellStyle name="Accent2" xfId="22496" builtinId="33" hidden="1" customBuiltin="1"/>
    <cellStyle name="Accent2" xfId="22620" builtinId="33" hidden="1" customBuiltin="1"/>
    <cellStyle name="Accent2" xfId="22802" builtinId="33" hidden="1" customBuiltin="1"/>
    <cellStyle name="Accent2" xfId="22837" builtinId="33" hidden="1" customBuiltin="1"/>
    <cellStyle name="Accent2" xfId="22873" builtinId="33" hidden="1" customBuiltin="1"/>
    <cellStyle name="Accent2" xfId="22907" builtinId="33" hidden="1" customBuiltin="1"/>
    <cellStyle name="Accent2" xfId="22947" builtinId="33" hidden="1" customBuiltin="1"/>
    <cellStyle name="Accent2" xfId="22992" builtinId="33" hidden="1" customBuiltin="1"/>
    <cellStyle name="Accent2" xfId="23025" builtinId="33" hidden="1" customBuiltin="1"/>
    <cellStyle name="Accent2" xfId="23060" builtinId="33" hidden="1" customBuiltin="1"/>
    <cellStyle name="Accent2" xfId="23093" builtinId="33" hidden="1" customBuiltin="1"/>
    <cellStyle name="Accent2" xfId="23123" builtinId="33" hidden="1" customBuiltin="1"/>
    <cellStyle name="Accent2" xfId="22930" builtinId="33" hidden="1" customBuiltin="1"/>
    <cellStyle name="Accent2" xfId="22962" builtinId="33" hidden="1" customBuiltin="1"/>
    <cellStyle name="Accent2" xfId="23144" builtinId="33" hidden="1" customBuiltin="1"/>
    <cellStyle name="Accent2" xfId="23179" builtinId="33" hidden="1" customBuiltin="1"/>
    <cellStyle name="Accent2" xfId="23215" builtinId="33" hidden="1" customBuiltin="1"/>
    <cellStyle name="Accent2" xfId="23249" builtinId="33" hidden="1" customBuiltin="1"/>
    <cellStyle name="Accent2" xfId="23283" builtinId="33" hidden="1" customBuiltin="1"/>
    <cellStyle name="Accent2" xfId="23350" builtinId="33" hidden="1" customBuiltin="1"/>
    <cellStyle name="Accent2" xfId="23371" builtinId="33" hidden="1" customBuiltin="1"/>
    <cellStyle name="Accent2" xfId="23394" builtinId="33" hidden="1" customBuiltin="1"/>
    <cellStyle name="Accent2" xfId="23416" builtinId="33" hidden="1" customBuiltin="1"/>
    <cellStyle name="Accent2" xfId="23437" builtinId="33" hidden="1" customBuiltin="1"/>
    <cellStyle name="Accent2" xfId="23468" builtinId="33" hidden="1" customBuiltin="1"/>
    <cellStyle name="Accent2" xfId="23664" builtinId="33" hidden="1" customBuiltin="1"/>
    <cellStyle name="Accent2" xfId="23686" builtinId="33" hidden="1" customBuiltin="1"/>
    <cellStyle name="Accent2" xfId="23712" builtinId="33" hidden="1" customBuiltin="1"/>
    <cellStyle name="Accent2" xfId="23738" builtinId="33" hidden="1" customBuiltin="1"/>
    <cellStyle name="Accent2" xfId="23762" builtinId="33" hidden="1" customBuiltin="1"/>
    <cellStyle name="Accent2" xfId="23645" builtinId="33" hidden="1" customBuiltin="1"/>
    <cellStyle name="Accent2" xfId="23802" builtinId="33" hidden="1" customBuiltin="1"/>
    <cellStyle name="Accent2" xfId="23834" builtinId="33" hidden="1" customBuiltin="1"/>
    <cellStyle name="Accent2" xfId="23869" builtinId="33" hidden="1" customBuiltin="1"/>
    <cellStyle name="Accent2" xfId="23901" builtinId="33" hidden="1" customBuiltin="1"/>
    <cellStyle name="Accent2" xfId="23932" builtinId="33" hidden="1" customBuiltin="1"/>
    <cellStyle name="Accent2" xfId="23641" builtinId="33" hidden="1" customBuiltin="1"/>
    <cellStyle name="Accent2" xfId="23629" builtinId="33" hidden="1" customBuiltin="1"/>
    <cellStyle name="Accent2" xfId="23951" builtinId="33" hidden="1" customBuiltin="1"/>
    <cellStyle name="Accent2" xfId="23979" builtinId="33" hidden="1" customBuiltin="1"/>
    <cellStyle name="Accent2" xfId="24005" builtinId="33" hidden="1" customBuiltin="1"/>
    <cellStyle name="Accent2" xfId="24029" builtinId="33" hidden="1" customBuiltin="1"/>
    <cellStyle name="Accent2" xfId="23810" builtinId="33" hidden="1" customBuiltin="1"/>
    <cellStyle name="Accent2" xfId="24075" builtinId="33" hidden="1" customBuiltin="1"/>
    <cellStyle name="Accent2" xfId="24105" builtinId="33" hidden="1" customBuiltin="1"/>
    <cellStyle name="Accent2" xfId="24137" builtinId="33" hidden="1" customBuiltin="1"/>
    <cellStyle name="Accent2" xfId="24167" builtinId="33" hidden="1" customBuiltin="1"/>
    <cellStyle name="Accent2" xfId="24194" builtinId="33" hidden="1" customBuiltin="1"/>
    <cellStyle name="Accent2" xfId="23962" builtinId="33" hidden="1" customBuiltin="1"/>
    <cellStyle name="Accent2" xfId="24051" builtinId="33" hidden="1" customBuiltin="1"/>
    <cellStyle name="Accent2" xfId="24212" builtinId="33" hidden="1" customBuiltin="1"/>
    <cellStyle name="Accent2" xfId="24236" builtinId="33" hidden="1" customBuiltin="1"/>
    <cellStyle name="Accent2" xfId="24260" builtinId="33" hidden="1" customBuiltin="1"/>
    <cellStyle name="Accent2" xfId="24283" builtinId="33" hidden="1" customBuiltin="1"/>
    <cellStyle name="Accent2" xfId="24311" builtinId="33" hidden="1" customBuiltin="1"/>
    <cellStyle name="Accent2" xfId="24349" builtinId="33" hidden="1" customBuiltin="1"/>
    <cellStyle name="Accent2" xfId="24379" builtinId="33" hidden="1" customBuiltin="1"/>
    <cellStyle name="Accent2" xfId="24411" builtinId="33" hidden="1" customBuiltin="1"/>
    <cellStyle name="Accent2" xfId="24441" builtinId="33" hidden="1" customBuiltin="1"/>
    <cellStyle name="Accent2" xfId="24468" builtinId="33" hidden="1" customBuiltin="1"/>
    <cellStyle name="Accent2" xfId="24296" builtinId="33" hidden="1" customBuiltin="1"/>
    <cellStyle name="Accent2" xfId="24324" builtinId="33" hidden="1" customBuiltin="1"/>
    <cellStyle name="Accent2" xfId="24486" builtinId="33" hidden="1" customBuiltin="1"/>
    <cellStyle name="Accent2" xfId="24510" builtinId="33" hidden="1" customBuiltin="1"/>
    <cellStyle name="Accent2" xfId="24535" builtinId="33" hidden="1" customBuiltin="1"/>
    <cellStyle name="Accent2" xfId="24558" builtinId="33" hidden="1" customBuiltin="1"/>
    <cellStyle name="Accent2" xfId="24583" builtinId="33" hidden="1" customBuiltin="1"/>
    <cellStyle name="Accent2" xfId="23489" builtinId="33" hidden="1" customBuiltin="1"/>
    <cellStyle name="Accent2" xfId="23580" builtinId="33" hidden="1" customBuiltin="1"/>
    <cellStyle name="Accent2" xfId="23512" builtinId="33" hidden="1" customBuiltin="1"/>
    <cellStyle name="Accent2" xfId="23496" builtinId="33" hidden="1" customBuiltin="1"/>
    <cellStyle name="Accent2" xfId="23582" builtinId="33" hidden="1" customBuiltin="1"/>
    <cellStyle name="Accent2" xfId="23495" builtinId="33" hidden="1" customBuiltin="1"/>
    <cellStyle name="Accent2" xfId="24732" builtinId="33" hidden="1" customBuiltin="1"/>
    <cellStyle name="Accent2" xfId="24753" builtinId="33" hidden="1" customBuiltin="1"/>
    <cellStyle name="Accent2" xfId="24776" builtinId="33" hidden="1" customBuiltin="1"/>
    <cellStyle name="Accent2" xfId="24797" builtinId="33" hidden="1" customBuiltin="1"/>
    <cellStyle name="Accent2" xfId="24818" builtinId="33" hidden="1" customBuiltin="1"/>
    <cellStyle name="Accent2" xfId="24716" builtinId="33" hidden="1" customBuiltin="1"/>
    <cellStyle name="Accent2" xfId="24853" builtinId="33" hidden="1" customBuiltin="1"/>
    <cellStyle name="Accent2" xfId="24884" builtinId="33" hidden="1" customBuiltin="1"/>
    <cellStyle name="Accent2" xfId="24919" builtinId="33" hidden="1" customBuiltin="1"/>
    <cellStyle name="Accent2" xfId="24949" builtinId="33" hidden="1" customBuiltin="1"/>
    <cellStyle name="Accent2" xfId="24980" builtinId="33" hidden="1" customBuiltin="1"/>
    <cellStyle name="Accent2" xfId="24712" builtinId="33" hidden="1" customBuiltin="1"/>
    <cellStyle name="Accent2" xfId="24703" builtinId="33" hidden="1" customBuiltin="1"/>
    <cellStyle name="Accent2" xfId="24999" builtinId="33" hidden="1" customBuiltin="1"/>
    <cellStyle name="Accent2" xfId="25026" builtinId="33" hidden="1" customBuiltin="1"/>
    <cellStyle name="Accent2" xfId="25049" builtinId="33" hidden="1" customBuiltin="1"/>
    <cellStyle name="Accent2" xfId="25073" builtinId="33" hidden="1" customBuiltin="1"/>
    <cellStyle name="Accent2" xfId="24861" builtinId="33" hidden="1" customBuiltin="1"/>
    <cellStyle name="Accent2" xfId="25118" builtinId="33" hidden="1" customBuiltin="1"/>
    <cellStyle name="Accent2" xfId="25148" builtinId="33" hidden="1" customBuiltin="1"/>
    <cellStyle name="Accent2" xfId="25180" builtinId="33" hidden="1" customBuiltin="1"/>
    <cellStyle name="Accent2" xfId="25209" builtinId="33" hidden="1" customBuiltin="1"/>
    <cellStyle name="Accent2" xfId="25236" builtinId="33" hidden="1" customBuiltin="1"/>
    <cellStyle name="Accent2" xfId="25010" builtinId="33" hidden="1" customBuiltin="1"/>
    <cellStyle name="Accent2" xfId="25094" builtinId="33" hidden="1" customBuiltin="1"/>
    <cellStyle name="Accent2" xfId="25253" builtinId="33" hidden="1" customBuiltin="1"/>
    <cellStyle name="Accent2" xfId="25276" builtinId="33" hidden="1" customBuiltin="1"/>
    <cellStyle name="Accent2" xfId="25300" builtinId="33" hidden="1" customBuiltin="1"/>
    <cellStyle name="Accent2" xfId="25324" builtinId="33" hidden="1" customBuiltin="1"/>
    <cellStyle name="Accent2" xfId="25353" builtinId="33" hidden="1" customBuiltin="1"/>
    <cellStyle name="Accent2" xfId="25389" builtinId="33" hidden="1" customBuiltin="1"/>
    <cellStyle name="Accent2" xfId="25419" builtinId="33" hidden="1" customBuiltin="1"/>
    <cellStyle name="Accent2" xfId="25451" builtinId="33" hidden="1" customBuiltin="1"/>
    <cellStyle name="Accent2" xfId="25480" builtinId="33" hidden="1" customBuiltin="1"/>
    <cellStyle name="Accent2" xfId="25507" builtinId="33" hidden="1" customBuiltin="1"/>
    <cellStyle name="Accent2" xfId="25338" builtinId="33" hidden="1" customBuiltin="1"/>
    <cellStyle name="Accent2" xfId="25365" builtinId="33" hidden="1" customBuiltin="1"/>
    <cellStyle name="Accent2" xfId="25525" builtinId="33" hidden="1" customBuiltin="1"/>
    <cellStyle name="Accent2" xfId="25549" builtinId="33" hidden="1" customBuiltin="1"/>
    <cellStyle name="Accent2" xfId="25572" builtinId="33" hidden="1" customBuiltin="1"/>
    <cellStyle name="Accent2" xfId="25595" builtinId="33" hidden="1" customBuiltin="1"/>
    <cellStyle name="Accent2" xfId="25617" builtinId="33" hidden="1" customBuiltin="1"/>
    <cellStyle name="Accent2" xfId="14298" builtinId="33" hidden="1" customBuiltin="1"/>
    <cellStyle name="Accent2" xfId="16916" builtinId="33" hidden="1" customBuiltin="1"/>
    <cellStyle name="Accent2" xfId="3901" builtinId="33" hidden="1" customBuiltin="1"/>
    <cellStyle name="Accent2" xfId="20124" builtinId="33" hidden="1" customBuiltin="1"/>
    <cellStyle name="Accent2" xfId="6317" builtinId="33" hidden="1" customBuiltin="1"/>
    <cellStyle name="Accent2" xfId="23725" builtinId="33" hidden="1" customBuiltin="1"/>
    <cellStyle name="Accent2" xfId="5347" builtinId="33" hidden="1" customBuiltin="1"/>
    <cellStyle name="Accent2" xfId="23504" builtinId="33" hidden="1" customBuiltin="1"/>
    <cellStyle name="Accent2" xfId="24203" builtinId="33" hidden="1" customBuiltin="1"/>
    <cellStyle name="Accent2" xfId="14182" builtinId="33" hidden="1" customBuiltin="1"/>
    <cellStyle name="Accent2" xfId="18611" builtinId="33" hidden="1" customBuiltin="1"/>
    <cellStyle name="Accent2" xfId="20122" builtinId="33" hidden="1" customBuiltin="1"/>
    <cellStyle name="Accent2" xfId="24237" builtinId="33" hidden="1" customBuiltin="1"/>
    <cellStyle name="Accent2" xfId="23304" builtinId="33" hidden="1" customBuiltin="1"/>
    <cellStyle name="Accent2" xfId="4464" builtinId="33" hidden="1" customBuiltin="1"/>
    <cellStyle name="Accent2" xfId="17478" builtinId="33" hidden="1" customBuiltin="1"/>
    <cellStyle name="Accent2" xfId="14005" builtinId="33" hidden="1" customBuiltin="1"/>
    <cellStyle name="Accent2" xfId="5746" builtinId="33" hidden="1" customBuiltin="1"/>
    <cellStyle name="Accent2" xfId="23312" builtinId="33" hidden="1" customBuiltin="1"/>
    <cellStyle name="Accent2" xfId="25644" builtinId="33" hidden="1" customBuiltin="1"/>
    <cellStyle name="Accent2" xfId="25682" builtinId="33" hidden="1" customBuiltin="1"/>
    <cellStyle name="Accent2" xfId="25718" builtinId="33" hidden="1" customBuiltin="1"/>
    <cellStyle name="Accent2" xfId="25753" builtinId="33" hidden="1" customBuiltin="1"/>
    <cellStyle name="Accent2" xfId="23949" builtinId="33" hidden="1" customBuiltin="1"/>
    <cellStyle name="Accent2" xfId="25816" builtinId="33" hidden="1" customBuiltin="1"/>
    <cellStyle name="Accent2" xfId="25849" builtinId="33" hidden="1" customBuiltin="1"/>
    <cellStyle name="Accent2" xfId="25884" builtinId="33" hidden="1" customBuiltin="1"/>
    <cellStyle name="Accent2" xfId="25917" builtinId="33" hidden="1" customBuiltin="1"/>
    <cellStyle name="Accent2" xfId="25947" builtinId="33" hidden="1" customBuiltin="1"/>
    <cellStyle name="Accent2" xfId="25664" builtinId="33" hidden="1" customBuiltin="1"/>
    <cellStyle name="Accent2" xfId="25786" builtinId="33" hidden="1" customBuiltin="1"/>
    <cellStyle name="Accent2" xfId="25968" builtinId="33" hidden="1" customBuiltin="1"/>
    <cellStyle name="Accent2" xfId="26003" builtinId="33" hidden="1" customBuiltin="1"/>
    <cellStyle name="Accent2" xfId="26039" builtinId="33" hidden="1" customBuiltin="1"/>
    <cellStyle name="Accent2" xfId="26073" builtinId="33" hidden="1" customBuiltin="1"/>
    <cellStyle name="Accent2" xfId="26109" builtinId="33" hidden="1" customBuiltin="1"/>
    <cellStyle name="Accent2" xfId="26146" builtinId="33" hidden="1" customBuiltin="1"/>
    <cellStyle name="Accent2" xfId="26176" builtinId="33" hidden="1" customBuiltin="1"/>
    <cellStyle name="Accent2" xfId="26208" builtinId="33" hidden="1" customBuiltin="1"/>
    <cellStyle name="Accent2" xfId="26238" builtinId="33" hidden="1" customBuiltin="1"/>
    <cellStyle name="Accent2" xfId="26265" builtinId="33" hidden="1" customBuiltin="1"/>
    <cellStyle name="Accent2" xfId="26094" builtinId="33" hidden="1" customBuiltin="1"/>
    <cellStyle name="Accent2" xfId="26122" builtinId="33" hidden="1" customBuiltin="1"/>
    <cellStyle name="Accent2" xfId="26281" builtinId="33" hidden="1" customBuiltin="1"/>
    <cellStyle name="Accent2" xfId="26303" builtinId="33" hidden="1" customBuiltin="1"/>
    <cellStyle name="Accent2" xfId="26326" builtinId="33" hidden="1" customBuiltin="1"/>
    <cellStyle name="Accent2" xfId="26347" builtinId="33" hidden="1" customBuiltin="1"/>
    <cellStyle name="Accent2" xfId="26369" builtinId="33" hidden="1" customBuiltin="1"/>
    <cellStyle name="Accent2" xfId="26391" builtinId="33" hidden="1" customBuiltin="1"/>
    <cellStyle name="Accent2" xfId="26412" builtinId="33" hidden="1" customBuiltin="1"/>
    <cellStyle name="Accent2" xfId="26434" builtinId="33" hidden="1" customBuiltin="1"/>
    <cellStyle name="Accent2" xfId="26456" builtinId="33" hidden="1" customBuiltin="1"/>
    <cellStyle name="Accent2" xfId="26477" builtinId="33" hidden="1" customBuiltin="1"/>
    <cellStyle name="Accent2" xfId="26502" builtinId="33" hidden="1" customBuiltin="1"/>
    <cellStyle name="Accent2" xfId="26681" builtinId="33" hidden="1" customBuiltin="1"/>
    <cellStyle name="Accent2" xfId="26702" builtinId="33" hidden="1" customBuiltin="1"/>
    <cellStyle name="Accent2" xfId="26725" builtinId="33" hidden="1" customBuiltin="1"/>
    <cellStyle name="Accent2" xfId="26747" builtinId="33" hidden="1" customBuiltin="1"/>
    <cellStyle name="Accent2" xfId="26768" builtinId="33" hidden="1" customBuiltin="1"/>
    <cellStyle name="Accent2" xfId="26664" builtinId="33" hidden="1" customBuiltin="1"/>
    <cellStyle name="Accent2" xfId="26802" builtinId="33" hidden="1" customBuiltin="1"/>
    <cellStyle name="Accent2" xfId="26832" builtinId="33" hidden="1" customBuiltin="1"/>
    <cellStyle name="Accent2" xfId="26867" builtinId="33" hidden="1" customBuiltin="1"/>
    <cellStyle name="Accent2" xfId="26897" builtinId="33" hidden="1" customBuiltin="1"/>
    <cellStyle name="Accent2" xfId="26928" builtinId="33" hidden="1" customBuiltin="1"/>
    <cellStyle name="Accent2" xfId="26660" builtinId="33" hidden="1" customBuiltin="1"/>
    <cellStyle name="Accent2" xfId="26650" builtinId="33" hidden="1" customBuiltin="1"/>
    <cellStyle name="Accent2" xfId="26946" builtinId="33" hidden="1" customBuiltin="1"/>
    <cellStyle name="Accent2" xfId="26971" builtinId="33" hidden="1" customBuiltin="1"/>
    <cellStyle name="Accent2" xfId="26993" builtinId="33" hidden="1" customBuiltin="1"/>
    <cellStyle name="Accent2" xfId="27014" builtinId="33" hidden="1" customBuiltin="1"/>
    <cellStyle name="Accent2" xfId="26810" builtinId="33" hidden="1" customBuiltin="1"/>
    <cellStyle name="Accent2" xfId="27057" builtinId="33" hidden="1" customBuiltin="1"/>
    <cellStyle name="Accent2" xfId="27086" builtinId="33" hidden="1" customBuiltin="1"/>
    <cellStyle name="Accent2" xfId="27118" builtinId="33" hidden="1" customBuiltin="1"/>
    <cellStyle name="Accent2" xfId="27147" builtinId="33" hidden="1" customBuiltin="1"/>
    <cellStyle name="Accent2" xfId="27174" builtinId="33" hidden="1" customBuiltin="1"/>
    <cellStyle name="Accent2" xfId="26956" builtinId="33" hidden="1" customBuiltin="1"/>
    <cellStyle name="Accent2" xfId="27034" builtinId="33" hidden="1" customBuiltin="1"/>
    <cellStyle name="Accent2" xfId="27190" builtinId="33" hidden="1" customBuiltin="1"/>
    <cellStyle name="Accent2" xfId="27212" builtinId="33" hidden="1" customBuiltin="1"/>
    <cellStyle name="Accent2" xfId="27234" builtinId="33" hidden="1" customBuiltin="1"/>
    <cellStyle name="Accent2" xfId="27255" builtinId="33" hidden="1" customBuiltin="1"/>
    <cellStyle name="Accent2" xfId="27281" builtinId="33" hidden="1" customBuiltin="1"/>
    <cellStyle name="Accent2" xfId="27317" builtinId="33" hidden="1" customBuiltin="1"/>
    <cellStyle name="Accent2" xfId="27346" builtinId="33" hidden="1" customBuiltin="1"/>
    <cellStyle name="Accent2" xfId="27378" builtinId="33" hidden="1" customBuiltin="1"/>
    <cellStyle name="Accent2" xfId="27407" builtinId="33" hidden="1" customBuiltin="1"/>
    <cellStyle name="Accent2" xfId="27434" builtinId="33" hidden="1" customBuiltin="1"/>
    <cellStyle name="Accent2" xfId="27266" builtinId="33" hidden="1" customBuiltin="1"/>
    <cellStyle name="Accent2" xfId="27294" builtinId="33" hidden="1" customBuiltin="1"/>
    <cellStyle name="Accent2" xfId="27450" builtinId="33" hidden="1" customBuiltin="1"/>
    <cellStyle name="Accent2" xfId="27472" builtinId="33" hidden="1" customBuiltin="1"/>
    <cellStyle name="Accent2" xfId="27494" builtinId="33" hidden="1" customBuiltin="1"/>
    <cellStyle name="Accent2" xfId="27515" builtinId="33" hidden="1" customBuiltin="1"/>
    <cellStyle name="Accent2" xfId="27536" builtinId="33" hidden="1" customBuiltin="1"/>
    <cellStyle name="Accent2" xfId="26523" builtinId="33" hidden="1" customBuiltin="1"/>
    <cellStyle name="Accent2" xfId="26604" builtinId="33" hidden="1" customBuiltin="1"/>
    <cellStyle name="Accent2" xfId="26543" builtinId="33" hidden="1" customBuiltin="1"/>
    <cellStyle name="Accent2" xfId="26529" builtinId="33" hidden="1" customBuiltin="1"/>
    <cellStyle name="Accent2" xfId="26606" builtinId="33" hidden="1" customBuiltin="1"/>
    <cellStyle name="Accent2" xfId="26528" builtinId="33" hidden="1" customBuiltin="1"/>
    <cellStyle name="Accent2" xfId="27589" builtinId="33" hidden="1" customBuiltin="1"/>
    <cellStyle name="Accent2" xfId="27610" builtinId="33" hidden="1" customBuiltin="1"/>
    <cellStyle name="Accent2" xfId="27633" builtinId="33" hidden="1" customBuiltin="1"/>
    <cellStyle name="Accent2" xfId="27654" builtinId="33" hidden="1" customBuiltin="1"/>
    <cellStyle name="Accent2" xfId="27675" builtinId="33" hidden="1" customBuiltin="1"/>
    <cellStyle name="Accent2" xfId="27573" builtinId="33" hidden="1" customBuiltin="1"/>
    <cellStyle name="Accent2" xfId="27708" builtinId="33" hidden="1" customBuiltin="1"/>
    <cellStyle name="Accent2" xfId="27738" builtinId="33" hidden="1" customBuiltin="1"/>
    <cellStyle name="Accent2" xfId="27773" builtinId="33" hidden="1" customBuiltin="1"/>
    <cellStyle name="Accent2" xfId="27802" builtinId="33" hidden="1" customBuiltin="1"/>
    <cellStyle name="Accent2" xfId="27833" builtinId="33" hidden="1" customBuiltin="1"/>
    <cellStyle name="Accent2" xfId="27569" builtinId="33" hidden="1" customBuiltin="1"/>
    <cellStyle name="Accent2" xfId="27560" builtinId="33" hidden="1" customBuiltin="1"/>
    <cellStyle name="Accent2" xfId="27851" builtinId="33" hidden="1" customBuiltin="1"/>
    <cellStyle name="Accent2" xfId="27876" builtinId="33" hidden="1" customBuiltin="1"/>
    <cellStyle name="Accent2" xfId="27897" builtinId="33" hidden="1" customBuiltin="1"/>
    <cellStyle name="Accent2" xfId="27918" builtinId="33" hidden="1" customBuiltin="1"/>
    <cellStyle name="Accent2" xfId="27716" builtinId="33" hidden="1" customBuiltin="1"/>
    <cellStyle name="Accent2" xfId="27959" builtinId="33" hidden="1" customBuiltin="1"/>
    <cellStyle name="Accent2" xfId="27988" builtinId="33" hidden="1" customBuiltin="1"/>
    <cellStyle name="Accent2" xfId="28020" builtinId="33" hidden="1" customBuiltin="1"/>
    <cellStyle name="Accent2" xfId="28048" builtinId="33" hidden="1" customBuiltin="1"/>
    <cellStyle name="Accent2" xfId="28075" builtinId="33" hidden="1" customBuiltin="1"/>
    <cellStyle name="Accent2" xfId="27861" builtinId="33" hidden="1" customBuiltin="1"/>
    <cellStyle name="Accent2" xfId="27937" builtinId="33" hidden="1" customBuiltin="1"/>
    <cellStyle name="Accent2" xfId="28091" builtinId="33" hidden="1" customBuiltin="1"/>
    <cellStyle name="Accent2" xfId="28113" builtinId="33" hidden="1" customBuiltin="1"/>
    <cellStyle name="Accent2" xfId="28134" builtinId="33" hidden="1" customBuiltin="1"/>
    <cellStyle name="Accent2" xfId="28155" builtinId="33" hidden="1" customBuiltin="1"/>
    <cellStyle name="Accent2" xfId="28181" builtinId="33" hidden="1" customBuiltin="1"/>
    <cellStyle name="Accent2" xfId="28215" builtinId="33" hidden="1" customBuiltin="1"/>
    <cellStyle name="Accent2" xfId="28244" builtinId="33" hidden="1" customBuiltin="1"/>
    <cellStyle name="Accent2" xfId="28276" builtinId="33" hidden="1" customBuiltin="1"/>
    <cellStyle name="Accent2" xfId="28304" builtinId="33" hidden="1" customBuiltin="1"/>
    <cellStyle name="Accent2" xfId="28331" builtinId="33" hidden="1" customBuiltin="1"/>
    <cellStyle name="Accent2" xfId="28166" builtinId="33" hidden="1" customBuiltin="1"/>
    <cellStyle name="Accent2" xfId="28193" builtinId="33" hidden="1" customBuiltin="1"/>
    <cellStyle name="Accent2" xfId="28347" builtinId="33" hidden="1" customBuiltin="1"/>
    <cellStyle name="Accent2" xfId="28369" builtinId="33" hidden="1" customBuiltin="1"/>
    <cellStyle name="Accent2" xfId="28390" builtinId="33" hidden="1" customBuiltin="1"/>
    <cellStyle name="Accent2" xfId="28411" builtinId="33" hidden="1" customBuiltin="1"/>
    <cellStyle name="Accent2" xfId="28432" builtinId="33" hidden="1" customBuiltin="1"/>
    <cellStyle name="Accent3" xfId="28" builtinId="37" hidden="1" customBuiltin="1"/>
    <cellStyle name="Accent3" xfId="76" builtinId="37" hidden="1" customBuiltin="1"/>
    <cellStyle name="Accent3" xfId="111" builtinId="37" hidden="1" customBuiltin="1"/>
    <cellStyle name="Accent3" xfId="154" builtinId="37" hidden="1" customBuiltin="1"/>
    <cellStyle name="Accent3" xfId="196" builtinId="37" hidden="1" customBuiltin="1"/>
    <cellStyle name="Accent3" xfId="230" builtinId="37" hidden="1" customBuiltin="1"/>
    <cellStyle name="Accent3" xfId="267" builtinId="37" hidden="1" customBuiltin="1"/>
    <cellStyle name="Accent3" xfId="304" builtinId="37" hidden="1" customBuiltin="1"/>
    <cellStyle name="Accent3" xfId="338" builtinId="37" hidden="1" customBuiltin="1"/>
    <cellStyle name="Accent3" xfId="373" builtinId="37" hidden="1" customBuiltin="1"/>
    <cellStyle name="Accent3" xfId="461" builtinId="37" hidden="1" customBuiltin="1"/>
    <cellStyle name="Accent3" xfId="495" builtinId="37" hidden="1" customBuiltin="1"/>
    <cellStyle name="Accent3" xfId="531" builtinId="37" hidden="1" customBuiltin="1"/>
    <cellStyle name="Accent3" xfId="567" builtinId="37" hidden="1" customBuiltin="1"/>
    <cellStyle name="Accent3" xfId="601" builtinId="37" hidden="1" customBuiltin="1"/>
    <cellStyle name="Accent3" xfId="400" builtinId="37" hidden="1" customBuiltin="1"/>
    <cellStyle name="Accent3" xfId="652" builtinId="37" hidden="1" customBuiltin="1"/>
    <cellStyle name="Accent3" xfId="686" builtinId="37" hidden="1" customBuiltin="1"/>
    <cellStyle name="Accent3" xfId="723" builtinId="37" hidden="1" customBuiltin="1"/>
    <cellStyle name="Accent3" xfId="758" builtinId="37" hidden="1" customBuiltin="1"/>
    <cellStyle name="Accent3" xfId="792" builtinId="37" hidden="1" customBuiltin="1"/>
    <cellStyle name="Accent3" xfId="628" builtinId="37" hidden="1" customBuiltin="1"/>
    <cellStyle name="Accent3" xfId="695" builtinId="37" hidden="1" customBuiltin="1"/>
    <cellStyle name="Accent3" xfId="817" builtinId="37" hidden="1" customBuiltin="1"/>
    <cellStyle name="Accent3" xfId="855" builtinId="37" hidden="1" customBuiltin="1"/>
    <cellStyle name="Accent3" xfId="891" builtinId="37" hidden="1" customBuiltin="1"/>
    <cellStyle name="Accent3" xfId="926" builtinId="37" hidden="1" customBuiltin="1"/>
    <cellStyle name="Accent3" xfId="944" builtinId="37" hidden="1" customBuiltin="1"/>
    <cellStyle name="Accent3" xfId="989" builtinId="37" hidden="1" customBuiltin="1"/>
    <cellStyle name="Accent3" xfId="1022" builtinId="37" hidden="1" customBuiltin="1"/>
    <cellStyle name="Accent3" xfId="1056" builtinId="37" hidden="1" customBuiltin="1"/>
    <cellStyle name="Accent3" xfId="1088" builtinId="37" hidden="1" customBuiltin="1"/>
    <cellStyle name="Accent3" xfId="1119" builtinId="37" hidden="1" customBuiltin="1"/>
    <cellStyle name="Accent3" xfId="965" builtinId="37" hidden="1" customBuiltin="1"/>
    <cellStyle name="Accent3" xfId="1029" builtinId="37" hidden="1" customBuiltin="1"/>
    <cellStyle name="Accent3" xfId="1141" builtinId="37" hidden="1" customBuiltin="1"/>
    <cellStyle name="Accent3" xfId="1176" builtinId="37" hidden="1" customBuiltin="1"/>
    <cellStyle name="Accent3" xfId="1212" builtinId="37" hidden="1" customBuiltin="1"/>
    <cellStyle name="Accent3" xfId="1246" builtinId="37" hidden="1" customBuiltin="1"/>
    <cellStyle name="Accent3" xfId="1286" builtinId="37" hidden="1" customBuiltin="1"/>
    <cellStyle name="Accent3" xfId="1331" builtinId="37" hidden="1" customBuiltin="1"/>
    <cellStyle name="Accent3" xfId="1364" builtinId="37" hidden="1" customBuiltin="1"/>
    <cellStyle name="Accent3" xfId="1398" builtinId="37" hidden="1" customBuiltin="1"/>
    <cellStyle name="Accent3" xfId="1430" builtinId="37" hidden="1" customBuiltin="1"/>
    <cellStyle name="Accent3" xfId="1461" builtinId="37" hidden="1" customBuiltin="1"/>
    <cellStyle name="Accent3" xfId="1307" builtinId="37" hidden="1" customBuiltin="1"/>
    <cellStyle name="Accent3" xfId="1371" builtinId="37" hidden="1" customBuiltin="1"/>
    <cellStyle name="Accent3" xfId="1483" builtinId="37" hidden="1" customBuiltin="1"/>
    <cellStyle name="Accent3" xfId="1518" builtinId="37" hidden="1" customBuiltin="1"/>
    <cellStyle name="Accent3" xfId="1554" builtinId="37" hidden="1" customBuiltin="1"/>
    <cellStyle name="Accent3" xfId="1588" builtinId="37" hidden="1" customBuiltin="1"/>
    <cellStyle name="Accent3" xfId="1623" builtinId="37" hidden="1" customBuiltin="1"/>
    <cellStyle name="Accent3" xfId="1739" builtinId="37" hidden="1" customBuiltin="1"/>
    <cellStyle name="Accent3" xfId="1760" builtinId="37" hidden="1" customBuiltin="1"/>
    <cellStyle name="Accent3" xfId="1782" builtinId="37" hidden="1" customBuiltin="1"/>
    <cellStyle name="Accent3" xfId="1804" builtinId="37" hidden="1" customBuiltin="1"/>
    <cellStyle name="Accent3" xfId="1825" builtinId="37" hidden="1" customBuiltin="1"/>
    <cellStyle name="Accent3" xfId="1850" builtinId="37" hidden="1" customBuiltin="1"/>
    <cellStyle name="Accent3" xfId="2029" builtinId="37" hidden="1" customBuiltin="1"/>
    <cellStyle name="Accent3" xfId="2050" builtinId="37" hidden="1" customBuiltin="1"/>
    <cellStyle name="Accent3" xfId="2073" builtinId="37" hidden="1" customBuiltin="1"/>
    <cellStyle name="Accent3" xfId="2095" builtinId="37" hidden="1" customBuiltin="1"/>
    <cellStyle name="Accent3" xfId="2116" builtinId="37" hidden="1" customBuiltin="1"/>
    <cellStyle name="Accent3" xfId="1991" builtinId="37" hidden="1" customBuiltin="1"/>
    <cellStyle name="Accent3" xfId="2152" builtinId="37" hidden="1" customBuiltin="1"/>
    <cellStyle name="Accent3" xfId="2182" builtinId="37" hidden="1" customBuiltin="1"/>
    <cellStyle name="Accent3" xfId="2216" builtinId="37" hidden="1" customBuiltin="1"/>
    <cellStyle name="Accent3" xfId="2246" builtinId="37" hidden="1" customBuiltin="1"/>
    <cellStyle name="Accent3" xfId="2277" builtinId="37" hidden="1" customBuiltin="1"/>
    <cellStyle name="Accent3" xfId="2131" builtinId="37" hidden="1" customBuiltin="1"/>
    <cellStyle name="Accent3" xfId="2190" builtinId="37" hidden="1" customBuiltin="1"/>
    <cellStyle name="Accent3" xfId="2294" builtinId="37" hidden="1" customBuiltin="1"/>
    <cellStyle name="Accent3" xfId="2319" builtinId="37" hidden="1" customBuiltin="1"/>
    <cellStyle name="Accent3" xfId="2341" builtinId="37" hidden="1" customBuiltin="1"/>
    <cellStyle name="Accent3" xfId="2362" builtinId="37" hidden="1" customBuiltin="1"/>
    <cellStyle name="Accent3" xfId="2371" builtinId="37" hidden="1" customBuiltin="1"/>
    <cellStyle name="Accent3" xfId="2407" builtinId="37" hidden="1" customBuiltin="1"/>
    <cellStyle name="Accent3" xfId="2436" builtinId="37" hidden="1" customBuiltin="1"/>
    <cellStyle name="Accent3" xfId="2467" builtinId="37" hidden="1" customBuiltin="1"/>
    <cellStyle name="Accent3" xfId="2495" builtinId="37" hidden="1" customBuiltin="1"/>
    <cellStyle name="Accent3" xfId="2523" builtinId="37" hidden="1" customBuiltin="1"/>
    <cellStyle name="Accent3" xfId="2386" builtinId="37" hidden="1" customBuiltin="1"/>
    <cellStyle name="Accent3" xfId="2442" builtinId="37" hidden="1" customBuiltin="1"/>
    <cellStyle name="Accent3" xfId="2538" builtinId="37" hidden="1" customBuiltin="1"/>
    <cellStyle name="Accent3" xfId="2560" builtinId="37" hidden="1" customBuiltin="1"/>
    <cellStyle name="Accent3" xfId="2582" builtinId="37" hidden="1" customBuiltin="1"/>
    <cellStyle name="Accent3" xfId="2603" builtinId="37" hidden="1" customBuiltin="1"/>
    <cellStyle name="Accent3" xfId="2631" builtinId="37" hidden="1" customBuiltin="1"/>
    <cellStyle name="Accent3" xfId="2667" builtinId="37" hidden="1" customBuiltin="1"/>
    <cellStyle name="Accent3" xfId="2696" builtinId="37" hidden="1" customBuiltin="1"/>
    <cellStyle name="Accent3" xfId="2727" builtinId="37" hidden="1" customBuiltin="1"/>
    <cellStyle name="Accent3" xfId="2755" builtinId="37" hidden="1" customBuiltin="1"/>
    <cellStyle name="Accent3" xfId="2783" builtinId="37" hidden="1" customBuiltin="1"/>
    <cellStyle name="Accent3" xfId="2646" builtinId="37" hidden="1" customBuiltin="1"/>
    <cellStyle name="Accent3" xfId="2702" builtinId="37" hidden="1" customBuiltin="1"/>
    <cellStyle name="Accent3" xfId="2798" builtinId="37" hidden="1" customBuiltin="1"/>
    <cellStyle name="Accent3" xfId="2820" builtinId="37" hidden="1" customBuiltin="1"/>
    <cellStyle name="Accent3" xfId="2842" builtinId="37" hidden="1" customBuiltin="1"/>
    <cellStyle name="Accent3" xfId="2863" builtinId="37" hidden="1" customBuiltin="1"/>
    <cellStyle name="Accent3" xfId="2889" builtinId="37" hidden="1" customBuiltin="1"/>
    <cellStyle name="Accent3" xfId="1930" builtinId="37" hidden="1" customBuiltin="1"/>
    <cellStyle name="Accent3" xfId="1923" builtinId="37" hidden="1" customBuiltin="1"/>
    <cellStyle name="Accent3" xfId="1904" builtinId="37" hidden="1" customBuiltin="1"/>
    <cellStyle name="Accent3" xfId="1931" builtinId="37" hidden="1" customBuiltin="1"/>
    <cellStyle name="Accent3" xfId="1914" builtinId="37" hidden="1" customBuiltin="1"/>
    <cellStyle name="Accent3" xfId="1937" builtinId="37" hidden="1" customBuiltin="1"/>
    <cellStyle name="Accent3" xfId="3036" builtinId="37" hidden="1" customBuiltin="1"/>
    <cellStyle name="Accent3" xfId="3057" builtinId="37" hidden="1" customBuiltin="1"/>
    <cellStyle name="Accent3" xfId="3080" builtinId="37" hidden="1" customBuiltin="1"/>
    <cellStyle name="Accent3" xfId="3101" builtinId="37" hidden="1" customBuiltin="1"/>
    <cellStyle name="Accent3" xfId="3122" builtinId="37" hidden="1" customBuiltin="1"/>
    <cellStyle name="Accent3" xfId="3000" builtinId="37" hidden="1" customBuiltin="1"/>
    <cellStyle name="Accent3" xfId="3157" builtinId="37" hidden="1" customBuiltin="1"/>
    <cellStyle name="Accent3" xfId="3187" builtinId="37" hidden="1" customBuiltin="1"/>
    <cellStyle name="Accent3" xfId="3221" builtinId="37" hidden="1" customBuiltin="1"/>
    <cellStyle name="Accent3" xfId="3250" builtinId="37" hidden="1" customBuiltin="1"/>
    <cellStyle name="Accent3" xfId="3281" builtinId="37" hidden="1" customBuiltin="1"/>
    <cellStyle name="Accent3" xfId="3137" builtinId="37" hidden="1" customBuiltin="1"/>
    <cellStyle name="Accent3" xfId="3195" builtinId="37" hidden="1" customBuiltin="1"/>
    <cellStyle name="Accent3" xfId="3298" builtinId="37" hidden="1" customBuiltin="1"/>
    <cellStyle name="Accent3" xfId="3323" builtinId="37" hidden="1" customBuiltin="1"/>
    <cellStyle name="Accent3" xfId="3344" builtinId="37" hidden="1" customBuiltin="1"/>
    <cellStyle name="Accent3" xfId="3365" builtinId="37" hidden="1" customBuiltin="1"/>
    <cellStyle name="Accent3" xfId="3374" builtinId="37" hidden="1" customBuiltin="1"/>
    <cellStyle name="Accent3" xfId="3408" builtinId="37" hidden="1" customBuiltin="1"/>
    <cellStyle name="Accent3" xfId="3437" builtinId="37" hidden="1" customBuiltin="1"/>
    <cellStyle name="Accent3" xfId="3468" builtinId="37" hidden="1" customBuiltin="1"/>
    <cellStyle name="Accent3" xfId="3495" builtinId="37" hidden="1" customBuiltin="1"/>
    <cellStyle name="Accent3" xfId="3523" builtinId="37" hidden="1" customBuiltin="1"/>
    <cellStyle name="Accent3" xfId="3388" builtinId="37" hidden="1" customBuiltin="1"/>
    <cellStyle name="Accent3" xfId="3443" builtinId="37" hidden="1" customBuiltin="1"/>
    <cellStyle name="Accent3" xfId="3538" builtinId="37" hidden="1" customBuiltin="1"/>
    <cellStyle name="Accent3" xfId="3560" builtinId="37" hidden="1" customBuiltin="1"/>
    <cellStyle name="Accent3" xfId="3581" builtinId="37" hidden="1" customBuiltin="1"/>
    <cellStyle name="Accent3" xfId="3602" builtinId="37" hidden="1" customBuiltin="1"/>
    <cellStyle name="Accent3" xfId="3630" builtinId="37" hidden="1" customBuiltin="1"/>
    <cellStyle name="Accent3" xfId="3664" builtinId="37" hidden="1" customBuiltin="1"/>
    <cellStyle name="Accent3" xfId="3693" builtinId="37" hidden="1" customBuiltin="1"/>
    <cellStyle name="Accent3" xfId="3724" builtinId="37" hidden="1" customBuiltin="1"/>
    <cellStyle name="Accent3" xfId="3751" builtinId="37" hidden="1" customBuiltin="1"/>
    <cellStyle name="Accent3" xfId="3779" builtinId="37" hidden="1" customBuiltin="1"/>
    <cellStyle name="Accent3" xfId="3644" builtinId="37" hidden="1" customBuiltin="1"/>
    <cellStyle name="Accent3" xfId="3699" builtinId="37" hidden="1" customBuiltin="1"/>
    <cellStyle name="Accent3" xfId="3794" builtinId="37" hidden="1" customBuiltin="1"/>
    <cellStyle name="Accent3" xfId="3816" builtinId="37" hidden="1" customBuiltin="1"/>
    <cellStyle name="Accent3" xfId="3837" builtinId="37" hidden="1" customBuiltin="1"/>
    <cellStyle name="Accent3" xfId="3858" builtinId="37" hidden="1" customBuiltin="1"/>
    <cellStyle name="Accent3" xfId="3879" builtinId="37" hidden="1" customBuiltin="1"/>
    <cellStyle name="Accent3" xfId="3924" builtinId="37" hidden="1" customBuiltin="1"/>
    <cellStyle name="Accent3" xfId="3958" builtinId="37" hidden="1" customBuiltin="1"/>
    <cellStyle name="Accent3" xfId="3995" builtinId="37" hidden="1" customBuiltin="1"/>
    <cellStyle name="Accent3" xfId="4032" builtinId="37" hidden="1" customBuiltin="1"/>
    <cellStyle name="Accent3" xfId="4066" builtinId="37" hidden="1" customBuiltin="1"/>
    <cellStyle name="Accent3" xfId="4264" builtinId="37" hidden="1" customBuiltin="1"/>
    <cellStyle name="Accent3" xfId="6395" builtinId="37" hidden="1" customBuiltin="1"/>
    <cellStyle name="Accent3" xfId="6418" builtinId="37" hidden="1" customBuiltin="1"/>
    <cellStyle name="Accent3" xfId="6448" builtinId="37" hidden="1" customBuiltin="1"/>
    <cellStyle name="Accent3" xfId="6474" builtinId="37" hidden="1" customBuiltin="1"/>
    <cellStyle name="Accent3" xfId="6495" builtinId="37" hidden="1" customBuiltin="1"/>
    <cellStyle name="Accent3" xfId="6347" builtinId="37" hidden="1" customBuiltin="1"/>
    <cellStyle name="Accent3" xfId="6540" builtinId="37" hidden="1" customBuiltin="1"/>
    <cellStyle name="Accent3" xfId="6574" builtinId="37" hidden="1" customBuiltin="1"/>
    <cellStyle name="Accent3" xfId="6612" builtinId="37" hidden="1" customBuiltin="1"/>
    <cellStyle name="Accent3" xfId="6648" builtinId="37" hidden="1" customBuiltin="1"/>
    <cellStyle name="Accent3" xfId="6682" builtinId="37" hidden="1" customBuiltin="1"/>
    <cellStyle name="Accent3" xfId="6516" builtinId="37" hidden="1" customBuiltin="1"/>
    <cellStyle name="Accent3" xfId="6583" builtinId="37" hidden="1" customBuiltin="1"/>
    <cellStyle name="Accent3" xfId="6707" builtinId="37" hidden="1" customBuiltin="1"/>
    <cellStyle name="Accent3" xfId="6745" builtinId="37" hidden="1" customBuiltin="1"/>
    <cellStyle name="Accent3" xfId="6781" builtinId="37" hidden="1" customBuiltin="1"/>
    <cellStyle name="Accent3" xfId="6816" builtinId="37" hidden="1" customBuiltin="1"/>
    <cellStyle name="Accent3" xfId="6834" builtinId="37" hidden="1" customBuiltin="1"/>
    <cellStyle name="Accent3" xfId="6879" builtinId="37" hidden="1" customBuiltin="1"/>
    <cellStyle name="Accent3" xfId="6912" builtinId="37" hidden="1" customBuiltin="1"/>
    <cellStyle name="Accent3" xfId="6947" builtinId="37" hidden="1" customBuiltin="1"/>
    <cellStyle name="Accent3" xfId="6979" builtinId="37" hidden="1" customBuiltin="1"/>
    <cellStyle name="Accent3" xfId="7010" builtinId="37" hidden="1" customBuiltin="1"/>
    <cellStyle name="Accent3" xfId="6855" builtinId="37" hidden="1" customBuiltin="1"/>
    <cellStyle name="Accent3" xfId="6919" builtinId="37" hidden="1" customBuiltin="1"/>
    <cellStyle name="Accent3" xfId="7032" builtinId="37" hidden="1" customBuiltin="1"/>
    <cellStyle name="Accent3" xfId="7067" builtinId="37" hidden="1" customBuiltin="1"/>
    <cellStyle name="Accent3" xfId="7103" builtinId="37" hidden="1" customBuiltin="1"/>
    <cellStyle name="Accent3" xfId="7137" builtinId="37" hidden="1" customBuiltin="1"/>
    <cellStyle name="Accent3" xfId="7177" builtinId="37" hidden="1" customBuiltin="1"/>
    <cellStyle name="Accent3" xfId="7223" builtinId="37" hidden="1" customBuiltin="1"/>
    <cellStyle name="Accent3" xfId="7257" builtinId="37" hidden="1" customBuiltin="1"/>
    <cellStyle name="Accent3" xfId="7292" builtinId="37" hidden="1" customBuiltin="1"/>
    <cellStyle name="Accent3" xfId="7324" builtinId="37" hidden="1" customBuiltin="1"/>
    <cellStyle name="Accent3" xfId="7355" builtinId="37" hidden="1" customBuiltin="1"/>
    <cellStyle name="Accent3" xfId="7198" builtinId="37" hidden="1" customBuiltin="1"/>
    <cellStyle name="Accent3" xfId="7264" builtinId="37" hidden="1" customBuiltin="1"/>
    <cellStyle name="Accent3" xfId="7377" builtinId="37" hidden="1" customBuiltin="1"/>
    <cellStyle name="Accent3" xfId="7413" builtinId="37" hidden="1" customBuiltin="1"/>
    <cellStyle name="Accent3" xfId="7449" builtinId="37" hidden="1" customBuiltin="1"/>
    <cellStyle name="Accent3" xfId="7483" builtinId="37" hidden="1" customBuiltin="1"/>
    <cellStyle name="Accent3" xfId="7528" builtinId="37" hidden="1" customBuiltin="1"/>
    <cellStyle name="Accent3" xfId="7980" builtinId="37" hidden="1" customBuiltin="1"/>
    <cellStyle name="Accent3" xfId="8001" builtinId="37" hidden="1" customBuiltin="1"/>
    <cellStyle name="Accent3" xfId="8024" builtinId="37" hidden="1" customBuiltin="1"/>
    <cellStyle name="Accent3" xfId="8047" builtinId="37" hidden="1" customBuiltin="1"/>
    <cellStyle name="Accent3" xfId="8068" builtinId="37" hidden="1" customBuiltin="1"/>
    <cellStyle name="Accent3" xfId="8112" builtinId="37" hidden="1" customBuiltin="1"/>
    <cellStyle name="Accent3" xfId="8578" builtinId="37" hidden="1" customBuiltin="1"/>
    <cellStyle name="Accent3" xfId="8601" builtinId="37" hidden="1" customBuiltin="1"/>
    <cellStyle name="Accent3" xfId="8629" builtinId="37" hidden="1" customBuiltin="1"/>
    <cellStyle name="Accent3" xfId="8653" builtinId="37" hidden="1" customBuiltin="1"/>
    <cellStyle name="Accent3" xfId="8678" builtinId="37" hidden="1" customBuiltin="1"/>
    <cellStyle name="Accent3" xfId="8537" builtinId="37" hidden="1" customBuiltin="1"/>
    <cellStyle name="Accent3" xfId="8716" builtinId="37" hidden="1" customBuiltin="1"/>
    <cellStyle name="Accent3" xfId="8747" builtinId="37" hidden="1" customBuiltin="1"/>
    <cellStyle name="Accent3" xfId="8782" builtinId="37" hidden="1" customBuiltin="1"/>
    <cellStyle name="Accent3" xfId="8815" builtinId="37" hidden="1" customBuiltin="1"/>
    <cellStyle name="Accent3" xfId="8846" builtinId="37" hidden="1" customBuiltin="1"/>
    <cellStyle name="Accent3" xfId="8695" builtinId="37" hidden="1" customBuiltin="1"/>
    <cellStyle name="Accent3" xfId="8755" builtinId="37" hidden="1" customBuiltin="1"/>
    <cellStyle name="Accent3" xfId="8864" builtinId="37" hidden="1" customBuiltin="1"/>
    <cellStyle name="Accent3" xfId="8893" builtinId="37" hidden="1" customBuiltin="1"/>
    <cellStyle name="Accent3" xfId="8916" builtinId="37" hidden="1" customBuiltin="1"/>
    <cellStyle name="Accent3" xfId="8940" builtinId="37" hidden="1" customBuiltin="1"/>
    <cellStyle name="Accent3" xfId="8951" builtinId="37" hidden="1" customBuiltin="1"/>
    <cellStyle name="Accent3" xfId="8990" builtinId="37" hidden="1" customBuiltin="1"/>
    <cellStyle name="Accent3" xfId="9021" builtinId="37" hidden="1" customBuiltin="1"/>
    <cellStyle name="Accent3" xfId="9054" builtinId="37" hidden="1" customBuiltin="1"/>
    <cellStyle name="Accent3" xfId="9083" builtinId="37" hidden="1" customBuiltin="1"/>
    <cellStyle name="Accent3" xfId="9111" builtinId="37" hidden="1" customBuiltin="1"/>
    <cellStyle name="Accent3" xfId="8966" builtinId="37" hidden="1" customBuiltin="1"/>
    <cellStyle name="Accent3" xfId="9027" builtinId="37" hidden="1" customBuiltin="1"/>
    <cellStyle name="Accent3" xfId="9129" builtinId="37" hidden="1" customBuiltin="1"/>
    <cellStyle name="Accent3" xfId="9154" builtinId="37" hidden="1" customBuiltin="1"/>
    <cellStyle name="Accent3" xfId="9180" builtinId="37" hidden="1" customBuiltin="1"/>
    <cellStyle name="Accent3" xfId="9205" builtinId="37" hidden="1" customBuiltin="1"/>
    <cellStyle name="Accent3" xfId="9236" builtinId="37" hidden="1" customBuiltin="1"/>
    <cellStyle name="Accent3" xfId="9275" builtinId="37" hidden="1" customBuiltin="1"/>
    <cellStyle name="Accent3" xfId="9306" builtinId="37" hidden="1" customBuiltin="1"/>
    <cellStyle name="Accent3" xfId="9338" builtinId="37" hidden="1" customBuiltin="1"/>
    <cellStyle name="Accent3" xfId="9368" builtinId="37" hidden="1" customBuiltin="1"/>
    <cellStyle name="Accent3" xfId="9396" builtinId="37" hidden="1" customBuiltin="1"/>
    <cellStyle name="Accent3" xfId="9253" builtinId="37" hidden="1" customBuiltin="1"/>
    <cellStyle name="Accent3" xfId="9312" builtinId="37" hidden="1" customBuiltin="1"/>
    <cellStyle name="Accent3" xfId="9413" builtinId="37" hidden="1" customBuiltin="1"/>
    <cellStyle name="Accent3" xfId="9438" builtinId="37" hidden="1" customBuiltin="1"/>
    <cellStyle name="Accent3" xfId="9464" builtinId="37" hidden="1" customBuiltin="1"/>
    <cellStyle name="Accent3" xfId="9488" builtinId="37" hidden="1" customBuiltin="1"/>
    <cellStyle name="Accent3" xfId="9515" builtinId="37" hidden="1" customBuiltin="1"/>
    <cellStyle name="Accent3" xfId="8408" builtinId="37" hidden="1" customBuiltin="1"/>
    <cellStyle name="Accent3" xfId="8366" builtinId="37" hidden="1" customBuiltin="1"/>
    <cellStyle name="Accent3" xfId="8304" builtinId="37" hidden="1" customBuiltin="1"/>
    <cellStyle name="Accent3" xfId="8413" builtinId="37" hidden="1" customBuiltin="1"/>
    <cellStyle name="Accent3" xfId="8353" builtinId="37" hidden="1" customBuiltin="1"/>
    <cellStyle name="Accent3" xfId="8427" builtinId="37" hidden="1" customBuiltin="1"/>
    <cellStyle name="Accent3" xfId="9678" builtinId="37" hidden="1" customBuiltin="1"/>
    <cellStyle name="Accent3" xfId="9699" builtinId="37" hidden="1" customBuiltin="1"/>
    <cellStyle name="Accent3" xfId="9722" builtinId="37" hidden="1" customBuiltin="1"/>
    <cellStyle name="Accent3" xfId="9743" builtinId="37" hidden="1" customBuiltin="1"/>
    <cellStyle name="Accent3" xfId="9764" builtinId="37" hidden="1" customBuiltin="1"/>
    <cellStyle name="Accent3" xfId="9640" builtinId="37" hidden="1" customBuiltin="1"/>
    <cellStyle name="Accent3" xfId="9801" builtinId="37" hidden="1" customBuiltin="1"/>
    <cellStyle name="Accent3" xfId="9832" builtinId="37" hidden="1" customBuiltin="1"/>
    <cellStyle name="Accent3" xfId="9866" builtinId="37" hidden="1" customBuiltin="1"/>
    <cellStyle name="Accent3" xfId="9897" builtinId="37" hidden="1" customBuiltin="1"/>
    <cellStyle name="Accent3" xfId="9928" builtinId="37" hidden="1" customBuiltin="1"/>
    <cellStyle name="Accent3" xfId="9779" builtinId="37" hidden="1" customBuiltin="1"/>
    <cellStyle name="Accent3" xfId="9840" builtinId="37" hidden="1" customBuiltin="1"/>
    <cellStyle name="Accent3" xfId="9947" builtinId="37" hidden="1" customBuiltin="1"/>
    <cellStyle name="Accent3" xfId="9976" builtinId="37" hidden="1" customBuiltin="1"/>
    <cellStyle name="Accent3" xfId="10001" builtinId="37" hidden="1" customBuiltin="1"/>
    <cellStyle name="Accent3" xfId="10024" builtinId="37" hidden="1" customBuiltin="1"/>
    <cellStyle name="Accent3" xfId="10035" builtinId="37" hidden="1" customBuiltin="1"/>
    <cellStyle name="Accent3" xfId="10070" builtinId="37" hidden="1" customBuiltin="1"/>
    <cellStyle name="Accent3" xfId="10100" builtinId="37" hidden="1" customBuiltin="1"/>
    <cellStyle name="Accent3" xfId="10131" builtinId="37" hidden="1" customBuiltin="1"/>
    <cellStyle name="Accent3" xfId="10159" builtinId="37" hidden="1" customBuiltin="1"/>
    <cellStyle name="Accent3" xfId="10187" builtinId="37" hidden="1" customBuiltin="1"/>
    <cellStyle name="Accent3" xfId="10050" builtinId="37" hidden="1" customBuiltin="1"/>
    <cellStyle name="Accent3" xfId="10106" builtinId="37" hidden="1" customBuiltin="1"/>
    <cellStyle name="Accent3" xfId="10205" builtinId="37" hidden="1" customBuiltin="1"/>
    <cellStyle name="Accent3" xfId="10231" builtinId="37" hidden="1" customBuiltin="1"/>
    <cellStyle name="Accent3" xfId="10255" builtinId="37" hidden="1" customBuiltin="1"/>
    <cellStyle name="Accent3" xfId="10279" builtinId="37" hidden="1" customBuiltin="1"/>
    <cellStyle name="Accent3" xfId="10310" builtinId="37" hidden="1" customBuiltin="1"/>
    <cellStyle name="Accent3" xfId="10348" builtinId="37" hidden="1" customBuiltin="1"/>
    <cellStyle name="Accent3" xfId="10378" builtinId="37" hidden="1" customBuiltin="1"/>
    <cellStyle name="Accent3" xfId="10410" builtinId="37" hidden="1" customBuiltin="1"/>
    <cellStyle name="Accent3" xfId="10439" builtinId="37" hidden="1" customBuiltin="1"/>
    <cellStyle name="Accent3" xfId="10467" builtinId="37" hidden="1" customBuiltin="1"/>
    <cellStyle name="Accent3" xfId="10327" builtinId="37" hidden="1" customBuiltin="1"/>
    <cellStyle name="Accent3" xfId="10384" builtinId="37" hidden="1" customBuiltin="1"/>
    <cellStyle name="Accent3" xfId="10484" builtinId="37" hidden="1" customBuiltin="1"/>
    <cellStyle name="Accent3" xfId="10511" builtinId="37" hidden="1" customBuiltin="1"/>
    <cellStyle name="Accent3" xfId="10534" builtinId="37" hidden="1" customBuiltin="1"/>
    <cellStyle name="Accent3" xfId="10557" builtinId="37" hidden="1" customBuiltin="1"/>
    <cellStyle name="Accent3" xfId="10586" builtinId="37" hidden="1" customBuiltin="1"/>
    <cellStyle name="Accent3" xfId="8287" builtinId="37" hidden="1" customBuiltin="1"/>
    <cellStyle name="Accent3" xfId="8416" builtinId="37" hidden="1" customBuiltin="1"/>
    <cellStyle name="Accent3" xfId="4923" builtinId="37" hidden="1" customBuiltin="1"/>
    <cellStyle name="Accent3" xfId="6107" builtinId="37" hidden="1" customBuiltin="1"/>
    <cellStyle name="Accent3" xfId="10635" builtinId="37" hidden="1" customBuiltin="1"/>
    <cellStyle name="Accent3" xfId="10611" builtinId="37" hidden="1" customBuiltin="1"/>
    <cellStyle name="Accent3" xfId="7949" builtinId="37" hidden="1" customBuiltin="1"/>
    <cellStyle name="Accent3" xfId="4780" builtinId="37" hidden="1" customBuiltin="1"/>
    <cellStyle name="Accent3" xfId="4792" builtinId="37" hidden="1" customBuiltin="1"/>
    <cellStyle name="Accent3" xfId="4688" builtinId="37" hidden="1" customBuiltin="1"/>
    <cellStyle name="Accent3" xfId="7744" builtinId="37" hidden="1" customBuiltin="1"/>
    <cellStyle name="Accent3" xfId="4533" builtinId="37" hidden="1" customBuiltin="1"/>
    <cellStyle name="Accent3" xfId="4420" builtinId="37" hidden="1" customBuiltin="1"/>
    <cellStyle name="Accent3" xfId="4406" builtinId="37" hidden="1" customBuiltin="1"/>
    <cellStyle name="Accent3" xfId="7589" builtinId="37" hidden="1" customBuiltin="1"/>
    <cellStyle name="Accent3" xfId="10711" builtinId="37" hidden="1" customBuiltin="1"/>
    <cellStyle name="Accent3" xfId="10829" builtinId="37" hidden="1" customBuiltin="1"/>
    <cellStyle name="Accent3" xfId="5542" builtinId="37" hidden="1" customBuiltin="1"/>
    <cellStyle name="Accent3" xfId="4397" builtinId="37" hidden="1" customBuiltin="1"/>
    <cellStyle name="Accent3" xfId="8240" builtinId="37" hidden="1" customBuiltin="1"/>
    <cellStyle name="Accent3" xfId="5183" builtinId="37" hidden="1" customBuiltin="1"/>
    <cellStyle name="Accent3" xfId="10755" builtinId="37" hidden="1" customBuiltin="1"/>
    <cellStyle name="Accent3" xfId="5208" builtinId="37" hidden="1" customBuiltin="1"/>
    <cellStyle name="Accent3" xfId="8352" builtinId="37" hidden="1" customBuiltin="1"/>
    <cellStyle name="Accent3" xfId="10667" builtinId="37" hidden="1" customBuiltin="1"/>
    <cellStyle name="Accent3" xfId="10638" builtinId="37" hidden="1" customBuiltin="1"/>
    <cellStyle name="Accent3" xfId="5928" builtinId="37" hidden="1" customBuiltin="1"/>
    <cellStyle name="Accent3" xfId="8282" builtinId="37" hidden="1" customBuiltin="1"/>
    <cellStyle name="Accent3" xfId="5521" builtinId="37" hidden="1" customBuiltin="1"/>
    <cellStyle name="Accent3" xfId="5623" builtinId="37" hidden="1" customBuiltin="1"/>
    <cellStyle name="Accent3" xfId="10771" builtinId="37" hidden="1" customBuiltin="1"/>
    <cellStyle name="Accent3" xfId="4742" builtinId="37" hidden="1" customBuiltin="1"/>
    <cellStyle name="Accent3" xfId="6118" builtinId="37" hidden="1" customBuiltin="1"/>
    <cellStyle name="Accent3" xfId="6213" builtinId="37" hidden="1" customBuiltin="1"/>
    <cellStyle name="Accent3" xfId="5801" builtinId="37" hidden="1" customBuiltin="1"/>
    <cellStyle name="Accent3" xfId="5800" builtinId="37" hidden="1" customBuiltin="1"/>
    <cellStyle name="Accent3" xfId="6147" builtinId="37" hidden="1" customBuiltin="1"/>
    <cellStyle name="Accent3" xfId="4160" builtinId="37" hidden="1" customBuiltin="1"/>
    <cellStyle name="Accent3" xfId="5143" builtinId="37" hidden="1" customBuiltin="1"/>
    <cellStyle name="Accent3" xfId="4879" builtinId="37" hidden="1" customBuiltin="1"/>
    <cellStyle name="Accent3" xfId="5309" builtinId="37" hidden="1" customBuiltin="1"/>
    <cellStyle name="Accent3" xfId="5798" builtinId="37" hidden="1" customBuiltin="1"/>
    <cellStyle name="Accent3" xfId="6146" builtinId="37" hidden="1" customBuiltin="1"/>
    <cellStyle name="Accent3" xfId="5486" builtinId="37" hidden="1" customBuiltin="1"/>
    <cellStyle name="Accent3" xfId="4364" builtinId="37" hidden="1" customBuiltin="1"/>
    <cellStyle name="Accent3" xfId="6030" builtinId="37" hidden="1" customBuiltin="1"/>
    <cellStyle name="Accent3" xfId="6185" builtinId="37" hidden="1" customBuiltin="1"/>
    <cellStyle name="Accent3" xfId="4112" builtinId="37" hidden="1" customBuiltin="1"/>
    <cellStyle name="Accent3" xfId="5058" builtinId="37" hidden="1" customBuiltin="1"/>
    <cellStyle name="Accent3" xfId="8683" builtinId="37" hidden="1" customBuiltin="1"/>
    <cellStyle name="Accent3" xfId="6399" builtinId="37" hidden="1" customBuiltin="1"/>
    <cellStyle name="Accent3" xfId="7954" builtinId="37" hidden="1" customBuiltin="1"/>
    <cellStyle name="Accent3" xfId="6172" builtinId="37" hidden="1" customBuiltin="1"/>
    <cellStyle name="Accent3" xfId="10354" builtinId="37" hidden="1" customBuiltin="1"/>
    <cellStyle name="Accent3" xfId="11023" builtinId="37" hidden="1" customBuiltin="1"/>
    <cellStyle name="Accent3" xfId="11050" builtinId="37" hidden="1" customBuiltin="1"/>
    <cellStyle name="Accent3" xfId="11081" builtinId="37" hidden="1" customBuiltin="1"/>
    <cellStyle name="Accent3" xfId="11108" builtinId="37" hidden="1" customBuiltin="1"/>
    <cellStyle name="Accent3" xfId="11134" builtinId="37" hidden="1" customBuiltin="1"/>
    <cellStyle name="Accent3" xfId="10977" builtinId="37" hidden="1" customBuiltin="1"/>
    <cellStyle name="Accent3" xfId="11181" builtinId="37" hidden="1" customBuiltin="1"/>
    <cellStyle name="Accent3" xfId="11213" builtinId="37" hidden="1" customBuiltin="1"/>
    <cellStyle name="Accent3" xfId="11247" builtinId="37" hidden="1" customBuiltin="1"/>
    <cellStyle name="Accent3" xfId="11283" builtinId="37" hidden="1" customBuiltin="1"/>
    <cellStyle name="Accent3" xfId="11314" builtinId="37" hidden="1" customBuiltin="1"/>
    <cellStyle name="Accent3" xfId="11157" builtinId="37" hidden="1" customBuiltin="1"/>
    <cellStyle name="Accent3" xfId="11221" builtinId="37" hidden="1" customBuiltin="1"/>
    <cellStyle name="Accent3" xfId="11334" builtinId="37" hidden="1" customBuiltin="1"/>
    <cellStyle name="Accent3" xfId="11366" builtinId="37" hidden="1" customBuiltin="1"/>
    <cellStyle name="Accent3" xfId="11396" builtinId="37" hidden="1" customBuiltin="1"/>
    <cellStyle name="Accent3" xfId="11422" builtinId="37" hidden="1" customBuiltin="1"/>
    <cellStyle name="Accent3" xfId="11435" builtinId="37" hidden="1" customBuiltin="1"/>
    <cellStyle name="Accent3" xfId="11478" builtinId="37" hidden="1" customBuiltin="1"/>
    <cellStyle name="Accent3" xfId="11509" builtinId="37" hidden="1" customBuiltin="1"/>
    <cellStyle name="Accent3" xfId="11541" builtinId="37" hidden="1" customBuiltin="1"/>
    <cellStyle name="Accent3" xfId="11572" builtinId="37" hidden="1" customBuiltin="1"/>
    <cellStyle name="Accent3" xfId="11601" builtinId="37" hidden="1" customBuiltin="1"/>
    <cellStyle name="Accent3" xfId="11454" builtinId="37" hidden="1" customBuiltin="1"/>
    <cellStyle name="Accent3" xfId="11516" builtinId="37" hidden="1" customBuiltin="1"/>
    <cellStyle name="Accent3" xfId="11620" builtinId="37" hidden="1" customBuiltin="1"/>
    <cellStyle name="Accent3" xfId="11647" builtinId="37" hidden="1" customBuiltin="1"/>
    <cellStyle name="Accent3" xfId="11674" builtinId="37" hidden="1" customBuiltin="1"/>
    <cellStyle name="Accent3" xfId="11701" builtinId="37" hidden="1" customBuiltin="1"/>
    <cellStyle name="Accent3" xfId="11733" builtinId="37" hidden="1" customBuiltin="1"/>
    <cellStyle name="Accent3" xfId="11776" builtinId="37" hidden="1" customBuiltin="1"/>
    <cellStyle name="Accent3" xfId="11807" builtinId="37" hidden="1" customBuiltin="1"/>
    <cellStyle name="Accent3" xfId="11839" builtinId="37" hidden="1" customBuiltin="1"/>
    <cellStyle name="Accent3" xfId="11869" builtinId="37" hidden="1" customBuiltin="1"/>
    <cellStyle name="Accent3" xfId="11897" builtinId="37" hidden="1" customBuiltin="1"/>
    <cellStyle name="Accent3" xfId="11753" builtinId="37" hidden="1" customBuiltin="1"/>
    <cellStyle name="Accent3" xfId="11814" builtinId="37" hidden="1" customBuiltin="1"/>
    <cellStyle name="Accent3" xfId="11916" builtinId="37" hidden="1" customBuiltin="1"/>
    <cellStyle name="Accent3" xfId="11942" builtinId="37" hidden="1" customBuiltin="1"/>
    <cellStyle name="Accent3" xfId="11972" builtinId="37" hidden="1" customBuiltin="1"/>
    <cellStyle name="Accent3" xfId="12000" builtinId="37" hidden="1" customBuiltin="1"/>
    <cellStyle name="Accent3" xfId="12028" builtinId="37" hidden="1" customBuiltin="1"/>
    <cellStyle name="Accent3" xfId="10901" builtinId="37" hidden="1" customBuiltin="1"/>
    <cellStyle name="Accent3" xfId="10891" builtinId="37" hidden="1" customBuiltin="1"/>
    <cellStyle name="Accent3" xfId="4136" builtinId="37" hidden="1" customBuiltin="1"/>
    <cellStyle name="Accent3" xfId="10904" builtinId="37" hidden="1" customBuiltin="1"/>
    <cellStyle name="Accent3" xfId="10881" builtinId="37" hidden="1" customBuiltin="1"/>
    <cellStyle name="Accent3" xfId="10911" builtinId="37" hidden="1" customBuiltin="1"/>
    <cellStyle name="Accent3" xfId="12177" builtinId="37" hidden="1" customBuiltin="1"/>
    <cellStyle name="Accent3" xfId="12198" builtinId="37" hidden="1" customBuiltin="1"/>
    <cellStyle name="Accent3" xfId="12221" builtinId="37" hidden="1" customBuiltin="1"/>
    <cellStyle name="Accent3" xfId="12242" builtinId="37" hidden="1" customBuiltin="1"/>
    <cellStyle name="Accent3" xfId="12263" builtinId="37" hidden="1" customBuiltin="1"/>
    <cellStyle name="Accent3" xfId="12139" builtinId="37" hidden="1" customBuiltin="1"/>
    <cellStyle name="Accent3" xfId="12304" builtinId="37" hidden="1" customBuiltin="1"/>
    <cellStyle name="Accent3" xfId="12335" builtinId="37" hidden="1" customBuiltin="1"/>
    <cellStyle name="Accent3" xfId="12370" builtinId="37" hidden="1" customBuiltin="1"/>
    <cellStyle name="Accent3" xfId="12400" builtinId="37" hidden="1" customBuiltin="1"/>
    <cellStyle name="Accent3" xfId="12432" builtinId="37" hidden="1" customBuiltin="1"/>
    <cellStyle name="Accent3" xfId="12281" builtinId="37" hidden="1" customBuiltin="1"/>
    <cellStyle name="Accent3" xfId="12343" builtinId="37" hidden="1" customBuiltin="1"/>
    <cellStyle name="Accent3" xfId="12454" builtinId="37" hidden="1" customBuiltin="1"/>
    <cellStyle name="Accent3" xfId="12484" builtinId="37" hidden="1" customBuiltin="1"/>
    <cellStyle name="Accent3" xfId="12511" builtinId="37" hidden="1" customBuiltin="1"/>
    <cellStyle name="Accent3" xfId="12537" builtinId="37" hidden="1" customBuiltin="1"/>
    <cellStyle name="Accent3" xfId="12548" builtinId="37" hidden="1" customBuiltin="1"/>
    <cellStyle name="Accent3" xfId="12587" builtinId="37" hidden="1" customBuiltin="1"/>
    <cellStyle name="Accent3" xfId="12618" builtinId="37" hidden="1" customBuiltin="1"/>
    <cellStyle name="Accent3" xfId="12649" builtinId="37" hidden="1" customBuiltin="1"/>
    <cellStyle name="Accent3" xfId="12678" builtinId="37" hidden="1" customBuiltin="1"/>
    <cellStyle name="Accent3" xfId="12706" builtinId="37" hidden="1" customBuiltin="1"/>
    <cellStyle name="Accent3" xfId="12566" builtinId="37" hidden="1" customBuiltin="1"/>
    <cellStyle name="Accent3" xfId="12624" builtinId="37" hidden="1" customBuiltin="1"/>
    <cellStyle name="Accent3" xfId="12725" builtinId="37" hidden="1" customBuiltin="1"/>
    <cellStyle name="Accent3" xfId="12752" builtinId="37" hidden="1" customBuiltin="1"/>
    <cellStyle name="Accent3" xfId="12780" builtinId="37" hidden="1" customBuiltin="1"/>
    <cellStyle name="Accent3" xfId="12808" builtinId="37" hidden="1" customBuiltin="1"/>
    <cellStyle name="Accent3" xfId="12841" builtinId="37" hidden="1" customBuiltin="1"/>
    <cellStyle name="Accent3" xfId="12881" builtinId="37" hidden="1" customBuiltin="1"/>
    <cellStyle name="Accent3" xfId="12911" builtinId="37" hidden="1" customBuiltin="1"/>
    <cellStyle name="Accent3" xfId="12942" builtinId="37" hidden="1" customBuiltin="1"/>
    <cellStyle name="Accent3" xfId="12970" builtinId="37" hidden="1" customBuiltin="1"/>
    <cellStyle name="Accent3" xfId="12998" builtinId="37" hidden="1" customBuiltin="1"/>
    <cellStyle name="Accent3" xfId="12859" builtinId="37" hidden="1" customBuiltin="1"/>
    <cellStyle name="Accent3" xfId="12917" builtinId="37" hidden="1" customBuiltin="1"/>
    <cellStyle name="Accent3" xfId="13017" builtinId="37" hidden="1" customBuiltin="1"/>
    <cellStyle name="Accent3" xfId="13044" builtinId="37" hidden="1" customBuiltin="1"/>
    <cellStyle name="Accent3" xfId="13070" builtinId="37" hidden="1" customBuiltin="1"/>
    <cellStyle name="Accent3" xfId="13095" builtinId="37" hidden="1" customBuiltin="1"/>
    <cellStyle name="Accent3" xfId="13117" builtinId="37" hidden="1" customBuiltin="1"/>
    <cellStyle name="Accent3" xfId="7789" builtinId="37" hidden="1" customBuiltin="1"/>
    <cellStyle name="Accent3" xfId="4524" builtinId="37" hidden="1" customBuiltin="1"/>
    <cellStyle name="Accent3" xfId="5288" builtinId="37" hidden="1" customBuiltin="1"/>
    <cellStyle name="Accent3" xfId="5551" builtinId="37" hidden="1" customBuiltin="1"/>
    <cellStyle name="Accent3" xfId="5350" builtinId="37" hidden="1" customBuiltin="1"/>
    <cellStyle name="Accent3" xfId="7861" builtinId="37" hidden="1" customBuiltin="1"/>
    <cellStyle name="Accent3" xfId="10709" builtinId="37" hidden="1" customBuiltin="1"/>
    <cellStyle name="Accent3" xfId="12538" builtinId="37" hidden="1" customBuiltin="1"/>
    <cellStyle name="Accent3" xfId="12821" builtinId="37" hidden="1" customBuiltin="1"/>
    <cellStyle name="Accent3" xfId="4941" builtinId="37" hidden="1" customBuiltin="1"/>
    <cellStyle name="Accent3" xfId="4184" builtinId="37" hidden="1" customBuiltin="1"/>
    <cellStyle name="Accent3" xfId="11151" builtinId="37" hidden="1" customBuiltin="1"/>
    <cellStyle name="Accent3" xfId="6241" builtinId="37" hidden="1" customBuiltin="1"/>
    <cellStyle name="Accent3" xfId="7879" builtinId="37" hidden="1" customBuiltin="1"/>
    <cellStyle name="Accent3" xfId="4800" builtinId="37" hidden="1" customBuiltin="1"/>
    <cellStyle name="Accent3" xfId="10742" builtinId="37" hidden="1" customBuiltin="1"/>
    <cellStyle name="Accent3" xfId="7599" builtinId="37" hidden="1" customBuiltin="1"/>
    <cellStyle name="Accent3" xfId="5438" builtinId="37" hidden="1" customBuiltin="1"/>
    <cellStyle name="Accent3" xfId="4601" builtinId="37" hidden="1" customBuiltin="1"/>
    <cellStyle name="Accent3" xfId="13146" builtinId="37" hidden="1" customBuiltin="1"/>
    <cellStyle name="Accent3" xfId="13184" builtinId="37" hidden="1" customBuiltin="1"/>
    <cellStyle name="Accent3" xfId="13220" builtinId="37" hidden="1" customBuiltin="1"/>
    <cellStyle name="Accent3" xfId="13255" builtinId="37" hidden="1" customBuiltin="1"/>
    <cellStyle name="Accent3" xfId="13273" builtinId="37" hidden="1" customBuiltin="1"/>
    <cellStyle name="Accent3" xfId="13318" builtinId="37" hidden="1" customBuiltin="1"/>
    <cellStyle name="Accent3" xfId="13351" builtinId="37" hidden="1" customBuiltin="1"/>
    <cellStyle name="Accent3" xfId="13385" builtinId="37" hidden="1" customBuiltin="1"/>
    <cellStyle name="Accent3" xfId="13417" builtinId="37" hidden="1" customBuiltin="1"/>
    <cellStyle name="Accent3" xfId="13448" builtinId="37" hidden="1" customBuiltin="1"/>
    <cellStyle name="Accent3" xfId="13294" builtinId="37" hidden="1" customBuiltin="1"/>
    <cellStyle name="Accent3" xfId="13358" builtinId="37" hidden="1" customBuiltin="1"/>
    <cellStyle name="Accent3" xfId="13470" builtinId="37" hidden="1" customBuiltin="1"/>
    <cellStyle name="Accent3" xfId="13505" builtinId="37" hidden="1" customBuiltin="1"/>
    <cellStyle name="Accent3" xfId="13541" builtinId="37" hidden="1" customBuiltin="1"/>
    <cellStyle name="Accent3" xfId="13575" builtinId="37" hidden="1" customBuiltin="1"/>
    <cellStyle name="Accent3" xfId="13615" builtinId="37" hidden="1" customBuiltin="1"/>
    <cellStyle name="Accent3" xfId="13660" builtinId="37" hidden="1" customBuiltin="1"/>
    <cellStyle name="Accent3" xfId="13693" builtinId="37" hidden="1" customBuiltin="1"/>
    <cellStyle name="Accent3" xfId="13727" builtinId="37" hidden="1" customBuiltin="1"/>
    <cellStyle name="Accent3" xfId="13759" builtinId="37" hidden="1" customBuiltin="1"/>
    <cellStyle name="Accent3" xfId="13790" builtinId="37" hidden="1" customBuiltin="1"/>
    <cellStyle name="Accent3" xfId="13636" builtinId="37" hidden="1" customBuiltin="1"/>
    <cellStyle name="Accent3" xfId="13700" builtinId="37" hidden="1" customBuiltin="1"/>
    <cellStyle name="Accent3" xfId="13812" builtinId="37" hidden="1" customBuiltin="1"/>
    <cellStyle name="Accent3" xfId="13847" builtinId="37" hidden="1" customBuiltin="1"/>
    <cellStyle name="Accent3" xfId="13883" builtinId="37" hidden="1" customBuiltin="1"/>
    <cellStyle name="Accent3" xfId="13917" builtinId="37" hidden="1" customBuiltin="1"/>
    <cellStyle name="Accent3" xfId="13961" builtinId="37" hidden="1" customBuiltin="1"/>
    <cellStyle name="Accent3" xfId="14320" builtinId="37" hidden="1" customBuiltin="1"/>
    <cellStyle name="Accent3" xfId="14341" builtinId="37" hidden="1" customBuiltin="1"/>
    <cellStyle name="Accent3" xfId="14363" builtinId="37" hidden="1" customBuiltin="1"/>
    <cellStyle name="Accent3" xfId="14385" builtinId="37" hidden="1" customBuiltin="1"/>
    <cellStyle name="Accent3" xfId="14406" builtinId="37" hidden="1" customBuiltin="1"/>
    <cellStyle name="Accent3" xfId="14448" builtinId="37" hidden="1" customBuiltin="1"/>
    <cellStyle name="Accent3" xfId="14849" builtinId="37" hidden="1" customBuiltin="1"/>
    <cellStyle name="Accent3" xfId="14874" builtinId="37" hidden="1" customBuiltin="1"/>
    <cellStyle name="Accent3" xfId="14901" builtinId="37" hidden="1" customBuiltin="1"/>
    <cellStyle name="Accent3" xfId="14924" builtinId="37" hidden="1" customBuiltin="1"/>
    <cellStyle name="Accent3" xfId="14948" builtinId="37" hidden="1" customBuiltin="1"/>
    <cellStyle name="Accent3" xfId="14809" builtinId="37" hidden="1" customBuiltin="1"/>
    <cellStyle name="Accent3" xfId="14986" builtinId="37" hidden="1" customBuiltin="1"/>
    <cellStyle name="Accent3" xfId="15017" builtinId="37" hidden="1" customBuiltin="1"/>
    <cellStyle name="Accent3" xfId="15051" builtinId="37" hidden="1" customBuiltin="1"/>
    <cellStyle name="Accent3" xfId="15084" builtinId="37" hidden="1" customBuiltin="1"/>
    <cellStyle name="Accent3" xfId="15115" builtinId="37" hidden="1" customBuiltin="1"/>
    <cellStyle name="Accent3" xfId="14964" builtinId="37" hidden="1" customBuiltin="1"/>
    <cellStyle name="Accent3" xfId="15025" builtinId="37" hidden="1" customBuiltin="1"/>
    <cellStyle name="Accent3" xfId="15133" builtinId="37" hidden="1" customBuiltin="1"/>
    <cellStyle name="Accent3" xfId="15161" builtinId="37" hidden="1" customBuiltin="1"/>
    <cellStyle name="Accent3" xfId="15184" builtinId="37" hidden="1" customBuiltin="1"/>
    <cellStyle name="Accent3" xfId="15208" builtinId="37" hidden="1" customBuiltin="1"/>
    <cellStyle name="Accent3" xfId="15218" builtinId="37" hidden="1" customBuiltin="1"/>
    <cellStyle name="Accent3" xfId="15254" builtinId="37" hidden="1" customBuiltin="1"/>
    <cellStyle name="Accent3" xfId="15284" builtinId="37" hidden="1" customBuiltin="1"/>
    <cellStyle name="Accent3" xfId="15315" builtinId="37" hidden="1" customBuiltin="1"/>
    <cellStyle name="Accent3" xfId="15345" builtinId="37" hidden="1" customBuiltin="1"/>
    <cellStyle name="Accent3" xfId="15373" builtinId="37" hidden="1" customBuiltin="1"/>
    <cellStyle name="Accent3" xfId="15233" builtinId="37" hidden="1" customBuiltin="1"/>
    <cellStyle name="Accent3" xfId="15290" builtinId="37" hidden="1" customBuiltin="1"/>
    <cellStyle name="Accent3" xfId="15390" builtinId="37" hidden="1" customBuiltin="1"/>
    <cellStyle name="Accent3" xfId="15414" builtinId="37" hidden="1" customBuiltin="1"/>
    <cellStyle name="Accent3" xfId="15439" builtinId="37" hidden="1" customBuiltin="1"/>
    <cellStyle name="Accent3" xfId="15464" builtinId="37" hidden="1" customBuiltin="1"/>
    <cellStyle name="Accent3" xfId="15495" builtinId="37" hidden="1" customBuiltin="1"/>
    <cellStyle name="Accent3" xfId="15532" builtinId="37" hidden="1" customBuiltin="1"/>
    <cellStyle name="Accent3" xfId="15562" builtinId="37" hidden="1" customBuiltin="1"/>
    <cellStyle name="Accent3" xfId="15593" builtinId="37" hidden="1" customBuiltin="1"/>
    <cellStyle name="Accent3" xfId="15622" builtinId="37" hidden="1" customBuiltin="1"/>
    <cellStyle name="Accent3" xfId="15650" builtinId="37" hidden="1" customBuiltin="1"/>
    <cellStyle name="Accent3" xfId="15511" builtinId="37" hidden="1" customBuiltin="1"/>
    <cellStyle name="Accent3" xfId="15568" builtinId="37" hidden="1" customBuiltin="1"/>
    <cellStyle name="Accent3" xfId="15667" builtinId="37" hidden="1" customBuiltin="1"/>
    <cellStyle name="Accent3" xfId="15691" builtinId="37" hidden="1" customBuiltin="1"/>
    <cellStyle name="Accent3" xfId="15715" builtinId="37" hidden="1" customBuiltin="1"/>
    <cellStyle name="Accent3" xfId="15739" builtinId="37" hidden="1" customBuiltin="1"/>
    <cellStyle name="Accent3" xfId="15766" builtinId="37" hidden="1" customBuiltin="1"/>
    <cellStyle name="Accent3" xfId="14693" builtinId="37" hidden="1" customBuiltin="1"/>
    <cellStyle name="Accent3" xfId="14660" builtinId="37" hidden="1" customBuiltin="1"/>
    <cellStyle name="Accent3" xfId="14604" builtinId="37" hidden="1" customBuiltin="1"/>
    <cellStyle name="Accent3" xfId="14698" builtinId="37" hidden="1" customBuiltin="1"/>
    <cellStyle name="Accent3" xfId="14646" builtinId="37" hidden="1" customBuiltin="1"/>
    <cellStyle name="Accent3" xfId="14709" builtinId="37" hidden="1" customBuiltin="1"/>
    <cellStyle name="Accent3" xfId="15920" builtinId="37" hidden="1" customBuiltin="1"/>
    <cellStyle name="Accent3" xfId="15941" builtinId="37" hidden="1" customBuiltin="1"/>
    <cellStyle name="Accent3" xfId="15964" builtinId="37" hidden="1" customBuiltin="1"/>
    <cellStyle name="Accent3" xfId="15985" builtinId="37" hidden="1" customBuiltin="1"/>
    <cellStyle name="Accent3" xfId="16006" builtinId="37" hidden="1" customBuiltin="1"/>
    <cellStyle name="Accent3" xfId="15884" builtinId="37" hidden="1" customBuiltin="1"/>
    <cellStyle name="Accent3" xfId="16042" builtinId="37" hidden="1" customBuiltin="1"/>
    <cellStyle name="Accent3" xfId="16073" builtinId="37" hidden="1" customBuiltin="1"/>
    <cellStyle name="Accent3" xfId="16108" builtinId="37" hidden="1" customBuiltin="1"/>
    <cellStyle name="Accent3" xfId="16138" builtinId="37" hidden="1" customBuiltin="1"/>
    <cellStyle name="Accent3" xfId="16169" builtinId="37" hidden="1" customBuiltin="1"/>
    <cellStyle name="Accent3" xfId="16021" builtinId="37" hidden="1" customBuiltin="1"/>
    <cellStyle name="Accent3" xfId="16081" builtinId="37" hidden="1" customBuiltin="1"/>
    <cellStyle name="Accent3" xfId="16188" builtinId="37" hidden="1" customBuiltin="1"/>
    <cellStyle name="Accent3" xfId="16217" builtinId="37" hidden="1" customBuiltin="1"/>
    <cellStyle name="Accent3" xfId="16242" builtinId="37" hidden="1" customBuiltin="1"/>
    <cellStyle name="Accent3" xfId="16268" builtinId="37" hidden="1" customBuiltin="1"/>
    <cellStyle name="Accent3" xfId="16279" builtinId="37" hidden="1" customBuiltin="1"/>
    <cellStyle name="Accent3" xfId="16315" builtinId="37" hidden="1" customBuiltin="1"/>
    <cellStyle name="Accent3" xfId="16345" builtinId="37" hidden="1" customBuiltin="1"/>
    <cellStyle name="Accent3" xfId="16376" builtinId="37" hidden="1" customBuiltin="1"/>
    <cellStyle name="Accent3" xfId="16404" builtinId="37" hidden="1" customBuiltin="1"/>
    <cellStyle name="Accent3" xfId="16432" builtinId="37" hidden="1" customBuiltin="1"/>
    <cellStyle name="Accent3" xfId="16295" builtinId="37" hidden="1" customBuiltin="1"/>
    <cellStyle name="Accent3" xfId="16351" builtinId="37" hidden="1" customBuiltin="1"/>
    <cellStyle name="Accent3" xfId="16448" builtinId="37" hidden="1" customBuiltin="1"/>
    <cellStyle name="Accent3" xfId="16473" builtinId="37" hidden="1" customBuiltin="1"/>
    <cellStyle name="Accent3" xfId="16494" builtinId="37" hidden="1" customBuiltin="1"/>
    <cellStyle name="Accent3" xfId="16518" builtinId="37" hidden="1" customBuiltin="1"/>
    <cellStyle name="Accent3" xfId="16549" builtinId="37" hidden="1" customBuiltin="1"/>
    <cellStyle name="Accent3" xfId="16585" builtinId="37" hidden="1" customBuiltin="1"/>
    <cellStyle name="Accent3" xfId="16615" builtinId="37" hidden="1" customBuiltin="1"/>
    <cellStyle name="Accent3" xfId="16647" builtinId="37" hidden="1" customBuiltin="1"/>
    <cellStyle name="Accent3" xfId="16676" builtinId="37" hidden="1" customBuiltin="1"/>
    <cellStyle name="Accent3" xfId="16704" builtinId="37" hidden="1" customBuiltin="1"/>
    <cellStyle name="Accent3" xfId="16565" builtinId="37" hidden="1" customBuiltin="1"/>
    <cellStyle name="Accent3" xfId="16622" builtinId="37" hidden="1" customBuiltin="1"/>
    <cellStyle name="Accent3" xfId="16721" builtinId="37" hidden="1" customBuiltin="1"/>
    <cellStyle name="Accent3" xfId="16746" builtinId="37" hidden="1" customBuiltin="1"/>
    <cellStyle name="Accent3" xfId="16768" builtinId="37" hidden="1" customBuiltin="1"/>
    <cellStyle name="Accent3" xfId="16791" builtinId="37" hidden="1" customBuiltin="1"/>
    <cellStyle name="Accent3" xfId="16820" builtinId="37" hidden="1" customBuiltin="1"/>
    <cellStyle name="Accent3" xfId="14591" builtinId="37" hidden="1" customBuiltin="1"/>
    <cellStyle name="Accent3" xfId="14701" builtinId="37" hidden="1" customBuiltin="1"/>
    <cellStyle name="Accent3" xfId="4126" builtinId="37" hidden="1" customBuiltin="1"/>
    <cellStyle name="Accent3" xfId="6062" builtinId="37" hidden="1" customBuiltin="1"/>
    <cellStyle name="Accent3" xfId="16854" builtinId="37" hidden="1" customBuiltin="1"/>
    <cellStyle name="Accent3" xfId="16838" builtinId="37" hidden="1" customBuiltin="1"/>
    <cellStyle name="Accent3" xfId="14290" builtinId="37" hidden="1" customBuiltin="1"/>
    <cellStyle name="Accent3" xfId="5455" builtinId="37" hidden="1" customBuiltin="1"/>
    <cellStyle name="Accent3" xfId="5526" builtinId="37" hidden="1" customBuiltin="1"/>
    <cellStyle name="Accent3" xfId="5591" builtinId="37" hidden="1" customBuiltin="1"/>
    <cellStyle name="Accent3" xfId="14126" builtinId="37" hidden="1" customBuiltin="1"/>
    <cellStyle name="Accent3" xfId="5473" builtinId="37" hidden="1" customBuiltin="1"/>
    <cellStyle name="Accent3" xfId="8450" builtinId="37" hidden="1" customBuiltin="1"/>
    <cellStyle name="Accent3" xfId="4665" builtinId="37" hidden="1" customBuiltin="1"/>
    <cellStyle name="Accent3" xfId="14008" builtinId="37" hidden="1" customBuiltin="1"/>
    <cellStyle name="Accent3" xfId="16921" builtinId="37" hidden="1" customBuiltin="1"/>
    <cellStyle name="Accent3" xfId="17018" builtinId="37" hidden="1" customBuiltin="1"/>
    <cellStyle name="Accent3" xfId="5847" builtinId="37" hidden="1" customBuiltin="1"/>
    <cellStyle name="Accent3" xfId="4523" builtinId="37" hidden="1" customBuiltin="1"/>
    <cellStyle name="Accent3" xfId="14551" builtinId="37" hidden="1" customBuiltin="1"/>
    <cellStyle name="Accent3" xfId="5341" builtinId="37" hidden="1" customBuiltin="1"/>
    <cellStyle name="Accent3" xfId="16962" builtinId="37" hidden="1" customBuiltin="1"/>
    <cellStyle name="Accent3" xfId="4613" builtinId="37" hidden="1" customBuiltin="1"/>
    <cellStyle name="Accent3" xfId="14645" builtinId="37" hidden="1" customBuiltin="1"/>
    <cellStyle name="Accent3" xfId="16883" builtinId="37" hidden="1" customBuiltin="1"/>
    <cellStyle name="Accent3" xfId="16857" builtinId="37" hidden="1" customBuiltin="1"/>
    <cellStyle name="Accent3" xfId="5543" builtinId="37" hidden="1" customBuiltin="1"/>
    <cellStyle name="Accent3" xfId="14587" builtinId="37" hidden="1" customBuiltin="1"/>
    <cellStyle name="Accent3" xfId="8514" builtinId="37" hidden="1" customBuiltin="1"/>
    <cellStyle name="Accent3" xfId="4542" builtinId="37" hidden="1" customBuiltin="1"/>
    <cellStyle name="Accent3" xfId="16974" builtinId="37" hidden="1" customBuiltin="1"/>
    <cellStyle name="Accent3" xfId="10339" builtinId="37" hidden="1" customBuiltin="1"/>
    <cellStyle name="Accent3" xfId="6139" builtinId="37" hidden="1" customBuiltin="1"/>
    <cellStyle name="Accent3" xfId="6311" builtinId="37" hidden="1" customBuiltin="1"/>
    <cellStyle name="Accent3" xfId="4530" builtinId="37" hidden="1" customBuiltin="1"/>
    <cellStyle name="Accent3" xfId="10665" builtinId="37" hidden="1" customBuiltin="1"/>
    <cellStyle name="Accent3" xfId="8250" builtinId="37" hidden="1" customBuiltin="1"/>
    <cellStyle name="Accent3" xfId="10625" builtinId="37" hidden="1" customBuiltin="1"/>
    <cellStyle name="Accent3" xfId="5588" builtinId="37" hidden="1" customBuiltin="1"/>
    <cellStyle name="Accent3" xfId="4518" builtinId="37" hidden="1" customBuiltin="1"/>
    <cellStyle name="Accent3" xfId="4692" builtinId="37" hidden="1" customBuiltin="1"/>
    <cellStyle name="Accent3" xfId="5826" builtinId="37" hidden="1" customBuiltin="1"/>
    <cellStyle name="Accent3" xfId="8317" builtinId="37" hidden="1" customBuiltin="1"/>
    <cellStyle name="Accent3" xfId="5235" builtinId="37" hidden="1" customBuiltin="1"/>
    <cellStyle name="Accent3" xfId="11100" builtinId="37" hidden="1" customBuiltin="1"/>
    <cellStyle name="Accent3" xfId="6274" builtinId="37" hidden="1" customBuiltin="1"/>
    <cellStyle name="Accent3" xfId="4856" builtinId="37" hidden="1" customBuiltin="1"/>
    <cellStyle name="Accent3" xfId="6314" builtinId="37" hidden="1" customBuiltin="1"/>
    <cellStyle name="Accent3" xfId="5721" builtinId="37" hidden="1" customBuiltin="1"/>
    <cellStyle name="Accent3" xfId="14953" builtinId="37" hidden="1" customBuiltin="1"/>
    <cellStyle name="Accent3" xfId="6160" builtinId="37" hidden="1" customBuiltin="1"/>
    <cellStyle name="Accent3" xfId="14295" builtinId="37" hidden="1" customBuiltin="1"/>
    <cellStyle name="Accent3" xfId="11257" builtinId="37" hidden="1" customBuiltin="1"/>
    <cellStyle name="Accent3" xfId="16591" builtinId="37" hidden="1" customBuiltin="1"/>
    <cellStyle name="Accent3" xfId="17180" builtinId="37" hidden="1" customBuiltin="1"/>
    <cellStyle name="Accent3" xfId="17206" builtinId="37" hidden="1" customBuiltin="1"/>
    <cellStyle name="Accent3" xfId="17233" builtinId="37" hidden="1" customBuiltin="1"/>
    <cellStyle name="Accent3" xfId="17260" builtinId="37" hidden="1" customBuiltin="1"/>
    <cellStyle name="Accent3" xfId="17285" builtinId="37" hidden="1" customBuiltin="1"/>
    <cellStyle name="Accent3" xfId="17137" builtinId="37" hidden="1" customBuiltin="1"/>
    <cellStyle name="Accent3" xfId="17327" builtinId="37" hidden="1" customBuiltin="1"/>
    <cellStyle name="Accent3" xfId="17360" builtinId="37" hidden="1" customBuiltin="1"/>
    <cellStyle name="Accent3" xfId="17394" builtinId="37" hidden="1" customBuiltin="1"/>
    <cellStyle name="Accent3" xfId="17427" builtinId="37" hidden="1" customBuiltin="1"/>
    <cellStyle name="Accent3" xfId="17458" builtinId="37" hidden="1" customBuiltin="1"/>
    <cellStyle name="Accent3" xfId="17304" builtinId="37" hidden="1" customBuiltin="1"/>
    <cellStyle name="Accent3" xfId="17368" builtinId="37" hidden="1" customBuiltin="1"/>
    <cellStyle name="Accent3" xfId="17480" builtinId="37" hidden="1" customBuiltin="1"/>
    <cellStyle name="Accent3" xfId="17508" builtinId="37" hidden="1" customBuiltin="1"/>
    <cellStyle name="Accent3" xfId="17536" builtinId="37" hidden="1" customBuiltin="1"/>
    <cellStyle name="Accent3" xfId="17561" builtinId="37" hidden="1" customBuiltin="1"/>
    <cellStyle name="Accent3" xfId="17572" builtinId="37" hidden="1" customBuiltin="1"/>
    <cellStyle name="Accent3" xfId="17610" builtinId="37" hidden="1" customBuiltin="1"/>
    <cellStyle name="Accent3" xfId="17641" builtinId="37" hidden="1" customBuiltin="1"/>
    <cellStyle name="Accent3" xfId="17672" builtinId="37" hidden="1" customBuiltin="1"/>
    <cellStyle name="Accent3" xfId="17701" builtinId="37" hidden="1" customBuiltin="1"/>
    <cellStyle name="Accent3" xfId="17731" builtinId="37" hidden="1" customBuiltin="1"/>
    <cellStyle name="Accent3" xfId="17588" builtinId="37" hidden="1" customBuiltin="1"/>
    <cellStyle name="Accent3" xfId="17647" builtinId="37" hidden="1" customBuiltin="1"/>
    <cellStyle name="Accent3" xfId="17749" builtinId="37" hidden="1" customBuiltin="1"/>
    <cellStyle name="Accent3" xfId="17775" builtinId="37" hidden="1" customBuiltin="1"/>
    <cellStyle name="Accent3" xfId="17802" builtinId="37" hidden="1" customBuiltin="1"/>
    <cellStyle name="Accent3" xfId="17826" builtinId="37" hidden="1" customBuiltin="1"/>
    <cellStyle name="Accent3" xfId="17856" builtinId="37" hidden="1" customBuiltin="1"/>
    <cellStyle name="Accent3" xfId="17894" builtinId="37" hidden="1" customBuiltin="1"/>
    <cellStyle name="Accent3" xfId="17925" builtinId="37" hidden="1" customBuiltin="1"/>
    <cellStyle name="Accent3" xfId="17956" builtinId="37" hidden="1" customBuiltin="1"/>
    <cellStyle name="Accent3" xfId="17986" builtinId="37" hidden="1" customBuiltin="1"/>
    <cellStyle name="Accent3" xfId="18015" builtinId="37" hidden="1" customBuiltin="1"/>
    <cellStyle name="Accent3" xfId="17873" builtinId="37" hidden="1" customBuiltin="1"/>
    <cellStyle name="Accent3" xfId="17931" builtinId="37" hidden="1" customBuiltin="1"/>
    <cellStyle name="Accent3" xfId="18033" builtinId="37" hidden="1" customBuiltin="1"/>
    <cellStyle name="Accent3" xfId="18057" builtinId="37" hidden="1" customBuiltin="1"/>
    <cellStyle name="Accent3" xfId="18083" builtinId="37" hidden="1" customBuiltin="1"/>
    <cellStyle name="Accent3" xfId="18107" builtinId="37" hidden="1" customBuiltin="1"/>
    <cellStyle name="Accent3" xfId="18134" builtinId="37" hidden="1" customBuiltin="1"/>
    <cellStyle name="Accent3" xfId="17070" builtinId="37" hidden="1" customBuiltin="1"/>
    <cellStyle name="Accent3" xfId="17061" builtinId="37" hidden="1" customBuiltin="1"/>
    <cellStyle name="Accent3" xfId="6323" builtinId="37" hidden="1" customBuiltin="1"/>
    <cellStyle name="Accent3" xfId="17072" builtinId="37" hidden="1" customBuiltin="1"/>
    <cellStyle name="Accent3" xfId="17051" builtinId="37" hidden="1" customBuiltin="1"/>
    <cellStyle name="Accent3" xfId="17079" builtinId="37" hidden="1" customBuiltin="1"/>
    <cellStyle name="Accent3" xfId="18282" builtinId="37" hidden="1" customBuiltin="1"/>
    <cellStyle name="Accent3" xfId="18303" builtinId="37" hidden="1" customBuiltin="1"/>
    <cellStyle name="Accent3" xfId="18326" builtinId="37" hidden="1" customBuiltin="1"/>
    <cellStyle name="Accent3" xfId="18347" builtinId="37" hidden="1" customBuiltin="1"/>
    <cellStyle name="Accent3" xfId="18368" builtinId="37" hidden="1" customBuiltin="1"/>
    <cellStyle name="Accent3" xfId="18245" builtinId="37" hidden="1" customBuiltin="1"/>
    <cellStyle name="Accent3" xfId="18406" builtinId="37" hidden="1" customBuiltin="1"/>
    <cellStyle name="Accent3" xfId="18438" builtinId="37" hidden="1" customBuiltin="1"/>
    <cellStyle name="Accent3" xfId="18472" builtinId="37" hidden="1" customBuiltin="1"/>
    <cellStyle name="Accent3" xfId="18503" builtinId="37" hidden="1" customBuiltin="1"/>
    <cellStyle name="Accent3" xfId="18535" builtinId="37" hidden="1" customBuiltin="1"/>
    <cellStyle name="Accent3" xfId="18386" builtinId="37" hidden="1" customBuiltin="1"/>
    <cellStyle name="Accent3" xfId="18446" builtinId="37" hidden="1" customBuiltin="1"/>
    <cellStyle name="Accent3" xfId="18554" builtinId="37" hidden="1" customBuiltin="1"/>
    <cellStyle name="Accent3" xfId="18583" builtinId="37" hidden="1" customBuiltin="1"/>
    <cellStyle name="Accent3" xfId="18609" builtinId="37" hidden="1" customBuiltin="1"/>
    <cellStyle name="Accent3" xfId="18635" builtinId="37" hidden="1" customBuiltin="1"/>
    <cellStyle name="Accent3" xfId="18646" builtinId="37" hidden="1" customBuiltin="1"/>
    <cellStyle name="Accent3" xfId="18683" builtinId="37" hidden="1" customBuiltin="1"/>
    <cellStyle name="Accent3" xfId="18715" builtinId="37" hidden="1" customBuiltin="1"/>
    <cellStyle name="Accent3" xfId="18746" builtinId="37" hidden="1" customBuiltin="1"/>
    <cellStyle name="Accent3" xfId="18775" builtinId="37" hidden="1" customBuiltin="1"/>
    <cellStyle name="Accent3" xfId="18804" builtinId="37" hidden="1" customBuiltin="1"/>
    <cellStyle name="Accent3" xfId="18663" builtinId="37" hidden="1" customBuiltin="1"/>
    <cellStyle name="Accent3" xfId="18721" builtinId="37" hidden="1" customBuiltin="1"/>
    <cellStyle name="Accent3" xfId="18821" builtinId="37" hidden="1" customBuiltin="1"/>
    <cellStyle name="Accent3" xfId="18848" builtinId="37" hidden="1" customBuiltin="1"/>
    <cellStyle name="Accent3" xfId="18874" builtinId="37" hidden="1" customBuiltin="1"/>
    <cellStyle name="Accent3" xfId="18898" builtinId="37" hidden="1" customBuiltin="1"/>
    <cellStyle name="Accent3" xfId="18929" builtinId="37" hidden="1" customBuiltin="1"/>
    <cellStyle name="Accent3" xfId="18966" builtinId="37" hidden="1" customBuiltin="1"/>
    <cellStyle name="Accent3" xfId="18997" builtinId="37" hidden="1" customBuiltin="1"/>
    <cellStyle name="Accent3" xfId="19028" builtinId="37" hidden="1" customBuiltin="1"/>
    <cellStyle name="Accent3" xfId="19058" builtinId="37" hidden="1" customBuiltin="1"/>
    <cellStyle name="Accent3" xfId="19087" builtinId="37" hidden="1" customBuiltin="1"/>
    <cellStyle name="Accent3" xfId="18945" builtinId="37" hidden="1" customBuiltin="1"/>
    <cellStyle name="Accent3" xfId="19003" builtinId="37" hidden="1" customBuiltin="1"/>
    <cellStyle name="Accent3" xfId="19105" builtinId="37" hidden="1" customBuiltin="1"/>
    <cellStyle name="Accent3" xfId="19130" builtinId="37" hidden="1" customBuiltin="1"/>
    <cellStyle name="Accent3" xfId="19153" builtinId="37" hidden="1" customBuiltin="1"/>
    <cellStyle name="Accent3" xfId="19177" builtinId="37" hidden="1" customBuiltin="1"/>
    <cellStyle name="Accent3" xfId="19198" builtinId="37" hidden="1" customBuiltin="1"/>
    <cellStyle name="Accent3" xfId="14166" builtinId="37" hidden="1" customBuiltin="1"/>
    <cellStyle name="Accent3" xfId="4228" builtinId="37" hidden="1" customBuiltin="1"/>
    <cellStyle name="Accent3" xfId="5197" builtinId="37" hidden="1" customBuiltin="1"/>
    <cellStyle name="Accent3" xfId="5268" builtinId="37" hidden="1" customBuiltin="1"/>
    <cellStyle name="Accent3" xfId="4133" builtinId="37" hidden="1" customBuiltin="1"/>
    <cellStyle name="Accent3" xfId="14224" builtinId="37" hidden="1" customBuiltin="1"/>
    <cellStyle name="Accent3" xfId="16919" builtinId="37" hidden="1" customBuiltin="1"/>
    <cellStyle name="Accent3" xfId="18636" builtinId="37" hidden="1" customBuiltin="1"/>
    <cellStyle name="Accent3" xfId="18909" builtinId="37" hidden="1" customBuiltin="1"/>
    <cellStyle name="Accent3" xfId="5743" builtinId="37" hidden="1" customBuiltin="1"/>
    <cellStyle name="Accent3" xfId="5416" builtinId="37" hidden="1" customBuiltin="1"/>
    <cellStyle name="Accent3" xfId="17299" builtinId="37" hidden="1" customBuiltin="1"/>
    <cellStyle name="Accent3" xfId="12731" builtinId="37" hidden="1" customBuiltin="1"/>
    <cellStyle name="Accent3" xfId="14238" builtinId="37" hidden="1" customBuiltin="1"/>
    <cellStyle name="Accent3" xfId="6000" builtinId="37" hidden="1" customBuiltin="1"/>
    <cellStyle name="Accent3" xfId="16949" builtinId="37" hidden="1" customBuiltin="1"/>
    <cellStyle name="Accent3" xfId="14013" builtinId="37" hidden="1" customBuiltin="1"/>
    <cellStyle name="Accent3" xfId="4231" builtinId="37" hidden="1" customBuiltin="1"/>
    <cellStyle name="Accent3" xfId="8383" builtinId="37" hidden="1" customBuiltin="1"/>
    <cellStyle name="Accent3" xfId="19227" builtinId="37" hidden="1" customBuiltin="1"/>
    <cellStyle name="Accent3" xfId="19266" builtinId="37" hidden="1" customBuiltin="1"/>
    <cellStyle name="Accent3" xfId="19303" builtinId="37" hidden="1" customBuiltin="1"/>
    <cellStyle name="Accent3" xfId="19338" builtinId="37" hidden="1" customBuiltin="1"/>
    <cellStyle name="Accent3" xfId="19356" builtinId="37" hidden="1" customBuiltin="1"/>
    <cellStyle name="Accent3" xfId="19401" builtinId="37" hidden="1" customBuiltin="1"/>
    <cellStyle name="Accent3" xfId="19434" builtinId="37" hidden="1" customBuiltin="1"/>
    <cellStyle name="Accent3" xfId="19468" builtinId="37" hidden="1" customBuiltin="1"/>
    <cellStyle name="Accent3" xfId="19500" builtinId="37" hidden="1" customBuiltin="1"/>
    <cellStyle name="Accent3" xfId="19531" builtinId="37" hidden="1" customBuiltin="1"/>
    <cellStyle name="Accent3" xfId="19377" builtinId="37" hidden="1" customBuiltin="1"/>
    <cellStyle name="Accent3" xfId="19441" builtinId="37" hidden="1" customBuiltin="1"/>
    <cellStyle name="Accent3" xfId="19553" builtinId="37" hidden="1" customBuiltin="1"/>
    <cellStyle name="Accent3" xfId="19588" builtinId="37" hidden="1" customBuiltin="1"/>
    <cellStyle name="Accent3" xfId="19624" builtinId="37" hidden="1" customBuiltin="1"/>
    <cellStyle name="Accent3" xfId="19658" builtinId="37" hidden="1" customBuiltin="1"/>
    <cellStyle name="Accent3" xfId="19698" builtinId="37" hidden="1" customBuiltin="1"/>
    <cellStyle name="Accent3" xfId="19743" builtinId="37" hidden="1" customBuiltin="1"/>
    <cellStyle name="Accent3" xfId="19776" builtinId="37" hidden="1" customBuiltin="1"/>
    <cellStyle name="Accent3" xfId="19810" builtinId="37" hidden="1" customBuiltin="1"/>
    <cellStyle name="Accent3" xfId="19842" builtinId="37" hidden="1" customBuiltin="1"/>
    <cellStyle name="Accent3" xfId="19873" builtinId="37" hidden="1" customBuiltin="1"/>
    <cellStyle name="Accent3" xfId="19719" builtinId="37" hidden="1" customBuiltin="1"/>
    <cellStyle name="Accent3" xfId="19783" builtinId="37" hidden="1" customBuiltin="1"/>
    <cellStyle name="Accent3" xfId="19895" builtinId="37" hidden="1" customBuiltin="1"/>
    <cellStyle name="Accent3" xfId="19930" builtinId="37" hidden="1" customBuiltin="1"/>
    <cellStyle name="Accent3" xfId="19966" builtinId="37" hidden="1" customBuiltin="1"/>
    <cellStyle name="Accent3" xfId="20000" builtinId="37" hidden="1" customBuiltin="1"/>
    <cellStyle name="Accent3" xfId="20036" builtinId="37" hidden="1" customBuiltin="1"/>
    <cellStyle name="Accent3" xfId="20144" builtinId="37" hidden="1" customBuiltin="1"/>
    <cellStyle name="Accent3" xfId="20165" builtinId="37" hidden="1" customBuiltin="1"/>
    <cellStyle name="Accent3" xfId="20188" builtinId="37" hidden="1" customBuiltin="1"/>
    <cellStyle name="Accent3" xfId="20210" builtinId="37" hidden="1" customBuiltin="1"/>
    <cellStyle name="Accent3" xfId="20231" builtinId="37" hidden="1" customBuiltin="1"/>
    <cellStyle name="Accent3" xfId="20265" builtinId="37" hidden="1" customBuiltin="1"/>
    <cellStyle name="Accent3" xfId="20464" builtinId="37" hidden="1" customBuiltin="1"/>
    <cellStyle name="Accent3" xfId="20489" builtinId="37" hidden="1" customBuiltin="1"/>
    <cellStyle name="Accent3" xfId="20516" builtinId="37" hidden="1" customBuiltin="1"/>
    <cellStyle name="Accent3" xfId="20543" builtinId="37" hidden="1" customBuiltin="1"/>
    <cellStyle name="Accent3" xfId="20568" builtinId="37" hidden="1" customBuiltin="1"/>
    <cellStyle name="Accent3" xfId="20421" builtinId="37" hidden="1" customBuiltin="1"/>
    <cellStyle name="Accent3" xfId="20609" builtinId="37" hidden="1" customBuiltin="1"/>
    <cellStyle name="Accent3" xfId="20642" builtinId="37" hidden="1" customBuiltin="1"/>
    <cellStyle name="Accent3" xfId="20676" builtinId="37" hidden="1" customBuiltin="1"/>
    <cellStyle name="Accent3" xfId="20708" builtinId="37" hidden="1" customBuiltin="1"/>
    <cellStyle name="Accent3" xfId="20739" builtinId="37" hidden="1" customBuiltin="1"/>
    <cellStyle name="Accent3" xfId="20587" builtinId="37" hidden="1" customBuiltin="1"/>
    <cellStyle name="Accent3" xfId="20650" builtinId="37" hidden="1" customBuiltin="1"/>
    <cellStyle name="Accent3" xfId="20760" builtinId="37" hidden="1" customBuiltin="1"/>
    <cellStyle name="Accent3" xfId="20788" builtinId="37" hidden="1" customBuiltin="1"/>
    <cellStyle name="Accent3" xfId="20816" builtinId="37" hidden="1" customBuiltin="1"/>
    <cellStyle name="Accent3" xfId="20840" builtinId="37" hidden="1" customBuiltin="1"/>
    <cellStyle name="Accent3" xfId="20851" builtinId="37" hidden="1" customBuiltin="1"/>
    <cellStyle name="Accent3" xfId="20889" builtinId="37" hidden="1" customBuiltin="1"/>
    <cellStyle name="Accent3" xfId="20920" builtinId="37" hidden="1" customBuiltin="1"/>
    <cellStyle name="Accent3" xfId="20951" builtinId="37" hidden="1" customBuiltin="1"/>
    <cellStyle name="Accent3" xfId="20980" builtinId="37" hidden="1" customBuiltin="1"/>
    <cellStyle name="Accent3" xfId="21009" builtinId="37" hidden="1" customBuiltin="1"/>
    <cellStyle name="Accent3" xfId="20867" builtinId="37" hidden="1" customBuiltin="1"/>
    <cellStyle name="Accent3" xfId="20926" builtinId="37" hidden="1" customBuiltin="1"/>
    <cellStyle name="Accent3" xfId="21027" builtinId="37" hidden="1" customBuiltin="1"/>
    <cellStyle name="Accent3" xfId="21051" builtinId="37" hidden="1" customBuiltin="1"/>
    <cellStyle name="Accent3" xfId="21076" builtinId="37" hidden="1" customBuiltin="1"/>
    <cellStyle name="Accent3" xfId="21099" builtinId="37" hidden="1" customBuiltin="1"/>
    <cellStyle name="Accent3" xfId="21128" builtinId="37" hidden="1" customBuiltin="1"/>
    <cellStyle name="Accent3" xfId="21166" builtinId="37" hidden="1" customBuiltin="1"/>
    <cellStyle name="Accent3" xfId="21197" builtinId="37" hidden="1" customBuiltin="1"/>
    <cellStyle name="Accent3" xfId="21228" builtinId="37" hidden="1" customBuiltin="1"/>
    <cellStyle name="Accent3" xfId="21258" builtinId="37" hidden="1" customBuiltin="1"/>
    <cellStyle name="Accent3" xfId="21286" builtinId="37" hidden="1" customBuiltin="1"/>
    <cellStyle name="Accent3" xfId="21145" builtinId="37" hidden="1" customBuiltin="1"/>
    <cellStyle name="Accent3" xfId="21203" builtinId="37" hidden="1" customBuiltin="1"/>
    <cellStyle name="Accent3" xfId="21304" builtinId="37" hidden="1" customBuiltin="1"/>
    <cellStyle name="Accent3" xfId="21328" builtinId="37" hidden="1" customBuiltin="1"/>
    <cellStyle name="Accent3" xfId="21354" builtinId="37" hidden="1" customBuiltin="1"/>
    <cellStyle name="Accent3" xfId="21377" builtinId="37" hidden="1" customBuiltin="1"/>
    <cellStyle name="Accent3" xfId="21403" builtinId="37" hidden="1" customBuiltin="1"/>
    <cellStyle name="Accent3" xfId="20354" builtinId="37" hidden="1" customBuiltin="1"/>
    <cellStyle name="Accent3" xfId="20346" builtinId="37" hidden="1" customBuiltin="1"/>
    <cellStyle name="Accent3" xfId="20324" builtinId="37" hidden="1" customBuiltin="1"/>
    <cellStyle name="Accent3" xfId="20356" builtinId="37" hidden="1" customBuiltin="1"/>
    <cellStyle name="Accent3" xfId="20336" builtinId="37" hidden="1" customBuiltin="1"/>
    <cellStyle name="Accent3" xfId="20363" builtinId="37" hidden="1" customBuiltin="1"/>
    <cellStyle name="Accent3" xfId="21551" builtinId="37" hidden="1" customBuiltin="1"/>
    <cellStyle name="Accent3" xfId="21572" builtinId="37" hidden="1" customBuiltin="1"/>
    <cellStyle name="Accent3" xfId="21595" builtinId="37" hidden="1" customBuiltin="1"/>
    <cellStyle name="Accent3" xfId="21616" builtinId="37" hidden="1" customBuiltin="1"/>
    <cellStyle name="Accent3" xfId="21637" builtinId="37" hidden="1" customBuiltin="1"/>
    <cellStyle name="Accent3" xfId="21514" builtinId="37" hidden="1" customBuiltin="1"/>
    <cellStyle name="Accent3" xfId="21675" builtinId="37" hidden="1" customBuiltin="1"/>
    <cellStyle name="Accent3" xfId="21707" builtinId="37" hidden="1" customBuiltin="1"/>
    <cellStyle name="Accent3" xfId="21741" builtinId="37" hidden="1" customBuiltin="1"/>
    <cellStyle name="Accent3" xfId="21772" builtinId="37" hidden="1" customBuiltin="1"/>
    <cellStyle name="Accent3" xfId="21803" builtinId="37" hidden="1" customBuiltin="1"/>
    <cellStyle name="Accent3" xfId="21655" builtinId="37" hidden="1" customBuiltin="1"/>
    <cellStyle name="Accent3" xfId="21715" builtinId="37" hidden="1" customBuiltin="1"/>
    <cellStyle name="Accent3" xfId="21822" builtinId="37" hidden="1" customBuiltin="1"/>
    <cellStyle name="Accent3" xfId="21849" builtinId="37" hidden="1" customBuiltin="1"/>
    <cellStyle name="Accent3" xfId="21873" builtinId="37" hidden="1" customBuiltin="1"/>
    <cellStyle name="Accent3" xfId="21897" builtinId="37" hidden="1" customBuiltin="1"/>
    <cellStyle name="Accent3" xfId="21908" builtinId="37" hidden="1" customBuiltin="1"/>
    <cellStyle name="Accent3" xfId="21945" builtinId="37" hidden="1" customBuiltin="1"/>
    <cellStyle name="Accent3" xfId="21976" builtinId="37" hidden="1" customBuiltin="1"/>
    <cellStyle name="Accent3" xfId="22007" builtinId="37" hidden="1" customBuiltin="1"/>
    <cellStyle name="Accent3" xfId="22036" builtinId="37" hidden="1" customBuiltin="1"/>
    <cellStyle name="Accent3" xfId="22064" builtinId="37" hidden="1" customBuiltin="1"/>
    <cellStyle name="Accent3" xfId="21925" builtinId="37" hidden="1" customBuiltin="1"/>
    <cellStyle name="Accent3" xfId="21982" builtinId="37" hidden="1" customBuiltin="1"/>
    <cellStyle name="Accent3" xfId="22081" builtinId="37" hidden="1" customBuiltin="1"/>
    <cellStyle name="Accent3" xfId="22105" builtinId="37" hidden="1" customBuiltin="1"/>
    <cellStyle name="Accent3" xfId="22130" builtinId="37" hidden="1" customBuiltin="1"/>
    <cellStyle name="Accent3" xfId="22154" builtinId="37" hidden="1" customBuiltin="1"/>
    <cellStyle name="Accent3" xfId="22184" builtinId="37" hidden="1" customBuiltin="1"/>
    <cellStyle name="Accent3" xfId="22221" builtinId="37" hidden="1" customBuiltin="1"/>
    <cellStyle name="Accent3" xfId="22252" builtinId="37" hidden="1" customBuiltin="1"/>
    <cellStyle name="Accent3" xfId="22283" builtinId="37" hidden="1" customBuiltin="1"/>
    <cellStyle name="Accent3" xfId="22313" builtinId="37" hidden="1" customBuiltin="1"/>
    <cellStyle name="Accent3" xfId="22341" builtinId="37" hidden="1" customBuiltin="1"/>
    <cellStyle name="Accent3" xfId="22200" builtinId="37" hidden="1" customBuiltin="1"/>
    <cellStyle name="Accent3" xfId="22258" builtinId="37" hidden="1" customBuiltin="1"/>
    <cellStyle name="Accent3" xfId="22359" builtinId="37" hidden="1" customBuiltin="1"/>
    <cellStyle name="Accent3" xfId="22384" builtinId="37" hidden="1" customBuiltin="1"/>
    <cellStyle name="Accent3" xfId="22407" builtinId="37" hidden="1" customBuiltin="1"/>
    <cellStyle name="Accent3" xfId="22430" builtinId="37" hidden="1" customBuiltin="1"/>
    <cellStyle name="Accent3" xfId="22451" builtinId="37" hidden="1" customBuiltin="1"/>
    <cellStyle name="Accent3" xfId="6090" builtinId="37" hidden="1" customBuiltin="1"/>
    <cellStyle name="Accent3" xfId="5122" builtinId="37" hidden="1" customBuiltin="1"/>
    <cellStyle name="Accent3" xfId="5322" builtinId="37" hidden="1" customBuiltin="1"/>
    <cellStyle name="Accent3" xfId="10721" builtinId="37" hidden="1" customBuiltin="1"/>
    <cellStyle name="Accent3" xfId="4748" builtinId="37" hidden="1" customBuiltin="1"/>
    <cellStyle name="Accent3" xfId="4514" builtinId="37" hidden="1" customBuiltin="1"/>
    <cellStyle name="Accent3" xfId="14119" builtinId="37" hidden="1" customBuiltin="1"/>
    <cellStyle name="Accent3" xfId="21898" builtinId="37" hidden="1" customBuiltin="1"/>
    <cellStyle name="Accent3" xfId="22164" builtinId="37" hidden="1" customBuiltin="1"/>
    <cellStyle name="Accent3" xfId="20116" builtinId="37" hidden="1" customBuiltin="1"/>
    <cellStyle name="Accent3" xfId="10862" builtinId="37" hidden="1" customBuiltin="1"/>
    <cellStyle name="Accent3" xfId="20582" builtinId="37" hidden="1" customBuiltin="1"/>
    <cellStyle name="Accent3" xfId="6120" builtinId="37" hidden="1" customBuiltin="1"/>
    <cellStyle name="Accent3" xfId="14462" builtinId="37" hidden="1" customBuiltin="1"/>
    <cellStyle name="Accent3" xfId="5200" builtinId="37" hidden="1" customBuiltin="1"/>
    <cellStyle name="Accent3" xfId="4693" builtinId="37" hidden="1" customBuiltin="1"/>
    <cellStyle name="Accent3" xfId="8087" builtinId="37" hidden="1" customBuiltin="1"/>
    <cellStyle name="Accent3" xfId="20034" builtinId="37" hidden="1" customBuiltin="1"/>
    <cellStyle name="Accent3" xfId="12785" builtinId="37" hidden="1" customBuiltin="1"/>
    <cellStyle name="Accent3" xfId="22480" builtinId="37" hidden="1" customBuiltin="1"/>
    <cellStyle name="Accent3" xfId="22519" builtinId="37" hidden="1" customBuiltin="1"/>
    <cellStyle name="Accent3" xfId="22556" builtinId="37" hidden="1" customBuiltin="1"/>
    <cellStyle name="Accent3" xfId="22591" builtinId="37" hidden="1" customBuiltin="1"/>
    <cellStyle name="Accent3" xfId="22609" builtinId="37" hidden="1" customBuiltin="1"/>
    <cellStyle name="Accent3" xfId="22654" builtinId="37" hidden="1" customBuiltin="1"/>
    <cellStyle name="Accent3" xfId="22687" builtinId="37" hidden="1" customBuiltin="1"/>
    <cellStyle name="Accent3" xfId="22721" builtinId="37" hidden="1" customBuiltin="1"/>
    <cellStyle name="Accent3" xfId="22753" builtinId="37" hidden="1" customBuiltin="1"/>
    <cellStyle name="Accent3" xfId="22784" builtinId="37" hidden="1" customBuiltin="1"/>
    <cellStyle name="Accent3" xfId="22630" builtinId="37" hidden="1" customBuiltin="1"/>
    <cellStyle name="Accent3" xfId="22694" builtinId="37" hidden="1" customBuiltin="1"/>
    <cellStyle name="Accent3" xfId="22806" builtinId="37" hidden="1" customBuiltin="1"/>
    <cellStyle name="Accent3" xfId="22841" builtinId="37" hidden="1" customBuiltin="1"/>
    <cellStyle name="Accent3" xfId="22877" builtinId="37" hidden="1" customBuiltin="1"/>
    <cellStyle name="Accent3" xfId="22911" builtinId="37" hidden="1" customBuiltin="1"/>
    <cellStyle name="Accent3" xfId="22951" builtinId="37" hidden="1" customBuiltin="1"/>
    <cellStyle name="Accent3" xfId="22996" builtinId="37" hidden="1" customBuiltin="1"/>
    <cellStyle name="Accent3" xfId="23029" builtinId="37" hidden="1" customBuiltin="1"/>
    <cellStyle name="Accent3" xfId="23063" builtinId="37" hidden="1" customBuiltin="1"/>
    <cellStyle name="Accent3" xfId="23095" builtinId="37" hidden="1" customBuiltin="1"/>
    <cellStyle name="Accent3" xfId="23126" builtinId="37" hidden="1" customBuiltin="1"/>
    <cellStyle name="Accent3" xfId="22972" builtinId="37" hidden="1" customBuiltin="1"/>
    <cellStyle name="Accent3" xfId="23036" builtinId="37" hidden="1" customBuiltin="1"/>
    <cellStyle name="Accent3" xfId="23148" builtinId="37" hidden="1" customBuiltin="1"/>
    <cellStyle name="Accent3" xfId="23183" builtinId="37" hidden="1" customBuiltin="1"/>
    <cellStyle name="Accent3" xfId="23219" builtinId="37" hidden="1" customBuiltin="1"/>
    <cellStyle name="Accent3" xfId="23253" builtinId="37" hidden="1" customBuiltin="1"/>
    <cellStyle name="Accent3" xfId="23286" builtinId="37" hidden="1" customBuiltin="1"/>
    <cellStyle name="Accent3" xfId="23352" builtinId="37" hidden="1" customBuiltin="1"/>
    <cellStyle name="Accent3" xfId="23373" builtinId="37" hidden="1" customBuiltin="1"/>
    <cellStyle name="Accent3" xfId="23396" builtinId="37" hidden="1" customBuiltin="1"/>
    <cellStyle name="Accent3" xfId="23418" builtinId="37" hidden="1" customBuiltin="1"/>
    <cellStyle name="Accent3" xfId="23439" builtinId="37" hidden="1" customBuiltin="1"/>
    <cellStyle name="Accent3" xfId="23470" builtinId="37" hidden="1" customBuiltin="1"/>
    <cellStyle name="Accent3" xfId="23666" builtinId="37" hidden="1" customBuiltin="1"/>
    <cellStyle name="Accent3" xfId="23688" builtinId="37" hidden="1" customBuiltin="1"/>
    <cellStyle name="Accent3" xfId="23715" builtinId="37" hidden="1" customBuiltin="1"/>
    <cellStyle name="Accent3" xfId="23741" builtinId="37" hidden="1" customBuiltin="1"/>
    <cellStyle name="Accent3" xfId="23765" builtinId="37" hidden="1" customBuiltin="1"/>
    <cellStyle name="Accent3" xfId="23623" builtinId="37" hidden="1" customBuiltin="1"/>
    <cellStyle name="Accent3" xfId="23806" builtinId="37" hidden="1" customBuiltin="1"/>
    <cellStyle name="Accent3" xfId="23838" builtinId="37" hidden="1" customBuiltin="1"/>
    <cellStyle name="Accent3" xfId="23872" builtinId="37" hidden="1" customBuiltin="1"/>
    <cellStyle name="Accent3" xfId="23904" builtinId="37" hidden="1" customBuiltin="1"/>
    <cellStyle name="Accent3" xfId="23935" builtinId="37" hidden="1" customBuiltin="1"/>
    <cellStyle name="Accent3" xfId="23784" builtinId="37" hidden="1" customBuiltin="1"/>
    <cellStyle name="Accent3" xfId="23846" builtinId="37" hidden="1" customBuiltin="1"/>
    <cellStyle name="Accent3" xfId="23954" builtinId="37" hidden="1" customBuiltin="1"/>
    <cellStyle name="Accent3" xfId="23982" builtinId="37" hidden="1" customBuiltin="1"/>
    <cellStyle name="Accent3" xfId="24008" builtinId="37" hidden="1" customBuiltin="1"/>
    <cellStyle name="Accent3" xfId="24031" builtinId="37" hidden="1" customBuiltin="1"/>
    <cellStyle name="Accent3" xfId="24042" builtinId="37" hidden="1" customBuiltin="1"/>
    <cellStyle name="Accent3" xfId="24079" builtinId="37" hidden="1" customBuiltin="1"/>
    <cellStyle name="Accent3" xfId="24109" builtinId="37" hidden="1" customBuiltin="1"/>
    <cellStyle name="Accent3" xfId="24140" builtinId="37" hidden="1" customBuiltin="1"/>
    <cellStyle name="Accent3" xfId="24169" builtinId="37" hidden="1" customBuiltin="1"/>
    <cellStyle name="Accent3" xfId="24197" builtinId="37" hidden="1" customBuiltin="1"/>
    <cellStyle name="Accent3" xfId="24058" builtinId="37" hidden="1" customBuiltin="1"/>
    <cellStyle name="Accent3" xfId="24115" builtinId="37" hidden="1" customBuiltin="1"/>
    <cellStyle name="Accent3" xfId="24215" builtinId="37" hidden="1" customBuiltin="1"/>
    <cellStyle name="Accent3" xfId="24239" builtinId="37" hidden="1" customBuiltin="1"/>
    <cellStyle name="Accent3" xfId="24263" builtinId="37" hidden="1" customBuiltin="1"/>
    <cellStyle name="Accent3" xfId="24286" builtinId="37" hidden="1" customBuiltin="1"/>
    <cellStyle name="Accent3" xfId="24315" builtinId="37" hidden="1" customBuiltin="1"/>
    <cellStyle name="Accent3" xfId="24353" builtinId="37" hidden="1" customBuiltin="1"/>
    <cellStyle name="Accent3" xfId="24383" builtinId="37" hidden="1" customBuiltin="1"/>
    <cellStyle name="Accent3" xfId="24414" builtinId="37" hidden="1" customBuiltin="1"/>
    <cellStyle name="Accent3" xfId="24443" builtinId="37" hidden="1" customBuiltin="1"/>
    <cellStyle name="Accent3" xfId="24471" builtinId="37" hidden="1" customBuiltin="1"/>
    <cellStyle name="Accent3" xfId="24332" builtinId="37" hidden="1" customBuiltin="1"/>
    <cellStyle name="Accent3" xfId="24389" builtinId="37" hidden="1" customBuiltin="1"/>
    <cellStyle name="Accent3" xfId="24489" builtinId="37" hidden="1" customBuiltin="1"/>
    <cellStyle name="Accent3" xfId="24513" builtinId="37" hidden="1" customBuiltin="1"/>
    <cellStyle name="Accent3" xfId="24538" builtinId="37" hidden="1" customBuiltin="1"/>
    <cellStyle name="Accent3" xfId="24561" builtinId="37" hidden="1" customBuiltin="1"/>
    <cellStyle name="Accent3" xfId="24587" builtinId="37" hidden="1" customBuiltin="1"/>
    <cellStyle name="Accent3" xfId="23558" builtinId="37" hidden="1" customBuiltin="1"/>
    <cellStyle name="Accent3" xfId="23550" builtinId="37" hidden="1" customBuiltin="1"/>
    <cellStyle name="Accent3" xfId="23528" builtinId="37" hidden="1" customBuiltin="1"/>
    <cellStyle name="Accent3" xfId="23560" builtinId="37" hidden="1" customBuiltin="1"/>
    <cellStyle name="Accent3" xfId="23540" builtinId="37" hidden="1" customBuiltin="1"/>
    <cellStyle name="Accent3" xfId="23567" builtinId="37" hidden="1" customBuiltin="1"/>
    <cellStyle name="Accent3" xfId="24734" builtinId="37" hidden="1" customBuiltin="1"/>
    <cellStyle name="Accent3" xfId="24755" builtinId="37" hidden="1" customBuiltin="1"/>
    <cellStyle name="Accent3" xfId="24778" builtinId="37" hidden="1" customBuiltin="1"/>
    <cellStyle name="Accent3" xfId="24799" builtinId="37" hidden="1" customBuiltin="1"/>
    <cellStyle name="Accent3" xfId="24820" builtinId="37" hidden="1" customBuiltin="1"/>
    <cellStyle name="Accent3" xfId="24698" builtinId="37" hidden="1" customBuiltin="1"/>
    <cellStyle name="Accent3" xfId="24857" builtinId="37" hidden="1" customBuiltin="1"/>
    <cellStyle name="Accent3" xfId="24888" builtinId="37" hidden="1" customBuiltin="1"/>
    <cellStyle name="Accent3" xfId="24922" builtinId="37" hidden="1" customBuiltin="1"/>
    <cellStyle name="Accent3" xfId="24952" builtinId="37" hidden="1" customBuiltin="1"/>
    <cellStyle name="Accent3" xfId="24983" builtinId="37" hidden="1" customBuiltin="1"/>
    <cellStyle name="Accent3" xfId="24837" builtinId="37" hidden="1" customBuiltin="1"/>
    <cellStyle name="Accent3" xfId="24896" builtinId="37" hidden="1" customBuiltin="1"/>
    <cellStyle name="Accent3" xfId="25002" builtinId="37" hidden="1" customBuiltin="1"/>
    <cellStyle name="Accent3" xfId="25029" builtinId="37" hidden="1" customBuiltin="1"/>
    <cellStyle name="Accent3" xfId="25052" builtinId="37" hidden="1" customBuiltin="1"/>
    <cellStyle name="Accent3" xfId="25076" builtinId="37" hidden="1" customBuiltin="1"/>
    <cellStyle name="Accent3" xfId="25086" builtinId="37" hidden="1" customBuiltin="1"/>
    <cellStyle name="Accent3" xfId="25122" builtinId="37" hidden="1" customBuiltin="1"/>
    <cellStyle name="Accent3" xfId="25152" builtinId="37" hidden="1" customBuiltin="1"/>
    <cellStyle name="Accent3" xfId="25183" builtinId="37" hidden="1" customBuiltin="1"/>
    <cellStyle name="Accent3" xfId="25211" builtinId="37" hidden="1" customBuiltin="1"/>
    <cellStyle name="Accent3" xfId="25239" builtinId="37" hidden="1" customBuiltin="1"/>
    <cellStyle name="Accent3" xfId="25102" builtinId="37" hidden="1" customBuiltin="1"/>
    <cellStyle name="Accent3" xfId="25158" builtinId="37" hidden="1" customBuiltin="1"/>
    <cellStyle name="Accent3" xfId="25255" builtinId="37" hidden="1" customBuiltin="1"/>
    <cellStyle name="Accent3" xfId="25279" builtinId="37" hidden="1" customBuiltin="1"/>
    <cellStyle name="Accent3" xfId="25303" builtinId="37" hidden="1" customBuiltin="1"/>
    <cellStyle name="Accent3" xfId="25327" builtinId="37" hidden="1" customBuiltin="1"/>
    <cellStyle name="Accent3" xfId="25357" builtinId="37" hidden="1" customBuiltin="1"/>
    <cellStyle name="Accent3" xfId="25393" builtinId="37" hidden="1" customBuiltin="1"/>
    <cellStyle name="Accent3" xfId="25423" builtinId="37" hidden="1" customBuiltin="1"/>
    <cellStyle name="Accent3" xfId="25454" builtinId="37" hidden="1" customBuiltin="1"/>
    <cellStyle name="Accent3" xfId="25482" builtinId="37" hidden="1" customBuiltin="1"/>
    <cellStyle name="Accent3" xfId="25510" builtinId="37" hidden="1" customBuiltin="1"/>
    <cellStyle name="Accent3" xfId="25373" builtinId="37" hidden="1" customBuiltin="1"/>
    <cellStyle name="Accent3" xfId="25429" builtinId="37" hidden="1" customBuiltin="1"/>
    <cellStyle name="Accent3" xfId="25528" builtinId="37" hidden="1" customBuiltin="1"/>
    <cellStyle name="Accent3" xfId="25552" builtinId="37" hidden="1" customBuiltin="1"/>
    <cellStyle name="Accent3" xfId="25575" builtinId="37" hidden="1" customBuiltin="1"/>
    <cellStyle name="Accent3" xfId="25598" builtinId="37" hidden="1" customBuiltin="1"/>
    <cellStyle name="Accent3" xfId="25619" builtinId="37" hidden="1" customBuiltin="1"/>
    <cellStyle name="Accent3" xfId="17755" builtinId="37" hidden="1" customBuiltin="1"/>
    <cellStyle name="Accent3" xfId="16955" builtinId="37" hidden="1" customBuiltin="1"/>
    <cellStyle name="Accent3" xfId="15871" builtinId="37" hidden="1" customBuiltin="1"/>
    <cellStyle name="Accent3" xfId="20241" builtinId="37" hidden="1" customBuiltin="1"/>
    <cellStyle name="Accent3" xfId="8194" builtinId="37" hidden="1" customBuiltin="1"/>
    <cellStyle name="Accent3" xfId="4824" builtinId="37" hidden="1" customBuiltin="1"/>
    <cellStyle name="Accent3" xfId="11627" builtinId="37" hidden="1" customBuiltin="1"/>
    <cellStyle name="Accent3" xfId="25077" builtinId="37" hidden="1" customBuiltin="1"/>
    <cellStyle name="Accent3" xfId="25337" builtinId="37" hidden="1" customBuiltin="1"/>
    <cellStyle name="Accent3" xfId="23332" builtinId="37" hidden="1" customBuiltin="1"/>
    <cellStyle name="Accent3" xfId="20121" builtinId="37" hidden="1" customBuiltin="1"/>
    <cellStyle name="Accent3" xfId="23779" builtinId="37" hidden="1" customBuiltin="1"/>
    <cellStyle name="Accent3" xfId="18827" builtinId="37" hidden="1" customBuiltin="1"/>
    <cellStyle name="Accent3" xfId="17022" builtinId="37" hidden="1" customBuiltin="1"/>
    <cellStyle name="Accent3" xfId="16932" builtinId="37" hidden="1" customBuiltin="1"/>
    <cellStyle name="Accent3" xfId="17544" builtinId="37" hidden="1" customBuiltin="1"/>
    <cellStyle name="Accent3" xfId="4207" builtinId="37" hidden="1" customBuiltin="1"/>
    <cellStyle name="Accent3" xfId="23284" builtinId="37" hidden="1" customBuiltin="1"/>
    <cellStyle name="Accent3" xfId="20049" builtinId="37" hidden="1" customBuiltin="1"/>
    <cellStyle name="Accent3" xfId="25648" builtinId="37" hidden="1" customBuiltin="1"/>
    <cellStyle name="Accent3" xfId="25686" builtinId="37" hidden="1" customBuiltin="1"/>
    <cellStyle name="Accent3" xfId="25722" builtinId="37" hidden="1" customBuiltin="1"/>
    <cellStyle name="Accent3" xfId="25757" builtinId="37" hidden="1" customBuiltin="1"/>
    <cellStyle name="Accent3" xfId="25775" builtinId="37" hidden="1" customBuiltin="1"/>
    <cellStyle name="Accent3" xfId="25820" builtinId="37" hidden="1" customBuiltin="1"/>
    <cellStyle name="Accent3" xfId="25853" builtinId="37" hidden="1" customBuiltin="1"/>
    <cellStyle name="Accent3" xfId="25887" builtinId="37" hidden="1" customBuiltin="1"/>
    <cellStyle name="Accent3" xfId="25919" builtinId="37" hidden="1" customBuiltin="1"/>
    <cellStyle name="Accent3" xfId="25950" builtinId="37" hidden="1" customBuiltin="1"/>
    <cellStyle name="Accent3" xfId="25796" builtinId="37" hidden="1" customBuiltin="1"/>
    <cellStyle name="Accent3" xfId="25860" builtinId="37" hidden="1" customBuiltin="1"/>
    <cellStyle name="Accent3" xfId="25972" builtinId="37" hidden="1" customBuiltin="1"/>
    <cellStyle name="Accent3" xfId="26007" builtinId="37" hidden="1" customBuiltin="1"/>
    <cellStyle name="Accent3" xfId="26043" builtinId="37" hidden="1" customBuiltin="1"/>
    <cellStyle name="Accent3" xfId="26077" builtinId="37" hidden="1" customBuiltin="1"/>
    <cellStyle name="Accent3" xfId="26113" builtinId="37" hidden="1" customBuiltin="1"/>
    <cellStyle name="Accent3" xfId="26150" builtinId="37" hidden="1" customBuiltin="1"/>
    <cellStyle name="Accent3" xfId="26180" builtinId="37" hidden="1" customBuiltin="1"/>
    <cellStyle name="Accent3" xfId="26211" builtinId="37" hidden="1" customBuiltin="1"/>
    <cellStyle name="Accent3" xfId="26240" builtinId="37" hidden="1" customBuiltin="1"/>
    <cellStyle name="Accent3" xfId="26268" builtinId="37" hidden="1" customBuiltin="1"/>
    <cellStyle name="Accent3" xfId="26128" builtinId="37" hidden="1" customBuiltin="1"/>
    <cellStyle name="Accent3" xfId="26186" builtinId="37" hidden="1" customBuiltin="1"/>
    <cellStyle name="Accent3" xfId="26283" builtinId="37" hidden="1" customBuiltin="1"/>
    <cellStyle name="Accent3" xfId="26305" builtinId="37" hidden="1" customBuiltin="1"/>
    <cellStyle name="Accent3" xfId="26328" builtinId="37" hidden="1" customBuiltin="1"/>
    <cellStyle name="Accent3" xfId="26349" builtinId="37" hidden="1" customBuiltin="1"/>
    <cellStyle name="Accent3" xfId="26371" builtinId="37" hidden="1" customBuiltin="1"/>
    <cellStyle name="Accent3" xfId="26393" builtinId="37" hidden="1" customBuiltin="1"/>
    <cellStyle name="Accent3" xfId="26414" builtinId="37" hidden="1" customBuiltin="1"/>
    <cellStyle name="Accent3" xfId="26436" builtinId="37" hidden="1" customBuiltin="1"/>
    <cellStyle name="Accent3" xfId="26458" builtinId="37" hidden="1" customBuiltin="1"/>
    <cellStyle name="Accent3" xfId="26479" builtinId="37" hidden="1" customBuiltin="1"/>
    <cellStyle name="Accent3" xfId="26504" builtinId="37" hidden="1" customBuiltin="1"/>
    <cellStyle name="Accent3" xfId="26683" builtinId="37" hidden="1" customBuiltin="1"/>
    <cellStyle name="Accent3" xfId="26704" builtinId="37" hidden="1" customBuiltin="1"/>
    <cellStyle name="Accent3" xfId="26727" builtinId="37" hidden="1" customBuiltin="1"/>
    <cellStyle name="Accent3" xfId="26749" builtinId="37" hidden="1" customBuiltin="1"/>
    <cellStyle name="Accent3" xfId="26770" builtinId="37" hidden="1" customBuiltin="1"/>
    <cellStyle name="Accent3" xfId="26645" builtinId="37" hidden="1" customBuiltin="1"/>
    <cellStyle name="Accent3" xfId="26806" builtinId="37" hidden="1" customBuiltin="1"/>
    <cellStyle name="Accent3" xfId="26836" builtinId="37" hidden="1" customBuiltin="1"/>
    <cellStyle name="Accent3" xfId="26870" builtinId="37" hidden="1" customBuiltin="1"/>
    <cellStyle name="Accent3" xfId="26900" builtinId="37" hidden="1" customBuiltin="1"/>
    <cellStyle name="Accent3" xfId="26931" builtinId="37" hidden="1" customBuiltin="1"/>
    <cellStyle name="Accent3" xfId="26785" builtinId="37" hidden="1" customBuiltin="1"/>
    <cellStyle name="Accent3" xfId="26844" builtinId="37" hidden="1" customBuiltin="1"/>
    <cellStyle name="Accent3" xfId="26948" builtinId="37" hidden="1" customBuiltin="1"/>
    <cellStyle name="Accent3" xfId="26973" builtinId="37" hidden="1" customBuiltin="1"/>
    <cellStyle name="Accent3" xfId="26995" builtinId="37" hidden="1" customBuiltin="1"/>
    <cellStyle name="Accent3" xfId="27016" builtinId="37" hidden="1" customBuiltin="1"/>
    <cellStyle name="Accent3" xfId="27025" builtinId="37" hidden="1" customBuiltin="1"/>
    <cellStyle name="Accent3" xfId="27061" builtinId="37" hidden="1" customBuiltin="1"/>
    <cellStyle name="Accent3" xfId="27090" builtinId="37" hidden="1" customBuiltin="1"/>
    <cellStyle name="Accent3" xfId="27121" builtinId="37" hidden="1" customBuiltin="1"/>
    <cellStyle name="Accent3" xfId="27149" builtinId="37" hidden="1" customBuiltin="1"/>
    <cellStyle name="Accent3" xfId="27177" builtinId="37" hidden="1" customBuiltin="1"/>
    <cellStyle name="Accent3" xfId="27040" builtinId="37" hidden="1" customBuiltin="1"/>
    <cellStyle name="Accent3" xfId="27096" builtinId="37" hidden="1" customBuiltin="1"/>
    <cellStyle name="Accent3" xfId="27192" builtinId="37" hidden="1" customBuiltin="1"/>
    <cellStyle name="Accent3" xfId="27214" builtinId="37" hidden="1" customBuiltin="1"/>
    <cellStyle name="Accent3" xfId="27236" builtinId="37" hidden="1" customBuiltin="1"/>
    <cellStyle name="Accent3" xfId="27257" builtinId="37" hidden="1" customBuiltin="1"/>
    <cellStyle name="Accent3" xfId="27285" builtinId="37" hidden="1" customBuiltin="1"/>
    <cellStyle name="Accent3" xfId="27321" builtinId="37" hidden="1" customBuiltin="1"/>
    <cellStyle name="Accent3" xfId="27350" builtinId="37" hidden="1" customBuiltin="1"/>
    <cellStyle name="Accent3" xfId="27381" builtinId="37" hidden="1" customBuiltin="1"/>
    <cellStyle name="Accent3" xfId="27409" builtinId="37" hidden="1" customBuiltin="1"/>
    <cellStyle name="Accent3" xfId="27437" builtinId="37" hidden="1" customBuiltin="1"/>
    <cellStyle name="Accent3" xfId="27300" builtinId="37" hidden="1" customBuiltin="1"/>
    <cellStyle name="Accent3" xfId="27356" builtinId="37" hidden="1" customBuiltin="1"/>
    <cellStyle name="Accent3" xfId="27452" builtinId="37" hidden="1" customBuiltin="1"/>
    <cellStyle name="Accent3" xfId="27474" builtinId="37" hidden="1" customBuiltin="1"/>
    <cellStyle name="Accent3" xfId="27496" builtinId="37" hidden="1" customBuiltin="1"/>
    <cellStyle name="Accent3" xfId="27517" builtinId="37" hidden="1" customBuiltin="1"/>
    <cellStyle name="Accent3" xfId="27538" builtinId="37" hidden="1" customBuiltin="1"/>
    <cellStyle name="Accent3" xfId="26584" builtinId="37" hidden="1" customBuiltin="1"/>
    <cellStyle name="Accent3" xfId="26577" builtinId="37" hidden="1" customBuiltin="1"/>
    <cellStyle name="Accent3" xfId="26558" builtinId="37" hidden="1" customBuiltin="1"/>
    <cellStyle name="Accent3" xfId="26585" builtinId="37" hidden="1" customBuiltin="1"/>
    <cellStyle name="Accent3" xfId="26568" builtinId="37" hidden="1" customBuiltin="1"/>
    <cellStyle name="Accent3" xfId="26591" builtinId="37" hidden="1" customBuiltin="1"/>
    <cellStyle name="Accent3" xfId="27591" builtinId="37" hidden="1" customBuiltin="1"/>
    <cellStyle name="Accent3" xfId="27612" builtinId="37" hidden="1" customBuiltin="1"/>
    <cellStyle name="Accent3" xfId="27635" builtinId="37" hidden="1" customBuiltin="1"/>
    <cellStyle name="Accent3" xfId="27656" builtinId="37" hidden="1" customBuiltin="1"/>
    <cellStyle name="Accent3" xfId="27677" builtinId="37" hidden="1" customBuiltin="1"/>
    <cellStyle name="Accent3" xfId="27555" builtinId="37" hidden="1" customBuiltin="1"/>
    <cellStyle name="Accent3" xfId="27712" builtinId="37" hidden="1" customBuiltin="1"/>
    <cellStyle name="Accent3" xfId="27742" builtinId="37" hidden="1" customBuiltin="1"/>
    <cellStyle name="Accent3" xfId="27776" builtinId="37" hidden="1" customBuiltin="1"/>
    <cellStyle name="Accent3" xfId="27805" builtinId="37" hidden="1" customBuiltin="1"/>
    <cellStyle name="Accent3" xfId="27836" builtinId="37" hidden="1" customBuiltin="1"/>
    <cellStyle name="Accent3" xfId="27692" builtinId="37" hidden="1" customBuiltin="1"/>
    <cellStyle name="Accent3" xfId="27750" builtinId="37" hidden="1" customBuiltin="1"/>
    <cellStyle name="Accent3" xfId="27853" builtinId="37" hidden="1" customBuiltin="1"/>
    <cellStyle name="Accent3" xfId="27878" builtinId="37" hidden="1" customBuiltin="1"/>
    <cellStyle name="Accent3" xfId="27899" builtinId="37" hidden="1" customBuiltin="1"/>
    <cellStyle name="Accent3" xfId="27920" builtinId="37" hidden="1" customBuiltin="1"/>
    <cellStyle name="Accent3" xfId="27929" builtinId="37" hidden="1" customBuiltin="1"/>
    <cellStyle name="Accent3" xfId="27963" builtinId="37" hidden="1" customBuiltin="1"/>
    <cellStyle name="Accent3" xfId="27992" builtinId="37" hidden="1" customBuiltin="1"/>
    <cellStyle name="Accent3" xfId="28023" builtinId="37" hidden="1" customBuiltin="1"/>
    <cellStyle name="Accent3" xfId="28050" builtinId="37" hidden="1" customBuiltin="1"/>
    <cellStyle name="Accent3" xfId="28078" builtinId="37" hidden="1" customBuiltin="1"/>
    <cellStyle name="Accent3" xfId="27943" builtinId="37" hidden="1" customBuiltin="1"/>
    <cellStyle name="Accent3" xfId="27998" builtinId="37" hidden="1" customBuiltin="1"/>
    <cellStyle name="Accent3" xfId="28093" builtinId="37" hidden="1" customBuiltin="1"/>
    <cellStyle name="Accent3" xfId="28115" builtinId="37" hidden="1" customBuiltin="1"/>
    <cellStyle name="Accent3" xfId="28136" builtinId="37" hidden="1" customBuiltin="1"/>
    <cellStyle name="Accent3" xfId="28157" builtinId="37" hidden="1" customBuiltin="1"/>
    <cellStyle name="Accent3" xfId="28185" builtinId="37" hidden="1" customBuiltin="1"/>
    <cellStyle name="Accent3" xfId="28219" builtinId="37" hidden="1" customBuiltin="1"/>
    <cellStyle name="Accent3" xfId="28248" builtinId="37" hidden="1" customBuiltin="1"/>
    <cellStyle name="Accent3" xfId="28279" builtinId="37" hidden="1" customBuiltin="1"/>
    <cellStyle name="Accent3" xfId="28306" builtinId="37" hidden="1" customBuiltin="1"/>
    <cellStyle name="Accent3" xfId="28334" builtinId="37" hidden="1" customBuiltin="1"/>
    <cellStyle name="Accent3" xfId="28199" builtinId="37" hidden="1" customBuiltin="1"/>
    <cellStyle name="Accent3" xfId="28254" builtinId="37" hidden="1" customBuiltin="1"/>
    <cellStyle name="Accent3" xfId="28349" builtinId="37" hidden="1" customBuiltin="1"/>
    <cellStyle name="Accent3" xfId="28371" builtinId="37" hidden="1" customBuiltin="1"/>
    <cellStyle name="Accent3" xfId="28392" builtinId="37" hidden="1" customBuiltin="1"/>
    <cellStyle name="Accent3" xfId="28413" builtinId="37" hidden="1" customBuiltin="1"/>
    <cellStyle name="Accent3" xfId="28434" builtinId="37" hidden="1" customBuiltin="1"/>
    <cellStyle name="Accent4" xfId="32" builtinId="41" hidden="1" customBuiltin="1"/>
    <cellStyle name="Accent4" xfId="80" builtinId="41" hidden="1" customBuiltin="1"/>
    <cellStyle name="Accent4" xfId="115" builtinId="41" hidden="1" customBuiltin="1"/>
    <cellStyle name="Accent4" xfId="158" builtinId="41" hidden="1" customBuiltin="1"/>
    <cellStyle name="Accent4" xfId="200" builtinId="41" hidden="1" customBuiltin="1"/>
    <cellStyle name="Accent4" xfId="234" builtinId="41" hidden="1" customBuiltin="1"/>
    <cellStyle name="Accent4" xfId="271" builtinId="41" hidden="1" customBuiltin="1"/>
    <cellStyle name="Accent4" xfId="308" builtinId="41" hidden="1" customBuiltin="1"/>
    <cellStyle name="Accent4" xfId="342" builtinId="41" hidden="1" customBuiltin="1"/>
    <cellStyle name="Accent4" xfId="377" builtinId="41" hidden="1" customBuiltin="1"/>
    <cellStyle name="Accent4" xfId="465" builtinId="41" hidden="1" customBuiltin="1"/>
    <cellStyle name="Accent4" xfId="499" builtinId="41" hidden="1" customBuiltin="1"/>
    <cellStyle name="Accent4" xfId="535" builtinId="41" hidden="1" customBuiltin="1"/>
    <cellStyle name="Accent4" xfId="571" builtinId="41" hidden="1" customBuiltin="1"/>
    <cellStyle name="Accent4" xfId="605" builtinId="41" hidden="1" customBuiltin="1"/>
    <cellStyle name="Accent4" xfId="418" builtinId="41" hidden="1" customBuiltin="1"/>
    <cellStyle name="Accent4" xfId="656" builtinId="41" hidden="1" customBuiltin="1"/>
    <cellStyle name="Accent4" xfId="690" builtinId="41" hidden="1" customBuiltin="1"/>
    <cellStyle name="Accent4" xfId="727" builtinId="41" hidden="1" customBuiltin="1"/>
    <cellStyle name="Accent4" xfId="762" builtinId="41" hidden="1" customBuiltin="1"/>
    <cellStyle name="Accent4" xfId="796" builtinId="41" hidden="1" customBuiltin="1"/>
    <cellStyle name="Accent4" xfId="629" builtinId="41" hidden="1" customBuiltin="1"/>
    <cellStyle name="Accent4" xfId="763" builtinId="41" hidden="1" customBuiltin="1"/>
    <cellStyle name="Accent4" xfId="821" builtinId="41" hidden="1" customBuiltin="1"/>
    <cellStyle name="Accent4" xfId="859" builtinId="41" hidden="1" customBuiltin="1"/>
    <cellStyle name="Accent4" xfId="895" builtinId="41" hidden="1" customBuiltin="1"/>
    <cellStyle name="Accent4" xfId="930" builtinId="41" hidden="1" customBuiltin="1"/>
    <cellStyle name="Accent4" xfId="948" builtinId="41" hidden="1" customBuiltin="1"/>
    <cellStyle name="Accent4" xfId="993" builtinId="41" hidden="1" customBuiltin="1"/>
    <cellStyle name="Accent4" xfId="1025" builtinId="41" hidden="1" customBuiltin="1"/>
    <cellStyle name="Accent4" xfId="1059" builtinId="41" hidden="1" customBuiltin="1"/>
    <cellStyle name="Accent4" xfId="1091" builtinId="41" hidden="1" customBuiltin="1"/>
    <cellStyle name="Accent4" xfId="1122" builtinId="41" hidden="1" customBuiltin="1"/>
    <cellStyle name="Accent4" xfId="966" builtinId="41" hidden="1" customBuiltin="1"/>
    <cellStyle name="Accent4" xfId="1092" builtinId="41" hidden="1" customBuiltin="1"/>
    <cellStyle name="Accent4" xfId="1145" builtinId="41" hidden="1" customBuiltin="1"/>
    <cellStyle name="Accent4" xfId="1180" builtinId="41" hidden="1" customBuiltin="1"/>
    <cellStyle name="Accent4" xfId="1216" builtinId="41" hidden="1" customBuiltin="1"/>
    <cellStyle name="Accent4" xfId="1250" builtinId="41" hidden="1" customBuiltin="1"/>
    <cellStyle name="Accent4" xfId="1290" builtinId="41" hidden="1" customBuiltin="1"/>
    <cellStyle name="Accent4" xfId="1335" builtinId="41" hidden="1" customBuiltin="1"/>
    <cellStyle name="Accent4" xfId="1367" builtinId="41" hidden="1" customBuiltin="1"/>
    <cellStyle name="Accent4" xfId="1401" builtinId="41" hidden="1" customBuiltin="1"/>
    <cellStyle name="Accent4" xfId="1433" builtinId="41" hidden="1" customBuiltin="1"/>
    <cellStyle name="Accent4" xfId="1464" builtinId="41" hidden="1" customBuiltin="1"/>
    <cellStyle name="Accent4" xfId="1308" builtinId="41" hidden="1" customBuiltin="1"/>
    <cellStyle name="Accent4" xfId="1434" builtinId="41" hidden="1" customBuiltin="1"/>
    <cellStyle name="Accent4" xfId="1487" builtinId="41" hidden="1" customBuiltin="1"/>
    <cellStyle name="Accent4" xfId="1522" builtinId="41" hidden="1" customBuiltin="1"/>
    <cellStyle name="Accent4" xfId="1558" builtinId="41" hidden="1" customBuiltin="1"/>
    <cellStyle name="Accent4" xfId="1592" builtinId="41" hidden="1" customBuiltin="1"/>
    <cellStyle name="Accent4" xfId="1627" builtinId="41" hidden="1" customBuiltin="1"/>
    <cellStyle name="Accent4" xfId="1741" builtinId="41" hidden="1" customBuiltin="1"/>
    <cellStyle name="Accent4" xfId="1762" builtinId="41" hidden="1" customBuiltin="1"/>
    <cellStyle name="Accent4" xfId="1784" builtinId="41" hidden="1" customBuiltin="1"/>
    <cellStyle name="Accent4" xfId="1806" builtinId="41" hidden="1" customBuiltin="1"/>
    <cellStyle name="Accent4" xfId="1827" builtinId="41" hidden="1" customBuiltin="1"/>
    <cellStyle name="Accent4" xfId="1852" builtinId="41" hidden="1" customBuiltin="1"/>
    <cellStyle name="Accent4" xfId="2031" builtinId="41" hidden="1" customBuiltin="1"/>
    <cellStyle name="Accent4" xfId="2052" builtinId="41" hidden="1" customBuiltin="1"/>
    <cellStyle name="Accent4" xfId="2075" builtinId="41" hidden="1" customBuiltin="1"/>
    <cellStyle name="Accent4" xfId="2097" builtinId="41" hidden="1" customBuiltin="1"/>
    <cellStyle name="Accent4" xfId="2118" builtinId="41" hidden="1" customBuiltin="1"/>
    <cellStyle name="Accent4" xfId="2001" builtinId="41" hidden="1" customBuiltin="1"/>
    <cellStyle name="Accent4" xfId="2154" builtinId="41" hidden="1" customBuiltin="1"/>
    <cellStyle name="Accent4" xfId="2186" builtinId="41" hidden="1" customBuiltin="1"/>
    <cellStyle name="Accent4" xfId="2219" builtinId="41" hidden="1" customBuiltin="1"/>
    <cellStyle name="Accent4" xfId="2249" builtinId="41" hidden="1" customBuiltin="1"/>
    <cellStyle name="Accent4" xfId="2280" builtinId="41" hidden="1" customBuiltin="1"/>
    <cellStyle name="Accent4" xfId="2132" builtinId="41" hidden="1" customBuiltin="1"/>
    <cellStyle name="Accent4" xfId="2250" builtinId="41" hidden="1" customBuiltin="1"/>
    <cellStyle name="Accent4" xfId="2296" builtinId="41" hidden="1" customBuiltin="1"/>
    <cellStyle name="Accent4" xfId="2321" builtinId="41" hidden="1" customBuiltin="1"/>
    <cellStyle name="Accent4" xfId="2343" builtinId="41" hidden="1" customBuiltin="1"/>
    <cellStyle name="Accent4" xfId="2364" builtinId="41" hidden="1" customBuiltin="1"/>
    <cellStyle name="Accent4" xfId="2374" builtinId="41" hidden="1" customBuiltin="1"/>
    <cellStyle name="Accent4" xfId="2409" builtinId="41" hidden="1" customBuiltin="1"/>
    <cellStyle name="Accent4" xfId="2439" builtinId="41" hidden="1" customBuiltin="1"/>
    <cellStyle name="Accent4" xfId="2470" builtinId="41" hidden="1" customBuiltin="1"/>
    <cellStyle name="Accent4" xfId="2497" builtinId="41" hidden="1" customBuiltin="1"/>
    <cellStyle name="Accent4" xfId="2525" builtinId="41" hidden="1" customBuiltin="1"/>
    <cellStyle name="Accent4" xfId="2387" builtinId="41" hidden="1" customBuiltin="1"/>
    <cellStyle name="Accent4" xfId="2498" builtinId="41" hidden="1" customBuiltin="1"/>
    <cellStyle name="Accent4" xfId="2540" builtinId="41" hidden="1" customBuiltin="1"/>
    <cellStyle name="Accent4" xfId="2562" builtinId="41" hidden="1" customBuiltin="1"/>
    <cellStyle name="Accent4" xfId="2584" builtinId="41" hidden="1" customBuiltin="1"/>
    <cellStyle name="Accent4" xfId="2605" builtinId="41" hidden="1" customBuiltin="1"/>
    <cellStyle name="Accent4" xfId="2634" builtinId="41" hidden="1" customBuiltin="1"/>
    <cellStyle name="Accent4" xfId="2669" builtinId="41" hidden="1" customBuiltin="1"/>
    <cellStyle name="Accent4" xfId="2699" builtinId="41" hidden="1" customBuiltin="1"/>
    <cellStyle name="Accent4" xfId="2730" builtinId="41" hidden="1" customBuiltin="1"/>
    <cellStyle name="Accent4" xfId="2757" builtinId="41" hidden="1" customBuiltin="1"/>
    <cellStyle name="Accent4" xfId="2785" builtinId="41" hidden="1" customBuiltin="1"/>
    <cellStyle name="Accent4" xfId="2647" builtinId="41" hidden="1" customBuiltin="1"/>
    <cellStyle name="Accent4" xfId="2758" builtinId="41" hidden="1" customBuiltin="1"/>
    <cellStyle name="Accent4" xfId="2800" builtinId="41" hidden="1" customBuiltin="1"/>
    <cellStyle name="Accent4" xfId="2822" builtinId="41" hidden="1" customBuiltin="1"/>
    <cellStyle name="Accent4" xfId="2844" builtinId="41" hidden="1" customBuiltin="1"/>
    <cellStyle name="Accent4" xfId="2865" builtinId="41" hidden="1" customBuiltin="1"/>
    <cellStyle name="Accent4" xfId="2893" builtinId="41" hidden="1" customBuiltin="1"/>
    <cellStyle name="Accent4" xfId="1859" builtinId="41" hidden="1" customBuiltin="1"/>
    <cellStyle name="Accent4" xfId="1922" builtinId="41" hidden="1" customBuiltin="1"/>
    <cellStyle name="Accent4" xfId="1866" builtinId="41" hidden="1" customBuiltin="1"/>
    <cellStyle name="Accent4" xfId="1888" builtinId="41" hidden="1" customBuiltin="1"/>
    <cellStyle name="Accent4" xfId="1926" builtinId="41" hidden="1" customBuiltin="1"/>
    <cellStyle name="Accent4" xfId="1936" builtinId="41" hidden="1" customBuiltin="1"/>
    <cellStyle name="Accent4" xfId="3038" builtinId="41" hidden="1" customBuiltin="1"/>
    <cellStyle name="Accent4" xfId="3059" builtinId="41" hidden="1" customBuiltin="1"/>
    <cellStyle name="Accent4" xfId="3082" builtinId="41" hidden="1" customBuiltin="1"/>
    <cellStyle name="Accent4" xfId="3103" builtinId="41" hidden="1" customBuiltin="1"/>
    <cellStyle name="Accent4" xfId="3124" builtinId="41" hidden="1" customBuiltin="1"/>
    <cellStyle name="Accent4" xfId="3010" builtinId="41" hidden="1" customBuiltin="1"/>
    <cellStyle name="Accent4" xfId="3159" builtinId="41" hidden="1" customBuiltin="1"/>
    <cellStyle name="Accent4" xfId="3191" builtinId="41" hidden="1" customBuiltin="1"/>
    <cellStyle name="Accent4" xfId="3224" builtinId="41" hidden="1" customBuiltin="1"/>
    <cellStyle name="Accent4" xfId="3253" builtinId="41" hidden="1" customBuiltin="1"/>
    <cellStyle name="Accent4" xfId="3284" builtinId="41" hidden="1" customBuiltin="1"/>
    <cellStyle name="Accent4" xfId="3138" builtinId="41" hidden="1" customBuiltin="1"/>
    <cellStyle name="Accent4" xfId="3254" builtinId="41" hidden="1" customBuiltin="1"/>
    <cellStyle name="Accent4" xfId="3300" builtinId="41" hidden="1" customBuiltin="1"/>
    <cellStyle name="Accent4" xfId="3325" builtinId="41" hidden="1" customBuiltin="1"/>
    <cellStyle name="Accent4" xfId="3346" builtinId="41" hidden="1" customBuiltin="1"/>
    <cellStyle name="Accent4" xfId="3367" builtinId="41" hidden="1" customBuiltin="1"/>
    <cellStyle name="Accent4" xfId="3376" builtinId="41" hidden="1" customBuiltin="1"/>
    <cellStyle name="Accent4" xfId="3410" builtinId="41" hidden="1" customBuiltin="1"/>
    <cellStyle name="Accent4" xfId="3440" builtinId="41" hidden="1" customBuiltin="1"/>
    <cellStyle name="Accent4" xfId="3471" builtinId="41" hidden="1" customBuiltin="1"/>
    <cellStyle name="Accent4" xfId="3497" builtinId="41" hidden="1" customBuiltin="1"/>
    <cellStyle name="Accent4" xfId="3525" builtinId="41" hidden="1" customBuiltin="1"/>
    <cellStyle name="Accent4" xfId="3389" builtinId="41" hidden="1" customBuiltin="1"/>
    <cellStyle name="Accent4" xfId="3498" builtinId="41" hidden="1" customBuiltin="1"/>
    <cellStyle name="Accent4" xfId="3540" builtinId="41" hidden="1" customBuiltin="1"/>
    <cellStyle name="Accent4" xfId="3562" builtinId="41" hidden="1" customBuiltin="1"/>
    <cellStyle name="Accent4" xfId="3583" builtinId="41" hidden="1" customBuiltin="1"/>
    <cellStyle name="Accent4" xfId="3604" builtinId="41" hidden="1" customBuiltin="1"/>
    <cellStyle name="Accent4" xfId="3632" builtinId="41" hidden="1" customBuiltin="1"/>
    <cellStyle name="Accent4" xfId="3666" builtinId="41" hidden="1" customBuiltin="1"/>
    <cellStyle name="Accent4" xfId="3696" builtinId="41" hidden="1" customBuiltin="1"/>
    <cellStyle name="Accent4" xfId="3727" builtinId="41" hidden="1" customBuiltin="1"/>
    <cellStyle name="Accent4" xfId="3753" builtinId="41" hidden="1" customBuiltin="1"/>
    <cellStyle name="Accent4" xfId="3781" builtinId="41" hidden="1" customBuiltin="1"/>
    <cellStyle name="Accent4" xfId="3645" builtinId="41" hidden="1" customBuiltin="1"/>
    <cellStyle name="Accent4" xfId="3754" builtinId="41" hidden="1" customBuiltin="1"/>
    <cellStyle name="Accent4" xfId="3796" builtinId="41" hidden="1" customBuiltin="1"/>
    <cellStyle name="Accent4" xfId="3818" builtinId="41" hidden="1" customBuiltin="1"/>
    <cellStyle name="Accent4" xfId="3839" builtinId="41" hidden="1" customBuiltin="1"/>
    <cellStyle name="Accent4" xfId="3860" builtinId="41" hidden="1" customBuiltin="1"/>
    <cellStyle name="Accent4" xfId="3881" builtinId="41" hidden="1" customBuiltin="1"/>
    <cellStyle name="Accent4" xfId="3928" builtinId="41" hidden="1" customBuiltin="1"/>
    <cellStyle name="Accent4" xfId="3962" builtinId="41" hidden="1" customBuiltin="1"/>
    <cellStyle name="Accent4" xfId="3999" builtinId="41" hidden="1" customBuiltin="1"/>
    <cellStyle name="Accent4" xfId="4036" builtinId="41" hidden="1" customBuiltin="1"/>
    <cellStyle name="Accent4" xfId="4070" builtinId="41" hidden="1" customBuiltin="1"/>
    <cellStyle name="Accent4" xfId="4268" builtinId="41" hidden="1" customBuiltin="1"/>
    <cellStyle name="Accent4" xfId="6398" builtinId="41" hidden="1" customBuiltin="1"/>
    <cellStyle name="Accent4" xfId="6422" builtinId="41" hidden="1" customBuiltin="1"/>
    <cellStyle name="Accent4" xfId="6450" builtinId="41" hidden="1" customBuiltin="1"/>
    <cellStyle name="Accent4" xfId="6476" builtinId="41" hidden="1" customBuiltin="1"/>
    <cellStyle name="Accent4" xfId="6497" builtinId="41" hidden="1" customBuiltin="1"/>
    <cellStyle name="Accent4" xfId="6359" builtinId="41" hidden="1" customBuiltin="1"/>
    <cellStyle name="Accent4" xfId="6544" builtinId="41" hidden="1" customBuiltin="1"/>
    <cellStyle name="Accent4" xfId="6578" builtinId="41" hidden="1" customBuiltin="1"/>
    <cellStyle name="Accent4" xfId="6616" builtinId="41" hidden="1" customBuiltin="1"/>
    <cellStyle name="Accent4" xfId="6652" builtinId="41" hidden="1" customBuiltin="1"/>
    <cellStyle name="Accent4" xfId="6686" builtinId="41" hidden="1" customBuiltin="1"/>
    <cellStyle name="Accent4" xfId="6517" builtinId="41" hidden="1" customBuiltin="1"/>
    <cellStyle name="Accent4" xfId="6653" builtinId="41" hidden="1" customBuiltin="1"/>
    <cellStyle name="Accent4" xfId="6711" builtinId="41" hidden="1" customBuiltin="1"/>
    <cellStyle name="Accent4" xfId="6749" builtinId="41" hidden="1" customBuiltin="1"/>
    <cellStyle name="Accent4" xfId="6785" builtinId="41" hidden="1" customBuiltin="1"/>
    <cellStyle name="Accent4" xfId="6820" builtinId="41" hidden="1" customBuiltin="1"/>
    <cellStyle name="Accent4" xfId="6838" builtinId="41" hidden="1" customBuiltin="1"/>
    <cellStyle name="Accent4" xfId="6883" builtinId="41" hidden="1" customBuiltin="1"/>
    <cellStyle name="Accent4" xfId="6915" builtinId="41" hidden="1" customBuiltin="1"/>
    <cellStyle name="Accent4" xfId="6950" builtinId="41" hidden="1" customBuiltin="1"/>
    <cellStyle name="Accent4" xfId="6982" builtinId="41" hidden="1" customBuiltin="1"/>
    <cellStyle name="Accent4" xfId="7013" builtinId="41" hidden="1" customBuiltin="1"/>
    <cellStyle name="Accent4" xfId="6856" builtinId="41" hidden="1" customBuiltin="1"/>
    <cellStyle name="Accent4" xfId="6983" builtinId="41" hidden="1" customBuiltin="1"/>
    <cellStyle name="Accent4" xfId="7036" builtinId="41" hidden="1" customBuiltin="1"/>
    <cellStyle name="Accent4" xfId="7071" builtinId="41" hidden="1" customBuiltin="1"/>
    <cellStyle name="Accent4" xfId="7107" builtinId="41" hidden="1" customBuiltin="1"/>
    <cellStyle name="Accent4" xfId="7141" builtinId="41" hidden="1" customBuiltin="1"/>
    <cellStyle name="Accent4" xfId="7181" builtinId="41" hidden="1" customBuiltin="1"/>
    <cellStyle name="Accent4" xfId="7227" builtinId="41" hidden="1" customBuiltin="1"/>
    <cellStyle name="Accent4" xfId="7260" builtinId="41" hidden="1" customBuiltin="1"/>
    <cellStyle name="Accent4" xfId="7295" builtinId="41" hidden="1" customBuiltin="1"/>
    <cellStyle name="Accent4" xfId="7327" builtinId="41" hidden="1" customBuiltin="1"/>
    <cellStyle name="Accent4" xfId="7358" builtinId="41" hidden="1" customBuiltin="1"/>
    <cellStyle name="Accent4" xfId="7199" builtinId="41" hidden="1" customBuiltin="1"/>
    <cellStyle name="Accent4" xfId="7328" builtinId="41" hidden="1" customBuiltin="1"/>
    <cellStyle name="Accent4" xfId="7381" builtinId="41" hidden="1" customBuiltin="1"/>
    <cellStyle name="Accent4" xfId="7417" builtinId="41" hidden="1" customBuiltin="1"/>
    <cellStyle name="Accent4" xfId="7453" builtinId="41" hidden="1" customBuiltin="1"/>
    <cellStyle name="Accent4" xfId="7487" builtinId="41" hidden="1" customBuiltin="1"/>
    <cellStyle name="Accent4" xfId="7530" builtinId="41" hidden="1" customBuiltin="1"/>
    <cellStyle name="Accent4" xfId="7982" builtinId="41" hidden="1" customBuiltin="1"/>
    <cellStyle name="Accent4" xfId="8003" builtinId="41" hidden="1" customBuiltin="1"/>
    <cellStyle name="Accent4" xfId="8026" builtinId="41" hidden="1" customBuiltin="1"/>
    <cellStyle name="Accent4" xfId="8049" builtinId="41" hidden="1" customBuiltin="1"/>
    <cellStyle name="Accent4" xfId="8070" builtinId="41" hidden="1" customBuiltin="1"/>
    <cellStyle name="Accent4" xfId="8114" builtinId="41" hidden="1" customBuiltin="1"/>
    <cellStyle name="Accent4" xfId="8581" builtinId="41" hidden="1" customBuiltin="1"/>
    <cellStyle name="Accent4" xfId="8605" builtinId="41" hidden="1" customBuiltin="1"/>
    <cellStyle name="Accent4" xfId="8631" builtinId="41" hidden="1" customBuiltin="1"/>
    <cellStyle name="Accent4" xfId="8656" builtinId="41" hidden="1" customBuiltin="1"/>
    <cellStyle name="Accent4" xfId="8680" builtinId="41" hidden="1" customBuiltin="1"/>
    <cellStyle name="Accent4" xfId="8548" builtinId="41" hidden="1" customBuiltin="1"/>
    <cellStyle name="Accent4" xfId="8719" builtinId="41" hidden="1" customBuiltin="1"/>
    <cellStyle name="Accent4" xfId="8751" builtinId="41" hidden="1" customBuiltin="1"/>
    <cellStyle name="Accent4" xfId="8786" builtinId="41" hidden="1" customBuiltin="1"/>
    <cellStyle name="Accent4" xfId="8818" builtinId="41" hidden="1" customBuiltin="1"/>
    <cellStyle name="Accent4" xfId="8849" builtinId="41" hidden="1" customBuiltin="1"/>
    <cellStyle name="Accent4" xfId="8696" builtinId="41" hidden="1" customBuiltin="1"/>
    <cellStyle name="Accent4" xfId="8819" builtinId="41" hidden="1" customBuiltin="1"/>
    <cellStyle name="Accent4" xfId="8868" builtinId="41" hidden="1" customBuiltin="1"/>
    <cellStyle name="Accent4" xfId="8895" builtinId="41" hidden="1" customBuiltin="1"/>
    <cellStyle name="Accent4" xfId="8918" builtinId="41" hidden="1" customBuiltin="1"/>
    <cellStyle name="Accent4" xfId="8942" builtinId="41" hidden="1" customBuiltin="1"/>
    <cellStyle name="Accent4" xfId="8954" builtinId="41" hidden="1" customBuiltin="1"/>
    <cellStyle name="Accent4" xfId="8992" builtinId="41" hidden="1" customBuiltin="1"/>
    <cellStyle name="Accent4" xfId="9024" builtinId="41" hidden="1" customBuiltin="1"/>
    <cellStyle name="Accent4" xfId="9057" builtinId="41" hidden="1" customBuiltin="1"/>
    <cellStyle name="Accent4" xfId="9085" builtinId="41" hidden="1" customBuiltin="1"/>
    <cellStyle name="Accent4" xfId="9113" builtinId="41" hidden="1" customBuiltin="1"/>
    <cellStyle name="Accent4" xfId="8967" builtinId="41" hidden="1" customBuiltin="1"/>
    <cellStyle name="Accent4" xfId="9086" builtinId="41" hidden="1" customBuiltin="1"/>
    <cellStyle name="Accent4" xfId="9132" builtinId="41" hidden="1" customBuiltin="1"/>
    <cellStyle name="Accent4" xfId="9156" builtinId="41" hidden="1" customBuiltin="1"/>
    <cellStyle name="Accent4" xfId="9183" builtinId="41" hidden="1" customBuiltin="1"/>
    <cellStyle name="Accent4" xfId="9208" builtinId="41" hidden="1" customBuiltin="1"/>
    <cellStyle name="Accent4" xfId="9239" builtinId="41" hidden="1" customBuiltin="1"/>
    <cellStyle name="Accent4" xfId="9277" builtinId="41" hidden="1" customBuiltin="1"/>
    <cellStyle name="Accent4" xfId="9309" builtinId="41" hidden="1" customBuiltin="1"/>
    <cellStyle name="Accent4" xfId="9341" builtinId="41" hidden="1" customBuiltin="1"/>
    <cellStyle name="Accent4" xfId="9370" builtinId="41" hidden="1" customBuiltin="1"/>
    <cellStyle name="Accent4" xfId="9398" builtinId="41" hidden="1" customBuiltin="1"/>
    <cellStyle name="Accent4" xfId="9254" builtinId="41" hidden="1" customBuiltin="1"/>
    <cellStyle name="Accent4" xfId="9371" builtinId="41" hidden="1" customBuiltin="1"/>
    <cellStyle name="Accent4" xfId="9416" builtinId="41" hidden="1" customBuiltin="1"/>
    <cellStyle name="Accent4" xfId="9440" builtinId="41" hidden="1" customBuiltin="1"/>
    <cellStyle name="Accent4" xfId="9466" builtinId="41" hidden="1" customBuiltin="1"/>
    <cellStyle name="Accent4" xfId="9490" builtinId="41" hidden="1" customBuiltin="1"/>
    <cellStyle name="Accent4" xfId="9519" builtinId="41" hidden="1" customBuiltin="1"/>
    <cellStyle name="Accent4" xfId="8148" builtinId="41" hidden="1" customBuiltin="1"/>
    <cellStyle name="Accent4" xfId="8364" builtinId="41" hidden="1" customBuiltin="1"/>
    <cellStyle name="Accent4" xfId="8162" builtinId="41" hidden="1" customBuiltin="1"/>
    <cellStyle name="Accent4" xfId="8227" builtinId="41" hidden="1" customBuiltin="1"/>
    <cellStyle name="Accent4" xfId="8370" builtinId="41" hidden="1" customBuiltin="1"/>
    <cellStyle name="Accent4" xfId="8426" builtinId="41" hidden="1" customBuiltin="1"/>
    <cellStyle name="Accent4" xfId="9680" builtinId="41" hidden="1" customBuiltin="1"/>
    <cellStyle name="Accent4" xfId="9701" builtinId="41" hidden="1" customBuiltin="1"/>
    <cellStyle name="Accent4" xfId="9724" builtinId="41" hidden="1" customBuiltin="1"/>
    <cellStyle name="Accent4" xfId="9745" builtinId="41" hidden="1" customBuiltin="1"/>
    <cellStyle name="Accent4" xfId="9766" builtinId="41" hidden="1" customBuiltin="1"/>
    <cellStyle name="Accent4" xfId="9650" builtinId="41" hidden="1" customBuiltin="1"/>
    <cellStyle name="Accent4" xfId="9803" builtinId="41" hidden="1" customBuiltin="1"/>
    <cellStyle name="Accent4" xfId="9836" builtinId="41" hidden="1" customBuiltin="1"/>
    <cellStyle name="Accent4" xfId="9869" builtinId="41" hidden="1" customBuiltin="1"/>
    <cellStyle name="Accent4" xfId="9900" builtinId="41" hidden="1" customBuiltin="1"/>
    <cellStyle name="Accent4" xfId="9932" builtinId="41" hidden="1" customBuiltin="1"/>
    <cellStyle name="Accent4" xfId="9780" builtinId="41" hidden="1" customBuiltin="1"/>
    <cellStyle name="Accent4" xfId="9901" builtinId="41" hidden="1" customBuiltin="1"/>
    <cellStyle name="Accent4" xfId="9950" builtinId="41" hidden="1" customBuiltin="1"/>
    <cellStyle name="Accent4" xfId="9978" builtinId="41" hidden="1" customBuiltin="1"/>
    <cellStyle name="Accent4" xfId="10003" builtinId="41" hidden="1" customBuiltin="1"/>
    <cellStyle name="Accent4" xfId="10026" builtinId="41" hidden="1" customBuiltin="1"/>
    <cellStyle name="Accent4" xfId="10038" builtinId="41" hidden="1" customBuiltin="1"/>
    <cellStyle name="Accent4" xfId="10072" builtinId="41" hidden="1" customBuiltin="1"/>
    <cellStyle name="Accent4" xfId="10103" builtinId="41" hidden="1" customBuiltin="1"/>
    <cellStyle name="Accent4" xfId="10134" builtinId="41" hidden="1" customBuiltin="1"/>
    <cellStyle name="Accent4" xfId="10161" builtinId="41" hidden="1" customBuiltin="1"/>
    <cellStyle name="Accent4" xfId="10190" builtinId="41" hidden="1" customBuiltin="1"/>
    <cellStyle name="Accent4" xfId="10051" builtinId="41" hidden="1" customBuiltin="1"/>
    <cellStyle name="Accent4" xfId="10162" builtinId="41" hidden="1" customBuiltin="1"/>
    <cellStyle name="Accent4" xfId="10207" builtinId="41" hidden="1" customBuiltin="1"/>
    <cellStyle name="Accent4" xfId="10233" builtinId="41" hidden="1" customBuiltin="1"/>
    <cellStyle name="Accent4" xfId="10257" builtinId="41" hidden="1" customBuiltin="1"/>
    <cellStyle name="Accent4" xfId="10281" builtinId="41" hidden="1" customBuiltin="1"/>
    <cellStyle name="Accent4" xfId="10313" builtinId="41" hidden="1" customBuiltin="1"/>
    <cellStyle name="Accent4" xfId="10350" builtinId="41" hidden="1" customBuiltin="1"/>
    <cellStyle name="Accent4" xfId="10381" builtinId="41" hidden="1" customBuiltin="1"/>
    <cellStyle name="Accent4" xfId="10413" builtinId="41" hidden="1" customBuiltin="1"/>
    <cellStyle name="Accent4" xfId="10441" builtinId="41" hidden="1" customBuiltin="1"/>
    <cellStyle name="Accent4" xfId="10469" builtinId="41" hidden="1" customBuiltin="1"/>
    <cellStyle name="Accent4" xfId="10328" builtinId="41" hidden="1" customBuiltin="1"/>
    <cellStyle name="Accent4" xfId="10442" builtinId="41" hidden="1" customBuiltin="1"/>
    <cellStyle name="Accent4" xfId="10487" builtinId="41" hidden="1" customBuiltin="1"/>
    <cellStyle name="Accent4" xfId="10513" builtinId="41" hidden="1" customBuiltin="1"/>
    <cellStyle name="Accent4" xfId="10536" builtinId="41" hidden="1" customBuiltin="1"/>
    <cellStyle name="Accent4" xfId="10559" builtinId="41" hidden="1" customBuiltin="1"/>
    <cellStyle name="Accent4" xfId="10588" builtinId="41" hidden="1" customBuiltin="1"/>
    <cellStyle name="Accent4" xfId="10857" builtinId="41" hidden="1" customBuiltin="1"/>
    <cellStyle name="Accent4" xfId="5509" builtinId="41" hidden="1" customBuiltin="1"/>
    <cellStyle name="Accent4" xfId="5049" builtinId="41" hidden="1" customBuiltin="1"/>
    <cellStyle name="Accent4" xfId="10632" builtinId="41" hidden="1" customBuiltin="1"/>
    <cellStyle name="Accent4" xfId="7681" builtinId="41" hidden="1" customBuiltin="1"/>
    <cellStyle name="Accent4" xfId="7661" builtinId="41" hidden="1" customBuiltin="1"/>
    <cellStyle name="Accent4" xfId="7808" builtinId="41" hidden="1" customBuiltin="1"/>
    <cellStyle name="Accent4" xfId="4779" builtinId="41" hidden="1" customBuiltin="1"/>
    <cellStyle name="Accent4" xfId="4762" builtinId="41" hidden="1" customBuiltin="1"/>
    <cellStyle name="Accent4" xfId="4685" builtinId="41" hidden="1" customBuiltin="1"/>
    <cellStyle name="Accent4" xfId="5517" builtinId="41" hidden="1" customBuiltin="1"/>
    <cellStyle name="Accent4" xfId="5717" builtinId="41" hidden="1" customBuiltin="1"/>
    <cellStyle name="Accent4" xfId="5108" builtinId="41" hidden="1" customBuiltin="1"/>
    <cellStyle name="Accent4" xfId="4402" builtinId="41" hidden="1" customBuiltin="1"/>
    <cellStyle name="Accent4" xfId="5181" builtinId="41" hidden="1" customBuiltin="1"/>
    <cellStyle name="Accent4" xfId="10777" builtinId="41" hidden="1" customBuiltin="1"/>
    <cellStyle name="Accent4" xfId="10811" builtinId="41" hidden="1" customBuiltin="1"/>
    <cellStyle name="Accent4" xfId="5546" builtinId="41" hidden="1" customBuiltin="1"/>
    <cellStyle name="Accent4" xfId="7787" builtinId="41" hidden="1" customBuiltin="1"/>
    <cellStyle name="Accent4" xfId="8355" builtinId="41" hidden="1" customBuiltin="1"/>
    <cellStyle name="Accent4" xfId="5597" builtinId="41" hidden="1" customBuiltin="1"/>
    <cellStyle name="Accent4" xfId="8340" builtinId="41" hidden="1" customBuiltin="1"/>
    <cellStyle name="Accent4" xfId="5617" builtinId="41" hidden="1" customBuiltin="1"/>
    <cellStyle name="Accent4" xfId="10688" builtinId="41" hidden="1" customBuiltin="1"/>
    <cellStyle name="Accent4" xfId="7864" builtinId="41" hidden="1" customBuiltin="1"/>
    <cellStyle name="Accent4" xfId="10705" builtinId="41" hidden="1" customBuiltin="1"/>
    <cellStyle name="Accent4" xfId="7947" builtinId="41" hidden="1" customBuiltin="1"/>
    <cellStyle name="Accent4" xfId="5600" builtinId="41" hidden="1" customBuiltin="1"/>
    <cellStyle name="Accent4" xfId="5013" builtinId="41" hidden="1" customBuiltin="1"/>
    <cellStyle name="Accent4" xfId="4828" builtinId="41" hidden="1" customBuiltin="1"/>
    <cellStyle name="Accent4" xfId="4807" builtinId="41" hidden="1" customBuiltin="1"/>
    <cellStyle name="Accent4" xfId="4895" builtinId="41" hidden="1" customBuiltin="1"/>
    <cellStyle name="Accent4" xfId="5605" builtinId="41" hidden="1" customBuiltin="1"/>
    <cellStyle name="Accent4" xfId="6150" builtinId="41" hidden="1" customBuiltin="1"/>
    <cellStyle name="Accent4" xfId="5696" builtinId="41" hidden="1" customBuiltin="1"/>
    <cellStyle name="Accent4" xfId="5695" builtinId="41" hidden="1" customBuiltin="1"/>
    <cellStyle name="Accent4" xfId="5068" builtinId="41" hidden="1" customBuiltin="1"/>
    <cellStyle name="Accent4" xfId="6202" builtinId="41" hidden="1" customBuiltin="1"/>
    <cellStyle name="Accent4" xfId="5100" builtinId="41" hidden="1" customBuiltin="1"/>
    <cellStyle name="Accent4" xfId="6036" builtinId="41" hidden="1" customBuiltin="1"/>
    <cellStyle name="Accent4" xfId="4366" builtinId="41" hidden="1" customBuiltin="1"/>
    <cellStyle name="Accent4" xfId="6206" builtinId="41" hidden="1" customBuiltin="1"/>
    <cellStyle name="Accent4" xfId="5245" builtinId="41" hidden="1" customBuiltin="1"/>
    <cellStyle name="Accent4" xfId="6193" builtinId="41" hidden="1" customBuiltin="1"/>
    <cellStyle name="Accent4" xfId="5097" builtinId="41" hidden="1" customBuiltin="1"/>
    <cellStyle name="Accent4" xfId="4361" builtinId="41" hidden="1" customBuiltin="1"/>
    <cellStyle name="Accent4" xfId="4871" builtinId="41" hidden="1" customBuiltin="1"/>
    <cellStyle name="Accent4" xfId="9957" builtinId="41" hidden="1" customBuiltin="1"/>
    <cellStyle name="Accent4" xfId="4482" builtinId="41" hidden="1" customBuiltin="1"/>
    <cellStyle name="Accent4" xfId="10539" builtinId="41" hidden="1" customBuiltin="1"/>
    <cellStyle name="Accent4" xfId="10198" builtinId="41" hidden="1" customBuiltin="1"/>
    <cellStyle name="Accent4" xfId="6173" builtinId="41" hidden="1" customBuiltin="1"/>
    <cellStyle name="Accent4" xfId="5226" builtinId="41" hidden="1" customBuiltin="1"/>
    <cellStyle name="Accent4" xfId="9808" builtinId="41" hidden="1" customBuiltin="1"/>
    <cellStyle name="Accent4" xfId="11026" builtinId="41" hidden="1" customBuiltin="1"/>
    <cellStyle name="Accent4" xfId="11053" builtinId="41" hidden="1" customBuiltin="1"/>
    <cellStyle name="Accent4" xfId="11084" builtinId="41" hidden="1" customBuiltin="1"/>
    <cellStyle name="Accent4" xfId="11112" builtinId="41" hidden="1" customBuiltin="1"/>
    <cellStyle name="Accent4" xfId="11138" builtinId="41" hidden="1" customBuiltin="1"/>
    <cellStyle name="Accent4" xfId="10989" builtinId="41" hidden="1" customBuiltin="1"/>
    <cellStyle name="Accent4" xfId="11183" builtinId="41" hidden="1" customBuiltin="1"/>
    <cellStyle name="Accent4" xfId="11217" builtinId="41" hidden="1" customBuiltin="1"/>
    <cellStyle name="Accent4" xfId="11251" builtinId="41" hidden="1" customBuiltin="1"/>
    <cellStyle name="Accent4" xfId="11286" builtinId="41" hidden="1" customBuiltin="1"/>
    <cellStyle name="Accent4" xfId="11317" builtinId="41" hidden="1" customBuiltin="1"/>
    <cellStyle name="Accent4" xfId="11158" builtinId="41" hidden="1" customBuiltin="1"/>
    <cellStyle name="Accent4" xfId="11287" builtinId="41" hidden="1" customBuiltin="1"/>
    <cellStyle name="Accent4" xfId="11337" builtinId="41" hidden="1" customBuiltin="1"/>
    <cellStyle name="Accent4" xfId="11370" builtinId="41" hidden="1" customBuiltin="1"/>
    <cellStyle name="Accent4" xfId="11400" builtinId="41" hidden="1" customBuiltin="1"/>
    <cellStyle name="Accent4" xfId="11426" builtinId="41" hidden="1" customBuiltin="1"/>
    <cellStyle name="Accent4" xfId="11438" builtinId="41" hidden="1" customBuiltin="1"/>
    <cellStyle name="Accent4" xfId="11481" builtinId="41" hidden="1" customBuiltin="1"/>
    <cellStyle name="Accent4" xfId="11512" builtinId="41" hidden="1" customBuiltin="1"/>
    <cellStyle name="Accent4" xfId="11544" builtinId="41" hidden="1" customBuiltin="1"/>
    <cellStyle name="Accent4" xfId="11574" builtinId="41" hidden="1" customBuiltin="1"/>
    <cellStyle name="Accent4" xfId="11603" builtinId="41" hidden="1" customBuiltin="1"/>
    <cellStyle name="Accent4" xfId="11455" builtinId="41" hidden="1" customBuiltin="1"/>
    <cellStyle name="Accent4" xfId="11575" builtinId="41" hidden="1" customBuiltin="1"/>
    <cellStyle name="Accent4" xfId="11622" builtinId="41" hidden="1" customBuiltin="1"/>
    <cellStyle name="Accent4" xfId="11650" builtinId="41" hidden="1" customBuiltin="1"/>
    <cellStyle name="Accent4" xfId="11677" builtinId="41" hidden="1" customBuiltin="1"/>
    <cellStyle name="Accent4" xfId="11705" builtinId="41" hidden="1" customBuiltin="1"/>
    <cellStyle name="Accent4" xfId="11736" builtinId="41" hidden="1" customBuiltin="1"/>
    <cellStyle name="Accent4" xfId="11779" builtinId="41" hidden="1" customBuiltin="1"/>
    <cellStyle name="Accent4" xfId="11810" builtinId="41" hidden="1" customBuiltin="1"/>
    <cellStyle name="Accent4" xfId="11842" builtinId="41" hidden="1" customBuiltin="1"/>
    <cellStyle name="Accent4" xfId="11871" builtinId="41" hidden="1" customBuiltin="1"/>
    <cellStyle name="Accent4" xfId="11899" builtinId="41" hidden="1" customBuiltin="1"/>
    <cellStyle name="Accent4" xfId="11754" builtinId="41" hidden="1" customBuiltin="1"/>
    <cellStyle name="Accent4" xfId="11872" builtinId="41" hidden="1" customBuiltin="1"/>
    <cellStyle name="Accent4" xfId="11918" builtinId="41" hidden="1" customBuiltin="1"/>
    <cellStyle name="Accent4" xfId="11946" builtinId="41" hidden="1" customBuiltin="1"/>
    <cellStyle name="Accent4" xfId="11976" builtinId="41" hidden="1" customBuiltin="1"/>
    <cellStyle name="Accent4" xfId="12004" builtinId="41" hidden="1" customBuiltin="1"/>
    <cellStyle name="Accent4" xfId="12032" builtinId="41" hidden="1" customBuiltin="1"/>
    <cellStyle name="Accent4" xfId="5368" builtinId="41" hidden="1" customBuiltin="1"/>
    <cellStyle name="Accent4" xfId="10890" builtinId="41" hidden="1" customBuiltin="1"/>
    <cellStyle name="Accent4" xfId="5763" builtinId="41" hidden="1" customBuiltin="1"/>
    <cellStyle name="Accent4" xfId="6002" builtinId="41" hidden="1" customBuiltin="1"/>
    <cellStyle name="Accent4" xfId="10894" builtinId="41" hidden="1" customBuiltin="1"/>
    <cellStyle name="Accent4" xfId="10910" builtinId="41" hidden="1" customBuiltin="1"/>
    <cellStyle name="Accent4" xfId="12179" builtinId="41" hidden="1" customBuiltin="1"/>
    <cellStyle name="Accent4" xfId="12200" builtinId="41" hidden="1" customBuiltin="1"/>
    <cellStyle name="Accent4" xfId="12223" builtinId="41" hidden="1" customBuiltin="1"/>
    <cellStyle name="Accent4" xfId="12244" builtinId="41" hidden="1" customBuiltin="1"/>
    <cellStyle name="Accent4" xfId="12265" builtinId="41" hidden="1" customBuiltin="1"/>
    <cellStyle name="Accent4" xfId="12149" builtinId="41" hidden="1" customBuiltin="1"/>
    <cellStyle name="Accent4" xfId="12306" builtinId="41" hidden="1" customBuiltin="1"/>
    <cellStyle name="Accent4" xfId="12339" builtinId="41" hidden="1" customBuiltin="1"/>
    <cellStyle name="Accent4" xfId="12373" builtinId="41" hidden="1" customBuiltin="1"/>
    <cellStyle name="Accent4" xfId="12403" builtinId="41" hidden="1" customBuiltin="1"/>
    <cellStyle name="Accent4" xfId="12435" builtinId="41" hidden="1" customBuiltin="1"/>
    <cellStyle name="Accent4" xfId="12282" builtinId="41" hidden="1" customBuiltin="1"/>
    <cellStyle name="Accent4" xfId="12404" builtinId="41" hidden="1" customBuiltin="1"/>
    <cellStyle name="Accent4" xfId="12456" builtinId="41" hidden="1" customBuiltin="1"/>
    <cellStyle name="Accent4" xfId="12488" builtinId="41" hidden="1" customBuiltin="1"/>
    <cellStyle name="Accent4" xfId="12515" builtinId="41" hidden="1" customBuiltin="1"/>
    <cellStyle name="Accent4" xfId="12541" builtinId="41" hidden="1" customBuiltin="1"/>
    <cellStyle name="Accent4" xfId="12550" builtinId="41" hidden="1" customBuiltin="1"/>
    <cellStyle name="Accent4" xfId="12590" builtinId="41" hidden="1" customBuiltin="1"/>
    <cellStyle name="Accent4" xfId="12621" builtinId="41" hidden="1" customBuiltin="1"/>
    <cellStyle name="Accent4" xfId="12652" builtinId="41" hidden="1" customBuiltin="1"/>
    <cellStyle name="Accent4" xfId="12680" builtinId="41" hidden="1" customBuiltin="1"/>
    <cellStyle name="Accent4" xfId="12708" builtinId="41" hidden="1" customBuiltin="1"/>
    <cellStyle name="Accent4" xfId="12567" builtinId="41" hidden="1" customBuiltin="1"/>
    <cellStyle name="Accent4" xfId="12681" builtinId="41" hidden="1" customBuiltin="1"/>
    <cellStyle name="Accent4" xfId="12727" builtinId="41" hidden="1" customBuiltin="1"/>
    <cellStyle name="Accent4" xfId="12756" builtinId="41" hidden="1" customBuiltin="1"/>
    <cellStyle name="Accent4" xfId="12784" builtinId="41" hidden="1" customBuiltin="1"/>
    <cellStyle name="Accent4" xfId="12812" builtinId="41" hidden="1" customBuiltin="1"/>
    <cellStyle name="Accent4" xfId="12843" builtinId="41" hidden="1" customBuiltin="1"/>
    <cellStyle name="Accent4" xfId="12883" builtinId="41" hidden="1" customBuiltin="1"/>
    <cellStyle name="Accent4" xfId="12914" builtinId="41" hidden="1" customBuiltin="1"/>
    <cellStyle name="Accent4" xfId="12945" builtinId="41" hidden="1" customBuiltin="1"/>
    <cellStyle name="Accent4" xfId="12972" builtinId="41" hidden="1" customBuiltin="1"/>
    <cellStyle name="Accent4" xfId="13000" builtinId="41" hidden="1" customBuiltin="1"/>
    <cellStyle name="Accent4" xfId="12860" builtinId="41" hidden="1" customBuiltin="1"/>
    <cellStyle name="Accent4" xfId="12973" builtinId="41" hidden="1" customBuiltin="1"/>
    <cellStyle name="Accent4" xfId="13020" builtinId="41" hidden="1" customBuiltin="1"/>
    <cellStyle name="Accent4" xfId="13047" builtinId="41" hidden="1" customBuiltin="1"/>
    <cellStyle name="Accent4" xfId="13073" builtinId="41" hidden="1" customBuiltin="1"/>
    <cellStyle name="Accent4" xfId="13098" builtinId="41" hidden="1" customBuiltin="1"/>
    <cellStyle name="Accent4" xfId="13119" builtinId="41" hidden="1" customBuiltin="1"/>
    <cellStyle name="Accent4" xfId="5843" builtinId="41" hidden="1" customBuiltin="1"/>
    <cellStyle name="Accent4" xfId="5205" builtinId="41" hidden="1" customBuiltin="1"/>
    <cellStyle name="Accent4" xfId="4673" builtinId="41" hidden="1" customBuiltin="1"/>
    <cellStyle name="Accent4" xfId="7934" builtinId="41" hidden="1" customBuiltin="1"/>
    <cellStyle name="Accent4" xfId="5872" builtinId="41" hidden="1" customBuiltin="1"/>
    <cellStyle name="Accent4" xfId="7830" builtinId="41" hidden="1" customBuiltin="1"/>
    <cellStyle name="Accent4" xfId="4845" builtinId="41" hidden="1" customBuiltin="1"/>
    <cellStyle name="Accent4" xfId="11135" builtinId="41" hidden="1" customBuiltin="1"/>
    <cellStyle name="Accent4" xfId="11433" builtinId="41" hidden="1" customBuiltin="1"/>
    <cellStyle name="Accent4" xfId="4220" builtinId="41" hidden="1" customBuiltin="1"/>
    <cellStyle name="Accent4" xfId="10849" builtinId="41" hidden="1" customBuiltin="1"/>
    <cellStyle name="Accent4" xfId="5914" builtinId="41" hidden="1" customBuiltin="1"/>
    <cellStyle name="Accent4" xfId="11911" builtinId="41" hidden="1" customBuiltin="1"/>
    <cellStyle name="Accent4" xfId="7639" builtinId="41" hidden="1" customBuiltin="1"/>
    <cellStyle name="Accent4" xfId="4677" builtinId="41" hidden="1" customBuiltin="1"/>
    <cellStyle name="Accent4" xfId="10905" builtinId="41" hidden="1" customBuiltin="1"/>
    <cellStyle name="Accent4" xfId="13125" builtinId="41" hidden="1" customBuiltin="1"/>
    <cellStyle name="Accent4" xfId="13093" builtinId="41" hidden="1" customBuiltin="1"/>
    <cellStyle name="Accent4" xfId="7952" builtinId="41" hidden="1" customBuiltin="1"/>
    <cellStyle name="Accent4" xfId="13150" builtinId="41" hidden="1" customBuiltin="1"/>
    <cellStyle name="Accent4" xfId="13188" builtinId="41" hidden="1" customBuiltin="1"/>
    <cellStyle name="Accent4" xfId="13224" builtinId="41" hidden="1" customBuiltin="1"/>
    <cellStyle name="Accent4" xfId="13259" builtinId="41" hidden="1" customBuiltin="1"/>
    <cellStyle name="Accent4" xfId="13277" builtinId="41" hidden="1" customBuiltin="1"/>
    <cellStyle name="Accent4" xfId="13322" builtinId="41" hidden="1" customBuiltin="1"/>
    <cellStyle name="Accent4" xfId="13354" builtinId="41" hidden="1" customBuiltin="1"/>
    <cellStyle name="Accent4" xfId="13388" builtinId="41" hidden="1" customBuiltin="1"/>
    <cellStyle name="Accent4" xfId="13420" builtinId="41" hidden="1" customBuiltin="1"/>
    <cellStyle name="Accent4" xfId="13451" builtinId="41" hidden="1" customBuiltin="1"/>
    <cellStyle name="Accent4" xfId="13295" builtinId="41" hidden="1" customBuiltin="1"/>
    <cellStyle name="Accent4" xfId="13421" builtinId="41" hidden="1" customBuiltin="1"/>
    <cellStyle name="Accent4" xfId="13474" builtinId="41" hidden="1" customBuiltin="1"/>
    <cellStyle name="Accent4" xfId="13509" builtinId="41" hidden="1" customBuiltin="1"/>
    <cellStyle name="Accent4" xfId="13545" builtinId="41" hidden="1" customBuiltin="1"/>
    <cellStyle name="Accent4" xfId="13579" builtinId="41" hidden="1" customBuiltin="1"/>
    <cellStyle name="Accent4" xfId="13619" builtinId="41" hidden="1" customBuiltin="1"/>
    <cellStyle name="Accent4" xfId="13664" builtinId="41" hidden="1" customBuiltin="1"/>
    <cellStyle name="Accent4" xfId="13696" builtinId="41" hidden="1" customBuiltin="1"/>
    <cellStyle name="Accent4" xfId="13730" builtinId="41" hidden="1" customBuiltin="1"/>
    <cellStyle name="Accent4" xfId="13762" builtinId="41" hidden="1" customBuiltin="1"/>
    <cellStyle name="Accent4" xfId="13793" builtinId="41" hidden="1" customBuiltin="1"/>
    <cellStyle name="Accent4" xfId="13637" builtinId="41" hidden="1" customBuiltin="1"/>
    <cellStyle name="Accent4" xfId="13763" builtinId="41" hidden="1" customBuiltin="1"/>
    <cellStyle name="Accent4" xfId="13816" builtinId="41" hidden="1" customBuiltin="1"/>
    <cellStyle name="Accent4" xfId="13851" builtinId="41" hidden="1" customBuiltin="1"/>
    <cellStyle name="Accent4" xfId="13887" builtinId="41" hidden="1" customBuiltin="1"/>
    <cellStyle name="Accent4" xfId="13921" builtinId="41" hidden="1" customBuiltin="1"/>
    <cellStyle name="Accent4" xfId="13963" builtinId="41" hidden="1" customBuiltin="1"/>
    <cellStyle name="Accent4" xfId="14322" builtinId="41" hidden="1" customBuiltin="1"/>
    <cellStyle name="Accent4" xfId="14343" builtinId="41" hidden="1" customBuiltin="1"/>
    <cellStyle name="Accent4" xfId="14365" builtinId="41" hidden="1" customBuiltin="1"/>
    <cellStyle name="Accent4" xfId="14387" builtinId="41" hidden="1" customBuiltin="1"/>
    <cellStyle name="Accent4" xfId="14408" builtinId="41" hidden="1" customBuiltin="1"/>
    <cellStyle name="Accent4" xfId="14450" builtinId="41" hidden="1" customBuiltin="1"/>
    <cellStyle name="Accent4" xfId="14853" builtinId="41" hidden="1" customBuiltin="1"/>
    <cellStyle name="Accent4" xfId="14877" builtinId="41" hidden="1" customBuiltin="1"/>
    <cellStyle name="Accent4" xfId="14903" builtinId="41" hidden="1" customBuiltin="1"/>
    <cellStyle name="Accent4" xfId="14927" builtinId="41" hidden="1" customBuiltin="1"/>
    <cellStyle name="Accent4" xfId="14950" builtinId="41" hidden="1" customBuiltin="1"/>
    <cellStyle name="Accent4" xfId="14819" builtinId="41" hidden="1" customBuiltin="1"/>
    <cellStyle name="Accent4" xfId="14989" builtinId="41" hidden="1" customBuiltin="1"/>
    <cellStyle name="Accent4" xfId="15021" builtinId="41" hidden="1" customBuiltin="1"/>
    <cellStyle name="Accent4" xfId="15054" builtinId="41" hidden="1" customBuiltin="1"/>
    <cellStyle name="Accent4" xfId="15087" builtinId="41" hidden="1" customBuiltin="1"/>
    <cellStyle name="Accent4" xfId="15118" builtinId="41" hidden="1" customBuiltin="1"/>
    <cellStyle name="Accent4" xfId="14965" builtinId="41" hidden="1" customBuiltin="1"/>
    <cellStyle name="Accent4" xfId="15088" builtinId="41" hidden="1" customBuiltin="1"/>
    <cellStyle name="Accent4" xfId="15136" builtinId="41" hidden="1" customBuiltin="1"/>
    <cellStyle name="Accent4" xfId="15163" builtinId="41" hidden="1" customBuiltin="1"/>
    <cellStyle name="Accent4" xfId="15186" builtinId="41" hidden="1" customBuiltin="1"/>
    <cellStyle name="Accent4" xfId="15210" builtinId="41" hidden="1" customBuiltin="1"/>
    <cellStyle name="Accent4" xfId="15221" builtinId="41" hidden="1" customBuiltin="1"/>
    <cellStyle name="Accent4" xfId="15256" builtinId="41" hidden="1" customBuiltin="1"/>
    <cellStyle name="Accent4" xfId="15287" builtinId="41" hidden="1" customBuiltin="1"/>
    <cellStyle name="Accent4" xfId="15318" builtinId="41" hidden="1" customBuiltin="1"/>
    <cellStyle name="Accent4" xfId="15347" builtinId="41" hidden="1" customBuiltin="1"/>
    <cellStyle name="Accent4" xfId="15375" builtinId="41" hidden="1" customBuiltin="1"/>
    <cellStyle name="Accent4" xfId="15234" builtinId="41" hidden="1" customBuiltin="1"/>
    <cellStyle name="Accent4" xfId="15348" builtinId="41" hidden="1" customBuiltin="1"/>
    <cellStyle name="Accent4" xfId="15393" builtinId="41" hidden="1" customBuiltin="1"/>
    <cellStyle name="Accent4" xfId="15416" builtinId="41" hidden="1" customBuiltin="1"/>
    <cellStyle name="Accent4" xfId="15442" builtinId="41" hidden="1" customBuiltin="1"/>
    <cellStyle name="Accent4" xfId="15467" builtinId="41" hidden="1" customBuiltin="1"/>
    <cellStyle name="Accent4" xfId="15498" builtinId="41" hidden="1" customBuiltin="1"/>
    <cellStyle name="Accent4" xfId="15534" builtinId="41" hidden="1" customBuiltin="1"/>
    <cellStyle name="Accent4" xfId="15565" builtinId="41" hidden="1" customBuiltin="1"/>
    <cellStyle name="Accent4" xfId="15596" builtinId="41" hidden="1" customBuiltin="1"/>
    <cellStyle name="Accent4" xfId="15624" builtinId="41" hidden="1" customBuiltin="1"/>
    <cellStyle name="Accent4" xfId="15652" builtinId="41" hidden="1" customBuiltin="1"/>
    <cellStyle name="Accent4" xfId="15512" builtinId="41" hidden="1" customBuiltin="1"/>
    <cellStyle name="Accent4" xfId="15625" builtinId="41" hidden="1" customBuiltin="1"/>
    <cellStyle name="Accent4" xfId="15670" builtinId="41" hidden="1" customBuiltin="1"/>
    <cellStyle name="Accent4" xfId="15693" builtinId="41" hidden="1" customBuiltin="1"/>
    <cellStyle name="Accent4" xfId="15717" builtinId="41" hidden="1" customBuiltin="1"/>
    <cellStyle name="Accent4" xfId="15741" builtinId="41" hidden="1" customBuiltin="1"/>
    <cellStyle name="Accent4" xfId="15770" builtinId="41" hidden="1" customBuiltin="1"/>
    <cellStyle name="Accent4" xfId="14474" builtinId="41" hidden="1" customBuiltin="1"/>
    <cellStyle name="Accent4" xfId="14658" builtinId="41" hidden="1" customBuiltin="1"/>
    <cellStyle name="Accent4" xfId="14484" builtinId="41" hidden="1" customBuiltin="1"/>
    <cellStyle name="Accent4" xfId="14538" builtinId="41" hidden="1" customBuiltin="1"/>
    <cellStyle name="Accent4" xfId="14664" builtinId="41" hidden="1" customBuiltin="1"/>
    <cellStyle name="Accent4" xfId="14708" builtinId="41" hidden="1" customBuiltin="1"/>
    <cellStyle name="Accent4" xfId="15922" builtinId="41" hidden="1" customBuiltin="1"/>
    <cellStyle name="Accent4" xfId="15943" builtinId="41" hidden="1" customBuiltin="1"/>
    <cellStyle name="Accent4" xfId="15966" builtinId="41" hidden="1" customBuiltin="1"/>
    <cellStyle name="Accent4" xfId="15987" builtinId="41" hidden="1" customBuiltin="1"/>
    <cellStyle name="Accent4" xfId="16008" builtinId="41" hidden="1" customBuiltin="1"/>
    <cellStyle name="Accent4" xfId="15894" builtinId="41" hidden="1" customBuiltin="1"/>
    <cellStyle name="Accent4" xfId="16044" builtinId="41" hidden="1" customBuiltin="1"/>
    <cellStyle name="Accent4" xfId="16077" builtinId="41" hidden="1" customBuiltin="1"/>
    <cellStyle name="Accent4" xfId="16111" builtinId="41" hidden="1" customBuiltin="1"/>
    <cellStyle name="Accent4" xfId="16141" builtinId="41" hidden="1" customBuiltin="1"/>
    <cellStyle name="Accent4" xfId="16172" builtinId="41" hidden="1" customBuiltin="1"/>
    <cellStyle name="Accent4" xfId="16022" builtinId="41" hidden="1" customBuiltin="1"/>
    <cellStyle name="Accent4" xfId="16142" builtinId="41" hidden="1" customBuiltin="1"/>
    <cellStyle name="Accent4" xfId="16191" builtinId="41" hidden="1" customBuiltin="1"/>
    <cellStyle name="Accent4" xfId="16219" builtinId="41" hidden="1" customBuiltin="1"/>
    <cellStyle name="Accent4" xfId="16244" builtinId="41" hidden="1" customBuiltin="1"/>
    <cellStyle name="Accent4" xfId="16270" builtinId="41" hidden="1" customBuiltin="1"/>
    <cellStyle name="Accent4" xfId="16282" builtinId="41" hidden="1" customBuiltin="1"/>
    <cellStyle name="Accent4" xfId="16317" builtinId="41" hidden="1" customBuiltin="1"/>
    <cellStyle name="Accent4" xfId="16348" builtinId="41" hidden="1" customBuiltin="1"/>
    <cellStyle name="Accent4" xfId="16379" builtinId="41" hidden="1" customBuiltin="1"/>
    <cellStyle name="Accent4" xfId="16406" builtinId="41" hidden="1" customBuiltin="1"/>
    <cellStyle name="Accent4" xfId="16434" builtinId="41" hidden="1" customBuiltin="1"/>
    <cellStyle name="Accent4" xfId="16296" builtinId="41" hidden="1" customBuiltin="1"/>
    <cellStyle name="Accent4" xfId="16407" builtinId="41" hidden="1" customBuiltin="1"/>
    <cellStyle name="Accent4" xfId="16450" builtinId="41" hidden="1" customBuiltin="1"/>
    <cellStyle name="Accent4" xfId="16475" builtinId="41" hidden="1" customBuiltin="1"/>
    <cellStyle name="Accent4" xfId="16496" builtinId="41" hidden="1" customBuiltin="1"/>
    <cellStyle name="Accent4" xfId="16520" builtinId="41" hidden="1" customBuiltin="1"/>
    <cellStyle name="Accent4" xfId="16551" builtinId="41" hidden="1" customBuiltin="1"/>
    <cellStyle name="Accent4" xfId="16587" builtinId="41" hidden="1" customBuiltin="1"/>
    <cellStyle name="Accent4" xfId="16618" builtinId="41" hidden="1" customBuiltin="1"/>
    <cellStyle name="Accent4" xfId="16650" builtinId="41" hidden="1" customBuiltin="1"/>
    <cellStyle name="Accent4" xfId="16678" builtinId="41" hidden="1" customBuiltin="1"/>
    <cellStyle name="Accent4" xfId="16706" builtinId="41" hidden="1" customBuiltin="1"/>
    <cellStyle name="Accent4" xfId="16566" builtinId="41" hidden="1" customBuiltin="1"/>
    <cellStyle name="Accent4" xfId="16679" builtinId="41" hidden="1" customBuiltin="1"/>
    <cellStyle name="Accent4" xfId="16724" builtinId="41" hidden="1" customBuiltin="1"/>
    <cellStyle name="Accent4" xfId="16748" builtinId="41" hidden="1" customBuiltin="1"/>
    <cellStyle name="Accent4" xfId="16770" builtinId="41" hidden="1" customBuiltin="1"/>
    <cellStyle name="Accent4" xfId="16793" builtinId="41" hidden="1" customBuiltin="1"/>
    <cellStyle name="Accent4" xfId="16822" builtinId="41" hidden="1" customBuiltin="1"/>
    <cellStyle name="Accent4" xfId="17034" builtinId="41" hidden="1" customBuiltin="1"/>
    <cellStyle name="Accent4" xfId="7566" builtinId="41" hidden="1" customBuiltin="1"/>
    <cellStyle name="Accent4" xfId="8235" builtinId="41" hidden="1" customBuiltin="1"/>
    <cellStyle name="Accent4" xfId="16851" builtinId="41" hidden="1" customBuiltin="1"/>
    <cellStyle name="Accent4" xfId="14076" builtinId="41" hidden="1" customBuiltin="1"/>
    <cellStyle name="Accent4" xfId="14063" builtinId="41" hidden="1" customBuiltin="1"/>
    <cellStyle name="Accent4" xfId="14185" builtinId="41" hidden="1" customBuiltin="1"/>
    <cellStyle name="Accent4" xfId="4823" builtinId="41" hidden="1" customBuiltin="1"/>
    <cellStyle name="Accent4" xfId="4499" builtinId="41" hidden="1" customBuiltin="1"/>
    <cellStyle name="Accent4" xfId="5877" builtinId="41" hidden="1" customBuiltin="1"/>
    <cellStyle name="Accent4" xfId="6106" builtinId="41" hidden="1" customBuiltin="1"/>
    <cellStyle name="Accent4" xfId="5331" builtinId="41" hidden="1" customBuiltin="1"/>
    <cellStyle name="Accent4" xfId="7863" builtinId="41" hidden="1" customBuiltin="1"/>
    <cellStyle name="Accent4" xfId="4567" builtinId="41" hidden="1" customBuiltin="1"/>
    <cellStyle name="Accent4" xfId="7722" builtinId="41" hidden="1" customBuiltin="1"/>
    <cellStyle name="Accent4" xfId="16980" builtinId="41" hidden="1" customBuiltin="1"/>
    <cellStyle name="Accent4" xfId="17007" builtinId="41" hidden="1" customBuiltin="1"/>
    <cellStyle name="Accent4" xfId="7564" builtinId="41" hidden="1" customBuiltin="1"/>
    <cellStyle name="Accent4" xfId="14163" builtinId="41" hidden="1" customBuiltin="1"/>
    <cellStyle name="Accent4" xfId="14648" builtinId="41" hidden="1" customBuiltin="1"/>
    <cellStyle name="Accent4" xfId="4681" builtinId="41" hidden="1" customBuiltin="1"/>
    <cellStyle name="Accent4" xfId="14634" builtinId="41" hidden="1" customBuiltin="1"/>
    <cellStyle name="Accent4" xfId="5415" builtinId="41" hidden="1" customBuiltin="1"/>
    <cellStyle name="Accent4" xfId="16900" builtinId="41" hidden="1" customBuiltin="1"/>
    <cellStyle name="Accent4" xfId="14227" builtinId="41" hidden="1" customBuiltin="1"/>
    <cellStyle name="Accent4" xfId="16914" builtinId="41" hidden="1" customBuiltin="1"/>
    <cellStyle name="Accent4" xfId="14289" builtinId="41" hidden="1" customBuiltin="1"/>
    <cellStyle name="Accent4" xfId="10864" builtinId="41" hidden="1" customBuiltin="1"/>
    <cellStyle name="Accent4" xfId="10683" builtinId="41" hidden="1" customBuiltin="1"/>
    <cellStyle name="Accent4" xfId="6162" builtinId="41" hidden="1" customBuiltin="1"/>
    <cellStyle name="Accent4" xfId="5269" builtinId="41" hidden="1" customBuiltin="1"/>
    <cellStyle name="Accent4" xfId="7793" builtinId="41" hidden="1" customBuiltin="1"/>
    <cellStyle name="Accent4" xfId="5461" builtinId="41" hidden="1" customBuiltin="1"/>
    <cellStyle name="Accent4" xfId="4725" builtinId="41" hidden="1" customBuiltin="1"/>
    <cellStyle name="Accent4" xfId="7711" builtinId="41" hidden="1" customBuiltin="1"/>
    <cellStyle name="Accent4" xfId="5586" builtinId="41" hidden="1" customBuiltin="1"/>
    <cellStyle name="Accent4" xfId="6008" builtinId="41" hidden="1" customBuiltin="1"/>
    <cellStyle name="Accent4" xfId="6269" builtinId="41" hidden="1" customBuiltin="1"/>
    <cellStyle name="Accent4" xfId="6089" builtinId="41" hidden="1" customBuiltin="1"/>
    <cellStyle name="Accent4" xfId="11703" builtinId="41" hidden="1" customBuiltin="1"/>
    <cellStyle name="Accent4" xfId="13036" builtinId="41" hidden="1" customBuiltin="1"/>
    <cellStyle name="Accent4" xfId="4903" builtinId="41" hidden="1" customBuiltin="1"/>
    <cellStyle name="Accent4" xfId="7798" builtinId="41" hidden="1" customBuiltin="1"/>
    <cellStyle name="Accent4" xfId="6137" builtinId="41" hidden="1" customBuiltin="1"/>
    <cellStyle name="Accent4" xfId="4626" builtinId="41" hidden="1" customBuiltin="1"/>
    <cellStyle name="Accent4" xfId="11963" builtinId="41" hidden="1" customBuiltin="1"/>
    <cellStyle name="Accent4" xfId="4916" builtinId="41" hidden="1" customBuiltin="1"/>
    <cellStyle name="Accent4" xfId="16198" builtinId="41" hidden="1" customBuiltin="1"/>
    <cellStyle name="Accent4" xfId="10831" builtinId="41" hidden="1" customBuiltin="1"/>
    <cellStyle name="Accent4" xfId="16773" builtinId="41" hidden="1" customBuiltin="1"/>
    <cellStyle name="Accent4" xfId="16442" builtinId="41" hidden="1" customBuiltin="1"/>
    <cellStyle name="Accent4" xfId="4869" builtinId="41" hidden="1" customBuiltin="1"/>
    <cellStyle name="Accent4" xfId="7936" builtinId="41" hidden="1" customBuiltin="1"/>
    <cellStyle name="Accent4" xfId="16049" builtinId="41" hidden="1" customBuiltin="1"/>
    <cellStyle name="Accent4" xfId="17183" builtinId="41" hidden="1" customBuiltin="1"/>
    <cellStyle name="Accent4" xfId="17208" builtinId="41" hidden="1" customBuiltin="1"/>
    <cellStyle name="Accent4" xfId="17236" builtinId="41" hidden="1" customBuiltin="1"/>
    <cellStyle name="Accent4" xfId="17263" builtinId="41" hidden="1" customBuiltin="1"/>
    <cellStyle name="Accent4" xfId="17288" builtinId="41" hidden="1" customBuiltin="1"/>
    <cellStyle name="Accent4" xfId="17149" builtinId="41" hidden="1" customBuiltin="1"/>
    <cellStyle name="Accent4" xfId="17330" builtinId="41" hidden="1" customBuiltin="1"/>
    <cellStyle name="Accent4" xfId="17364" builtinId="41" hidden="1" customBuiltin="1"/>
    <cellStyle name="Accent4" xfId="17398" builtinId="41" hidden="1" customBuiltin="1"/>
    <cellStyle name="Accent4" xfId="17430" builtinId="41" hidden="1" customBuiltin="1"/>
    <cellStyle name="Accent4" xfId="17462" builtinId="41" hidden="1" customBuiltin="1"/>
    <cellStyle name="Accent4" xfId="17305" builtinId="41" hidden="1" customBuiltin="1"/>
    <cellStyle name="Accent4" xfId="17431" builtinId="41" hidden="1" customBuiltin="1"/>
    <cellStyle name="Accent4" xfId="17482" builtinId="41" hidden="1" customBuiltin="1"/>
    <cellStyle name="Accent4" xfId="17511" builtinId="41" hidden="1" customBuiltin="1"/>
    <cellStyle name="Accent4" xfId="17539" builtinId="41" hidden="1" customBuiltin="1"/>
    <cellStyle name="Accent4" xfId="17564" builtinId="41" hidden="1" customBuiltin="1"/>
    <cellStyle name="Accent4" xfId="17575" builtinId="41" hidden="1" customBuiltin="1"/>
    <cellStyle name="Accent4" xfId="17613" builtinId="41" hidden="1" customBuiltin="1"/>
    <cellStyle name="Accent4" xfId="17644" builtinId="41" hidden="1" customBuiltin="1"/>
    <cellStyle name="Accent4" xfId="17675" builtinId="41" hidden="1" customBuiltin="1"/>
    <cellStyle name="Accent4" xfId="17704" builtinId="41" hidden="1" customBuiltin="1"/>
    <cellStyle name="Accent4" xfId="17733" builtinId="41" hidden="1" customBuiltin="1"/>
    <cellStyle name="Accent4" xfId="17589" builtinId="41" hidden="1" customBuiltin="1"/>
    <cellStyle name="Accent4" xfId="17705" builtinId="41" hidden="1" customBuiltin="1"/>
    <cellStyle name="Accent4" xfId="17752" builtinId="41" hidden="1" customBuiltin="1"/>
    <cellStyle name="Accent4" xfId="17778" builtinId="41" hidden="1" customBuiltin="1"/>
    <cellStyle name="Accent4" xfId="17804" builtinId="41" hidden="1" customBuiltin="1"/>
    <cellStyle name="Accent4" xfId="17828" builtinId="41" hidden="1" customBuiltin="1"/>
    <cellStyle name="Accent4" xfId="17859" builtinId="41" hidden="1" customBuiltin="1"/>
    <cellStyle name="Accent4" xfId="17897" builtinId="41" hidden="1" customBuiltin="1"/>
    <cellStyle name="Accent4" xfId="17928" builtinId="41" hidden="1" customBuiltin="1"/>
    <cellStyle name="Accent4" xfId="17959" builtinId="41" hidden="1" customBuiltin="1"/>
    <cellStyle name="Accent4" xfId="17989" builtinId="41" hidden="1" customBuiltin="1"/>
    <cellStyle name="Accent4" xfId="18017" builtinId="41" hidden="1" customBuiltin="1"/>
    <cellStyle name="Accent4" xfId="17874" builtinId="41" hidden="1" customBuiltin="1"/>
    <cellStyle name="Accent4" xfId="17990" builtinId="41" hidden="1" customBuiltin="1"/>
    <cellStyle name="Accent4" xfId="18035" builtinId="41" hidden="1" customBuiltin="1"/>
    <cellStyle name="Accent4" xfId="18060" builtinId="41" hidden="1" customBuiltin="1"/>
    <cellStyle name="Accent4" xfId="18085" builtinId="41" hidden="1" customBuiltin="1"/>
    <cellStyle name="Accent4" xfId="18110" builtinId="41" hidden="1" customBuiltin="1"/>
    <cellStyle name="Accent4" xfId="18138" builtinId="41" hidden="1" customBuiltin="1"/>
    <cellStyle name="Accent4" xfId="6254" builtinId="41" hidden="1" customBuiltin="1"/>
    <cellStyle name="Accent4" xfId="17060" builtinId="41" hidden="1" customBuiltin="1"/>
    <cellStyle name="Accent4" xfId="5332" builtinId="41" hidden="1" customBuiltin="1"/>
    <cellStyle name="Accent4" xfId="6069" builtinId="41" hidden="1" customBuiltin="1"/>
    <cellStyle name="Accent4" xfId="17064" builtinId="41" hidden="1" customBuiltin="1"/>
    <cellStyle name="Accent4" xfId="17078" builtinId="41" hidden="1" customBuiltin="1"/>
    <cellStyle name="Accent4" xfId="18284" builtinId="41" hidden="1" customBuiltin="1"/>
    <cellStyle name="Accent4" xfId="18305" builtinId="41" hidden="1" customBuiltin="1"/>
    <cellStyle name="Accent4" xfId="18328" builtinId="41" hidden="1" customBuiltin="1"/>
    <cellStyle name="Accent4" xfId="18349" builtinId="41" hidden="1" customBuiltin="1"/>
    <cellStyle name="Accent4" xfId="18370" builtinId="41" hidden="1" customBuiltin="1"/>
    <cellStyle name="Accent4" xfId="18256" builtinId="41" hidden="1" customBuiltin="1"/>
    <cellStyle name="Accent4" xfId="18409" builtinId="41" hidden="1" customBuiltin="1"/>
    <cellStyle name="Accent4" xfId="18442" builtinId="41" hidden="1" customBuiltin="1"/>
    <cellStyle name="Accent4" xfId="18475" builtinId="41" hidden="1" customBuiltin="1"/>
    <cellStyle name="Accent4" xfId="18507" builtinId="41" hidden="1" customBuiltin="1"/>
    <cellStyle name="Accent4" xfId="18538" builtinId="41" hidden="1" customBuiltin="1"/>
    <cellStyle name="Accent4" xfId="18387" builtinId="41" hidden="1" customBuiltin="1"/>
    <cellStyle name="Accent4" xfId="18508" builtinId="41" hidden="1" customBuiltin="1"/>
    <cellStyle name="Accent4" xfId="18557" builtinId="41" hidden="1" customBuiltin="1"/>
    <cellStyle name="Accent4" xfId="18586" builtinId="41" hidden="1" customBuiltin="1"/>
    <cellStyle name="Accent4" xfId="18613" builtinId="41" hidden="1" customBuiltin="1"/>
    <cellStyle name="Accent4" xfId="18638" builtinId="41" hidden="1" customBuiltin="1"/>
    <cellStyle name="Accent4" xfId="18648" builtinId="41" hidden="1" customBuiltin="1"/>
    <cellStyle name="Accent4" xfId="18686" builtinId="41" hidden="1" customBuiltin="1"/>
    <cellStyle name="Accent4" xfId="18718" builtinId="41" hidden="1" customBuiltin="1"/>
    <cellStyle name="Accent4" xfId="18749" builtinId="41" hidden="1" customBuiltin="1"/>
    <cellStyle name="Accent4" xfId="18777" builtinId="41" hidden="1" customBuiltin="1"/>
    <cellStyle name="Accent4" xfId="18806" builtinId="41" hidden="1" customBuiltin="1"/>
    <cellStyle name="Accent4" xfId="18664" builtinId="41" hidden="1" customBuiltin="1"/>
    <cellStyle name="Accent4" xfId="18778" builtinId="41" hidden="1" customBuiltin="1"/>
    <cellStyle name="Accent4" xfId="18823" builtinId="41" hidden="1" customBuiltin="1"/>
    <cellStyle name="Accent4" xfId="18851" builtinId="41" hidden="1" customBuiltin="1"/>
    <cellStyle name="Accent4" xfId="18877" builtinId="41" hidden="1" customBuiltin="1"/>
    <cellStyle name="Accent4" xfId="18901" builtinId="41" hidden="1" customBuiltin="1"/>
    <cellStyle name="Accent4" xfId="18931" builtinId="41" hidden="1" customBuiltin="1"/>
    <cellStyle name="Accent4" xfId="18969" builtinId="41" hidden="1" customBuiltin="1"/>
    <cellStyle name="Accent4" xfId="19000" builtinId="41" hidden="1" customBuiltin="1"/>
    <cellStyle name="Accent4" xfId="19031" builtinId="41" hidden="1" customBuiltin="1"/>
    <cellStyle name="Accent4" xfId="19061" builtinId="41" hidden="1" customBuiltin="1"/>
    <cellStyle name="Accent4" xfId="19089" builtinId="41" hidden="1" customBuiltin="1"/>
    <cellStyle name="Accent4" xfId="18946" builtinId="41" hidden="1" customBuiltin="1"/>
    <cellStyle name="Accent4" xfId="19062" builtinId="41" hidden="1" customBuiltin="1"/>
    <cellStyle name="Accent4" xfId="19107" builtinId="41" hidden="1" customBuiltin="1"/>
    <cellStyle name="Accent4" xfId="19132" builtinId="41" hidden="1" customBuiltin="1"/>
    <cellStyle name="Accent4" xfId="19155" builtinId="41" hidden="1" customBuiltin="1"/>
    <cellStyle name="Accent4" xfId="19179" builtinId="41" hidden="1" customBuiltin="1"/>
    <cellStyle name="Accent4" xfId="19200" builtinId="41" hidden="1" customBuiltin="1"/>
    <cellStyle name="Accent4" xfId="4564" builtinId="41" hidden="1" customBuiltin="1"/>
    <cellStyle name="Accent4" xfId="5419" builtinId="41" hidden="1" customBuiltin="1"/>
    <cellStyle name="Accent4" xfId="6167" builtinId="41" hidden="1" customBuiltin="1"/>
    <cellStyle name="Accent4" xfId="14279" builtinId="41" hidden="1" customBuiltin="1"/>
    <cellStyle name="Accent4" xfId="5579" builtinId="41" hidden="1" customBuiltin="1"/>
    <cellStyle name="Accent4" xfId="14203" builtinId="41" hidden="1" customBuiltin="1"/>
    <cellStyle name="Accent4" xfId="5177" builtinId="41" hidden="1" customBuiltin="1"/>
    <cellStyle name="Accent4" xfId="17286" builtinId="41" hidden="1" customBuiltin="1"/>
    <cellStyle name="Accent4" xfId="17570" builtinId="41" hidden="1" customBuiltin="1"/>
    <cellStyle name="Accent4" xfId="8033" builtinId="41" hidden="1" customBuiltin="1"/>
    <cellStyle name="Accent4" xfId="17029" builtinId="41" hidden="1" customBuiltin="1"/>
    <cellStyle name="Accent4" xfId="5158" builtinId="41" hidden="1" customBuiltin="1"/>
    <cellStyle name="Accent4" xfId="18028" builtinId="41" hidden="1" customBuiltin="1"/>
    <cellStyle name="Accent4" xfId="14046" builtinId="41" hidden="1" customBuiltin="1"/>
    <cellStyle name="Accent4" xfId="5025" builtinId="41" hidden="1" customBuiltin="1"/>
    <cellStyle name="Accent4" xfId="17073" builtinId="41" hidden="1" customBuiltin="1"/>
    <cellStyle name="Accent4" xfId="19206" builtinId="41" hidden="1" customBuiltin="1"/>
    <cellStyle name="Accent4" xfId="19175" builtinId="41" hidden="1" customBuiltin="1"/>
    <cellStyle name="Accent4" xfId="14293" builtinId="41" hidden="1" customBuiltin="1"/>
    <cellStyle name="Accent4" xfId="19231" builtinId="41" hidden="1" customBuiltin="1"/>
    <cellStyle name="Accent4" xfId="19270" builtinId="41" hidden="1" customBuiltin="1"/>
    <cellStyle name="Accent4" xfId="19307" builtinId="41" hidden="1" customBuiltin="1"/>
    <cellStyle name="Accent4" xfId="19342" builtinId="41" hidden="1" customBuiltin="1"/>
    <cellStyle name="Accent4" xfId="19360" builtinId="41" hidden="1" customBuiltin="1"/>
    <cellStyle name="Accent4" xfId="19405" builtinId="41" hidden="1" customBuiltin="1"/>
    <cellStyle name="Accent4" xfId="19437" builtinId="41" hidden="1" customBuiltin="1"/>
    <cellStyle name="Accent4" xfId="19471" builtinId="41" hidden="1" customBuiltin="1"/>
    <cellStyle name="Accent4" xfId="19503" builtinId="41" hidden="1" customBuiltin="1"/>
    <cellStyle name="Accent4" xfId="19534" builtinId="41" hidden="1" customBuiltin="1"/>
    <cellStyle name="Accent4" xfId="19378" builtinId="41" hidden="1" customBuiltin="1"/>
    <cellStyle name="Accent4" xfId="19504" builtinId="41" hidden="1" customBuiltin="1"/>
    <cellStyle name="Accent4" xfId="19557" builtinId="41" hidden="1" customBuiltin="1"/>
    <cellStyle name="Accent4" xfId="19592" builtinId="41" hidden="1" customBuiltin="1"/>
    <cellStyle name="Accent4" xfId="19628" builtinId="41" hidden="1" customBuiltin="1"/>
    <cellStyle name="Accent4" xfId="19662" builtinId="41" hidden="1" customBuiltin="1"/>
    <cellStyle name="Accent4" xfId="19702" builtinId="41" hidden="1" customBuiltin="1"/>
    <cellStyle name="Accent4" xfId="19747" builtinId="41" hidden="1" customBuiltin="1"/>
    <cellStyle name="Accent4" xfId="19779" builtinId="41" hidden="1" customBuiltin="1"/>
    <cellStyle name="Accent4" xfId="19813" builtinId="41" hidden="1" customBuiltin="1"/>
    <cellStyle name="Accent4" xfId="19845" builtinId="41" hidden="1" customBuiltin="1"/>
    <cellStyle name="Accent4" xfId="19876" builtinId="41" hidden="1" customBuiltin="1"/>
    <cellStyle name="Accent4" xfId="19720" builtinId="41" hidden="1" customBuiltin="1"/>
    <cellStyle name="Accent4" xfId="19846" builtinId="41" hidden="1" customBuiltin="1"/>
    <cellStyle name="Accent4" xfId="19899" builtinId="41" hidden="1" customBuiltin="1"/>
    <cellStyle name="Accent4" xfId="19934" builtinId="41" hidden="1" customBuiltin="1"/>
    <cellStyle name="Accent4" xfId="19970" builtinId="41" hidden="1" customBuiltin="1"/>
    <cellStyle name="Accent4" xfId="20004" builtinId="41" hidden="1" customBuiltin="1"/>
    <cellStyle name="Accent4" xfId="20039" builtinId="41" hidden="1" customBuiltin="1"/>
    <cellStyle name="Accent4" xfId="20146" builtinId="41" hidden="1" customBuiltin="1"/>
    <cellStyle name="Accent4" xfId="20167" builtinId="41" hidden="1" customBuiltin="1"/>
    <cellStyle name="Accent4" xfId="20190" builtinId="41" hidden="1" customBuiltin="1"/>
    <cellStyle name="Accent4" xfId="20212" builtinId="41" hidden="1" customBuiltin="1"/>
    <cellStyle name="Accent4" xfId="20233" builtinId="41" hidden="1" customBuiltin="1"/>
    <cellStyle name="Accent4" xfId="20267" builtinId="41" hidden="1" customBuiltin="1"/>
    <cellStyle name="Accent4" xfId="20467" builtinId="41" hidden="1" customBuiltin="1"/>
    <cellStyle name="Accent4" xfId="20491" builtinId="41" hidden="1" customBuiltin="1"/>
    <cellStyle name="Accent4" xfId="20519" builtinId="41" hidden="1" customBuiltin="1"/>
    <cellStyle name="Accent4" xfId="20546" builtinId="41" hidden="1" customBuiltin="1"/>
    <cellStyle name="Accent4" xfId="20571" builtinId="41" hidden="1" customBuiltin="1"/>
    <cellStyle name="Accent4" xfId="20433" builtinId="41" hidden="1" customBuiltin="1"/>
    <cellStyle name="Accent4" xfId="20612" builtinId="41" hidden="1" customBuiltin="1"/>
    <cellStyle name="Accent4" xfId="20646" builtinId="41" hidden="1" customBuiltin="1"/>
    <cellStyle name="Accent4" xfId="20679" builtinId="41" hidden="1" customBuiltin="1"/>
    <cellStyle name="Accent4" xfId="20711" builtinId="41" hidden="1" customBuiltin="1"/>
    <cellStyle name="Accent4" xfId="20743" builtinId="41" hidden="1" customBuiltin="1"/>
    <cellStyle name="Accent4" xfId="20588" builtinId="41" hidden="1" customBuiltin="1"/>
    <cellStyle name="Accent4" xfId="20712" builtinId="41" hidden="1" customBuiltin="1"/>
    <cellStyle name="Accent4" xfId="20762" builtinId="41" hidden="1" customBuiltin="1"/>
    <cellStyle name="Accent4" xfId="20791" builtinId="41" hidden="1" customBuiltin="1"/>
    <cellStyle name="Accent4" xfId="20819" builtinId="41" hidden="1" customBuiltin="1"/>
    <cellStyle name="Accent4" xfId="20843" builtinId="41" hidden="1" customBuiltin="1"/>
    <cellStyle name="Accent4" xfId="20854" builtinId="41" hidden="1" customBuiltin="1"/>
    <cellStyle name="Accent4" xfId="20892" builtinId="41" hidden="1" customBuiltin="1"/>
    <cellStyle name="Accent4" xfId="20923" builtinId="41" hidden="1" customBuiltin="1"/>
    <cellStyle name="Accent4" xfId="20954" builtinId="41" hidden="1" customBuiltin="1"/>
    <cellStyle name="Accent4" xfId="20983" builtinId="41" hidden="1" customBuiltin="1"/>
    <cellStyle name="Accent4" xfId="21011" builtinId="41" hidden="1" customBuiltin="1"/>
    <cellStyle name="Accent4" xfId="20868" builtinId="41" hidden="1" customBuiltin="1"/>
    <cellStyle name="Accent4" xfId="20984" builtinId="41" hidden="1" customBuiltin="1"/>
    <cellStyle name="Accent4" xfId="21029" builtinId="41" hidden="1" customBuiltin="1"/>
    <cellStyle name="Accent4" xfId="21054" builtinId="41" hidden="1" customBuiltin="1"/>
    <cellStyle name="Accent4" xfId="21078" builtinId="41" hidden="1" customBuiltin="1"/>
    <cellStyle name="Accent4" xfId="21101" builtinId="41" hidden="1" customBuiltin="1"/>
    <cellStyle name="Accent4" xfId="21131" builtinId="41" hidden="1" customBuiltin="1"/>
    <cellStyle name="Accent4" xfId="21169" builtinId="41" hidden="1" customBuiltin="1"/>
    <cellStyle name="Accent4" xfId="21200" builtinId="41" hidden="1" customBuiltin="1"/>
    <cellStyle name="Accent4" xfId="21231" builtinId="41" hidden="1" customBuiltin="1"/>
    <cellStyle name="Accent4" xfId="21260" builtinId="41" hidden="1" customBuiltin="1"/>
    <cellStyle name="Accent4" xfId="21288" builtinId="41" hidden="1" customBuiltin="1"/>
    <cellStyle name="Accent4" xfId="21146" builtinId="41" hidden="1" customBuiltin="1"/>
    <cellStyle name="Accent4" xfId="21261" builtinId="41" hidden="1" customBuiltin="1"/>
    <cellStyle name="Accent4" xfId="21306" builtinId="41" hidden="1" customBuiltin="1"/>
    <cellStyle name="Accent4" xfId="21331" builtinId="41" hidden="1" customBuiltin="1"/>
    <cellStyle name="Accent4" xfId="21356" builtinId="41" hidden="1" customBuiltin="1"/>
    <cellStyle name="Accent4" xfId="21379" builtinId="41" hidden="1" customBuiltin="1"/>
    <cellStyle name="Accent4" xfId="21407" builtinId="41" hidden="1" customBuiltin="1"/>
    <cellStyle name="Accent4" xfId="20274" builtinId="41" hidden="1" customBuiltin="1"/>
    <cellStyle name="Accent4" xfId="20345" builtinId="41" hidden="1" customBuiltin="1"/>
    <cellStyle name="Accent4" xfId="20281" builtinId="41" hidden="1" customBuiltin="1"/>
    <cellStyle name="Accent4" xfId="20307" builtinId="41" hidden="1" customBuiltin="1"/>
    <cellStyle name="Accent4" xfId="20349" builtinId="41" hidden="1" customBuiltin="1"/>
    <cellStyle name="Accent4" xfId="20362" builtinId="41" hidden="1" customBuiltin="1"/>
    <cellStyle name="Accent4" xfId="21553" builtinId="41" hidden="1" customBuiltin="1"/>
    <cellStyle name="Accent4" xfId="21574" builtinId="41" hidden="1" customBuiltin="1"/>
    <cellStyle name="Accent4" xfId="21597" builtinId="41" hidden="1" customBuiltin="1"/>
    <cellStyle name="Accent4" xfId="21618" builtinId="41" hidden="1" customBuiltin="1"/>
    <cellStyle name="Accent4" xfId="21639" builtinId="41" hidden="1" customBuiltin="1"/>
    <cellStyle name="Accent4" xfId="21525" builtinId="41" hidden="1" customBuiltin="1"/>
    <cellStyle name="Accent4" xfId="21678" builtinId="41" hidden="1" customBuiltin="1"/>
    <cellStyle name="Accent4" xfId="21711" builtinId="41" hidden="1" customBuiltin="1"/>
    <cellStyle name="Accent4" xfId="21744" builtinId="41" hidden="1" customBuiltin="1"/>
    <cellStyle name="Accent4" xfId="21775" builtinId="41" hidden="1" customBuiltin="1"/>
    <cellStyle name="Accent4" xfId="21806" builtinId="41" hidden="1" customBuiltin="1"/>
    <cellStyle name="Accent4" xfId="21656" builtinId="41" hidden="1" customBuiltin="1"/>
    <cellStyle name="Accent4" xfId="21776" builtinId="41" hidden="1" customBuiltin="1"/>
    <cellStyle name="Accent4" xfId="21824" builtinId="41" hidden="1" customBuiltin="1"/>
    <cellStyle name="Accent4" xfId="21852" builtinId="41" hidden="1" customBuiltin="1"/>
    <cellStyle name="Accent4" xfId="21876" builtinId="41" hidden="1" customBuiltin="1"/>
    <cellStyle name="Accent4" xfId="21900" builtinId="41" hidden="1" customBuiltin="1"/>
    <cellStyle name="Accent4" xfId="21910" builtinId="41" hidden="1" customBuiltin="1"/>
    <cellStyle name="Accent4" xfId="21948" builtinId="41" hidden="1" customBuiltin="1"/>
    <cellStyle name="Accent4" xfId="21979" builtinId="41" hidden="1" customBuiltin="1"/>
    <cellStyle name="Accent4" xfId="22010" builtinId="41" hidden="1" customBuiltin="1"/>
    <cellStyle name="Accent4" xfId="22038" builtinId="41" hidden="1" customBuiltin="1"/>
    <cellStyle name="Accent4" xfId="22066" builtinId="41" hidden="1" customBuiltin="1"/>
    <cellStyle name="Accent4" xfId="21926" builtinId="41" hidden="1" customBuiltin="1"/>
    <cellStyle name="Accent4" xfId="22039" builtinId="41" hidden="1" customBuiltin="1"/>
    <cellStyle name="Accent4" xfId="22083" builtinId="41" hidden="1" customBuiltin="1"/>
    <cellStyle name="Accent4" xfId="22108" builtinId="41" hidden="1" customBuiltin="1"/>
    <cellStyle name="Accent4" xfId="22133" builtinId="41" hidden="1" customBuiltin="1"/>
    <cellStyle name="Accent4" xfId="22157" builtinId="41" hidden="1" customBuiltin="1"/>
    <cellStyle name="Accent4" xfId="22186" builtinId="41" hidden="1" customBuiltin="1"/>
    <cellStyle name="Accent4" xfId="22224" builtinId="41" hidden="1" customBuiltin="1"/>
    <cellStyle name="Accent4" xfId="22255" builtinId="41" hidden="1" customBuiltin="1"/>
    <cellStyle name="Accent4" xfId="22286" builtinId="41" hidden="1" customBuiltin="1"/>
    <cellStyle name="Accent4" xfId="22315" builtinId="41" hidden="1" customBuiltin="1"/>
    <cellStyle name="Accent4" xfId="22343" builtinId="41" hidden="1" customBuiltin="1"/>
    <cellStyle name="Accent4" xfId="22201" builtinId="41" hidden="1" customBuiltin="1"/>
    <cellStyle name="Accent4" xfId="22316" builtinId="41" hidden="1" customBuiltin="1"/>
    <cellStyle name="Accent4" xfId="22361" builtinId="41" hidden="1" customBuiltin="1"/>
    <cellStyle name="Accent4" xfId="22386" builtinId="41" hidden="1" customBuiltin="1"/>
    <cellStyle name="Accent4" xfId="22409" builtinId="41" hidden="1" customBuiltin="1"/>
    <cellStyle name="Accent4" xfId="22432" builtinId="41" hidden="1" customBuiltin="1"/>
    <cellStyle name="Accent4" xfId="22453" builtinId="41" hidden="1" customBuiltin="1"/>
    <cellStyle name="Accent4" xfId="5327" builtinId="41" hidden="1" customBuiltin="1"/>
    <cellStyle name="Accent4" xfId="4555" builtinId="41" hidden="1" customBuiltin="1"/>
    <cellStyle name="Accent4" xfId="14675" builtinId="41" hidden="1" customBuiltin="1"/>
    <cellStyle name="Accent4" xfId="4853" builtinId="41" hidden="1" customBuiltin="1"/>
    <cellStyle name="Accent4" xfId="10965" builtinId="41" hidden="1" customBuiltin="1"/>
    <cellStyle name="Accent4" xfId="17181" builtinId="41" hidden="1" customBuiltin="1"/>
    <cellStyle name="Accent4" xfId="4633" builtinId="41" hidden="1" customBuiltin="1"/>
    <cellStyle name="Accent4" xfId="20569" builtinId="41" hidden="1" customBuiltin="1"/>
    <cellStyle name="Accent4" xfId="20849" builtinId="41" hidden="1" customBuiltin="1"/>
    <cellStyle name="Accent4" xfId="4285" builtinId="41" hidden="1" customBuiltin="1"/>
    <cellStyle name="Accent4" xfId="7594" builtinId="41" hidden="1" customBuiltin="1"/>
    <cellStyle name="Accent4" xfId="20104" builtinId="41" hidden="1" customBuiltin="1"/>
    <cellStyle name="Accent4" xfId="21299" builtinId="41" hidden="1" customBuiltin="1"/>
    <cellStyle name="Accent4" xfId="20115" builtinId="41" hidden="1" customBuiltin="1"/>
    <cellStyle name="Accent4" xfId="14215" builtinId="41" hidden="1" customBuiltin="1"/>
    <cellStyle name="Accent4" xfId="20357" builtinId="41" hidden="1" customBuiltin="1"/>
    <cellStyle name="Accent4" xfId="22459" builtinId="41" hidden="1" customBuiltin="1"/>
    <cellStyle name="Accent4" xfId="22428" builtinId="41" hidden="1" customBuiltin="1"/>
    <cellStyle name="Accent4" xfId="20303" builtinId="41" hidden="1" customBuiltin="1"/>
    <cellStyle name="Accent4" xfId="22484" builtinId="41" hidden="1" customBuiltin="1"/>
    <cellStyle name="Accent4" xfId="22523" builtinId="41" hidden="1" customBuiltin="1"/>
    <cellStyle name="Accent4" xfId="22560" builtinId="41" hidden="1" customBuiltin="1"/>
    <cellStyle name="Accent4" xfId="22595" builtinId="41" hidden="1" customBuiltin="1"/>
    <cellStyle name="Accent4" xfId="22613" builtinId="41" hidden="1" customBuiltin="1"/>
    <cellStyle name="Accent4" xfId="22658" builtinId="41" hidden="1" customBuiltin="1"/>
    <cellStyle name="Accent4" xfId="22690" builtinId="41" hidden="1" customBuiltin="1"/>
    <cellStyle name="Accent4" xfId="22724" builtinId="41" hidden="1" customBuiltin="1"/>
    <cellStyle name="Accent4" xfId="22756" builtinId="41" hidden="1" customBuiltin="1"/>
    <cellStyle name="Accent4" xfId="22787" builtinId="41" hidden="1" customBuiltin="1"/>
    <cellStyle name="Accent4" xfId="22631" builtinId="41" hidden="1" customBuiltin="1"/>
    <cellStyle name="Accent4" xfId="22757" builtinId="41" hidden="1" customBuiltin="1"/>
    <cellStyle name="Accent4" xfId="22810" builtinId="41" hidden="1" customBuiltin="1"/>
    <cellStyle name="Accent4" xfId="22845" builtinId="41" hidden="1" customBuiltin="1"/>
    <cellStyle name="Accent4" xfId="22881" builtinId="41" hidden="1" customBuiltin="1"/>
    <cellStyle name="Accent4" xfId="22915" builtinId="41" hidden="1" customBuiltin="1"/>
    <cellStyle name="Accent4" xfId="22955" builtinId="41" hidden="1" customBuiltin="1"/>
    <cellStyle name="Accent4" xfId="23000" builtinId="41" hidden="1" customBuiltin="1"/>
    <cellStyle name="Accent4" xfId="23032" builtinId="41" hidden="1" customBuiltin="1"/>
    <cellStyle name="Accent4" xfId="23066" builtinId="41" hidden="1" customBuiltin="1"/>
    <cellStyle name="Accent4" xfId="23098" builtinId="41" hidden="1" customBuiltin="1"/>
    <cellStyle name="Accent4" xfId="23129" builtinId="41" hidden="1" customBuiltin="1"/>
    <cellStyle name="Accent4" xfId="22973" builtinId="41" hidden="1" customBuiltin="1"/>
    <cellStyle name="Accent4" xfId="23099" builtinId="41" hidden="1" customBuiltin="1"/>
    <cellStyle name="Accent4" xfId="23152" builtinId="41" hidden="1" customBuiltin="1"/>
    <cellStyle name="Accent4" xfId="23187" builtinId="41" hidden="1" customBuiltin="1"/>
    <cellStyle name="Accent4" xfId="23223" builtinId="41" hidden="1" customBuiltin="1"/>
    <cellStyle name="Accent4" xfId="23257" builtinId="41" hidden="1" customBuiltin="1"/>
    <cellStyle name="Accent4" xfId="23288" builtinId="41" hidden="1" customBuiltin="1"/>
    <cellStyle name="Accent4" xfId="23354" builtinId="41" hidden="1" customBuiltin="1"/>
    <cellStyle name="Accent4" xfId="23375" builtinId="41" hidden="1" customBuiltin="1"/>
    <cellStyle name="Accent4" xfId="23398" builtinId="41" hidden="1" customBuiltin="1"/>
    <cellStyle name="Accent4" xfId="23420" builtinId="41" hidden="1" customBuiltin="1"/>
    <cellStyle name="Accent4" xfId="23441" builtinId="41" hidden="1" customBuiltin="1"/>
    <cellStyle name="Accent4" xfId="23472" builtinId="41" hidden="1" customBuiltin="1"/>
    <cellStyle name="Accent4" xfId="23668" builtinId="41" hidden="1" customBuiltin="1"/>
    <cellStyle name="Accent4" xfId="23690" builtinId="41" hidden="1" customBuiltin="1"/>
    <cellStyle name="Accent4" xfId="23718" builtinId="41" hidden="1" customBuiltin="1"/>
    <cellStyle name="Accent4" xfId="23744" builtinId="41" hidden="1" customBuiltin="1"/>
    <cellStyle name="Accent4" xfId="23768" builtinId="41" hidden="1" customBuiltin="1"/>
    <cellStyle name="Accent4" xfId="23635" builtinId="41" hidden="1" customBuiltin="1"/>
    <cellStyle name="Accent4" xfId="23808" builtinId="41" hidden="1" customBuiltin="1"/>
    <cellStyle name="Accent4" xfId="23842" builtinId="41" hidden="1" customBuiltin="1"/>
    <cellStyle name="Accent4" xfId="23875" builtinId="41" hidden="1" customBuiltin="1"/>
    <cellStyle name="Accent4" xfId="23907" builtinId="41" hidden="1" customBuiltin="1"/>
    <cellStyle name="Accent4" xfId="23938" builtinId="41" hidden="1" customBuiltin="1"/>
    <cellStyle name="Accent4" xfId="23785" builtinId="41" hidden="1" customBuiltin="1"/>
    <cellStyle name="Accent4" xfId="23908" builtinId="41" hidden="1" customBuiltin="1"/>
    <cellStyle name="Accent4" xfId="23956" builtinId="41" hidden="1" customBuiltin="1"/>
    <cellStyle name="Accent4" xfId="23985" builtinId="41" hidden="1" customBuiltin="1"/>
    <cellStyle name="Accent4" xfId="24011" builtinId="41" hidden="1" customBuiltin="1"/>
    <cellStyle name="Accent4" xfId="24034" builtinId="41" hidden="1" customBuiltin="1"/>
    <cellStyle name="Accent4" xfId="24045" builtinId="41" hidden="1" customBuiltin="1"/>
    <cellStyle name="Accent4" xfId="24081" builtinId="41" hidden="1" customBuiltin="1"/>
    <cellStyle name="Accent4" xfId="24112" builtinId="41" hidden="1" customBuiltin="1"/>
    <cellStyle name="Accent4" xfId="24143" builtinId="41" hidden="1" customBuiltin="1"/>
    <cellStyle name="Accent4" xfId="24171" builtinId="41" hidden="1" customBuiltin="1"/>
    <cellStyle name="Accent4" xfId="24199" builtinId="41" hidden="1" customBuiltin="1"/>
    <cellStyle name="Accent4" xfId="24059" builtinId="41" hidden="1" customBuiltin="1"/>
    <cellStyle name="Accent4" xfId="24172" builtinId="41" hidden="1" customBuiltin="1"/>
    <cellStyle name="Accent4" xfId="24217" builtinId="41" hidden="1" customBuiltin="1"/>
    <cellStyle name="Accent4" xfId="24241" builtinId="41" hidden="1" customBuiltin="1"/>
    <cellStyle name="Accent4" xfId="24265" builtinId="41" hidden="1" customBuiltin="1"/>
    <cellStyle name="Accent4" xfId="24288" builtinId="41" hidden="1" customBuiltin="1"/>
    <cellStyle name="Accent4" xfId="24318" builtinId="41" hidden="1" customBuiltin="1"/>
    <cellStyle name="Accent4" xfId="24355" builtinId="41" hidden="1" customBuiltin="1"/>
    <cellStyle name="Accent4" xfId="24386" builtinId="41" hidden="1" customBuiltin="1"/>
    <cellStyle name="Accent4" xfId="24417" builtinId="41" hidden="1" customBuiltin="1"/>
    <cellStyle name="Accent4" xfId="24445" builtinId="41" hidden="1" customBuiltin="1"/>
    <cellStyle name="Accent4" xfId="24473" builtinId="41" hidden="1" customBuiltin="1"/>
    <cellStyle name="Accent4" xfId="24333" builtinId="41" hidden="1" customBuiltin="1"/>
    <cellStyle name="Accent4" xfId="24446" builtinId="41" hidden="1" customBuiltin="1"/>
    <cellStyle name="Accent4" xfId="24491" builtinId="41" hidden="1" customBuiltin="1"/>
    <cellStyle name="Accent4" xfId="24516" builtinId="41" hidden="1" customBuiltin="1"/>
    <cellStyle name="Accent4" xfId="24540" builtinId="41" hidden="1" customBuiltin="1"/>
    <cellStyle name="Accent4" xfId="24563" builtinId="41" hidden="1" customBuiltin="1"/>
    <cellStyle name="Accent4" xfId="24591" builtinId="41" hidden="1" customBuiltin="1"/>
    <cellStyle name="Accent4" xfId="23479" builtinId="41" hidden="1" customBuiltin="1"/>
    <cellStyle name="Accent4" xfId="23549" builtinId="41" hidden="1" customBuiltin="1"/>
    <cellStyle name="Accent4" xfId="23486" builtinId="41" hidden="1" customBuiltin="1"/>
    <cellStyle name="Accent4" xfId="23511" builtinId="41" hidden="1" customBuiltin="1"/>
    <cellStyle name="Accent4" xfId="23553" builtinId="41" hidden="1" customBuiltin="1"/>
    <cellStyle name="Accent4" xfId="23566" builtinId="41" hidden="1" customBuiltin="1"/>
    <cellStyle name="Accent4" xfId="24736" builtinId="41" hidden="1" customBuiltin="1"/>
    <cellStyle name="Accent4" xfId="24757" builtinId="41" hidden="1" customBuiltin="1"/>
    <cellStyle name="Accent4" xfId="24780" builtinId="41" hidden="1" customBuiltin="1"/>
    <cellStyle name="Accent4" xfId="24801" builtinId="41" hidden="1" customBuiltin="1"/>
    <cellStyle name="Accent4" xfId="24822" builtinId="41" hidden="1" customBuiltin="1"/>
    <cellStyle name="Accent4" xfId="24708" builtinId="41" hidden="1" customBuiltin="1"/>
    <cellStyle name="Accent4" xfId="24859" builtinId="41" hidden="1" customBuiltin="1"/>
    <cellStyle name="Accent4" xfId="24892" builtinId="41" hidden="1" customBuiltin="1"/>
    <cellStyle name="Accent4" xfId="24925" builtinId="41" hidden="1" customBuiltin="1"/>
    <cellStyle name="Accent4" xfId="24955" builtinId="41" hidden="1" customBuiltin="1"/>
    <cellStyle name="Accent4" xfId="24986" builtinId="41" hidden="1" customBuiltin="1"/>
    <cellStyle name="Accent4" xfId="24838" builtinId="41" hidden="1" customBuiltin="1"/>
    <cellStyle name="Accent4" xfId="24956" builtinId="41" hidden="1" customBuiltin="1"/>
    <cellStyle name="Accent4" xfId="25004" builtinId="41" hidden="1" customBuiltin="1"/>
    <cellStyle name="Accent4" xfId="25031" builtinId="41" hidden="1" customBuiltin="1"/>
    <cellStyle name="Accent4" xfId="25055" builtinId="41" hidden="1" customBuiltin="1"/>
    <cellStyle name="Accent4" xfId="25079" builtinId="41" hidden="1" customBuiltin="1"/>
    <cellStyle name="Accent4" xfId="25088" builtinId="41" hidden="1" customBuiltin="1"/>
    <cellStyle name="Accent4" xfId="25124" builtinId="41" hidden="1" customBuiltin="1"/>
    <cellStyle name="Accent4" xfId="25155" builtinId="41" hidden="1" customBuiltin="1"/>
    <cellStyle name="Accent4" xfId="25186" builtinId="41" hidden="1" customBuiltin="1"/>
    <cellStyle name="Accent4" xfId="25213" builtinId="41" hidden="1" customBuiltin="1"/>
    <cellStyle name="Accent4" xfId="25241" builtinId="41" hidden="1" customBuiltin="1"/>
    <cellStyle name="Accent4" xfId="25103" builtinId="41" hidden="1" customBuiltin="1"/>
    <cellStyle name="Accent4" xfId="25214" builtinId="41" hidden="1" customBuiltin="1"/>
    <cellStyle name="Accent4" xfId="25257" builtinId="41" hidden="1" customBuiltin="1"/>
    <cellStyle name="Accent4" xfId="25282" builtinId="41" hidden="1" customBuiltin="1"/>
    <cellStyle name="Accent4" xfId="25306" builtinId="41" hidden="1" customBuiltin="1"/>
    <cellStyle name="Accent4" xfId="25330" builtinId="41" hidden="1" customBuiltin="1"/>
    <cellStyle name="Accent4" xfId="25359" builtinId="41" hidden="1" customBuiltin="1"/>
    <cellStyle name="Accent4" xfId="25395" builtinId="41" hidden="1" customBuiltin="1"/>
    <cellStyle name="Accent4" xfId="25426" builtinId="41" hidden="1" customBuiltin="1"/>
    <cellStyle name="Accent4" xfId="25457" builtinId="41" hidden="1" customBuiltin="1"/>
    <cellStyle name="Accent4" xfId="25484" builtinId="41" hidden="1" customBuiltin="1"/>
    <cellStyle name="Accent4" xfId="25512" builtinId="41" hidden="1" customBuiltin="1"/>
    <cellStyle name="Accent4" xfId="25374" builtinId="41" hidden="1" customBuiltin="1"/>
    <cellStyle name="Accent4" xfId="25485" builtinId="41" hidden="1" customBuiltin="1"/>
    <cellStyle name="Accent4" xfId="25530" builtinId="41" hidden="1" customBuiltin="1"/>
    <cellStyle name="Accent4" xfId="25554" builtinId="41" hidden="1" customBuiltin="1"/>
    <cellStyle name="Accent4" xfId="25577" builtinId="41" hidden="1" customBuiltin="1"/>
    <cellStyle name="Accent4" xfId="25600" builtinId="41" hidden="1" customBuiltin="1"/>
    <cellStyle name="Accent4" xfId="25621" builtinId="41" hidden="1" customBuiltin="1"/>
    <cellStyle name="Accent4" xfId="6007" builtinId="41" hidden="1" customBuiltin="1"/>
    <cellStyle name="Accent4" xfId="5314" builtinId="41" hidden="1" customBuiltin="1"/>
    <cellStyle name="Accent4" xfId="10950" builtinId="41" hidden="1" customBuiltin="1"/>
    <cellStyle name="Accent4" xfId="20126" builtinId="41" hidden="1" customBuiltin="1"/>
    <cellStyle name="Accent4" xfId="4761" builtinId="41" hidden="1" customBuiltin="1"/>
    <cellStyle name="Accent4" xfId="20465" builtinId="41" hidden="1" customBuiltin="1"/>
    <cellStyle name="Accent4" xfId="20106" builtinId="41" hidden="1" customBuiltin="1"/>
    <cellStyle name="Accent4" xfId="23766" builtinId="41" hidden="1" customBuiltin="1"/>
    <cellStyle name="Accent4" xfId="24040" builtinId="41" hidden="1" customBuiltin="1"/>
    <cellStyle name="Accent4" xfId="16904" builtinId="41" hidden="1" customBuiltin="1"/>
    <cellStyle name="Accent4" xfId="8441" builtinId="41" hidden="1" customBuiltin="1"/>
    <cellStyle name="Accent4" xfId="23328" builtinId="41" hidden="1" customBuiltin="1"/>
    <cellStyle name="Accent4" xfId="24484" builtinId="41" hidden="1" customBuiltin="1"/>
    <cellStyle name="Accent4" xfId="23331" builtinId="41" hidden="1" customBuiltin="1"/>
    <cellStyle name="Accent4" xfId="20120" builtinId="41" hidden="1" customBuiltin="1"/>
    <cellStyle name="Accent4" xfId="23561" builtinId="41" hidden="1" customBuiltin="1"/>
    <cellStyle name="Accent4" xfId="25627" builtinId="41" hidden="1" customBuiltin="1"/>
    <cellStyle name="Accent4" xfId="25596" builtinId="41" hidden="1" customBuiltin="1"/>
    <cellStyle name="Accent4" xfId="23507" builtinId="41" hidden="1" customBuiltin="1"/>
    <cellStyle name="Accent4" xfId="25652" builtinId="41" hidden="1" customBuiltin="1"/>
    <cellStyle name="Accent4" xfId="25690" builtinId="41" hidden="1" customBuiltin="1"/>
    <cellStyle name="Accent4" xfId="25726" builtinId="41" hidden="1" customBuiltin="1"/>
    <cellStyle name="Accent4" xfId="25761" builtinId="41" hidden="1" customBuiltin="1"/>
    <cellStyle name="Accent4" xfId="25779" builtinId="41" hidden="1" customBuiltin="1"/>
    <cellStyle name="Accent4" xfId="25824" builtinId="41" hidden="1" customBuiltin="1"/>
    <cellStyle name="Accent4" xfId="25856" builtinId="41" hidden="1" customBuiltin="1"/>
    <cellStyle name="Accent4" xfId="25890" builtinId="41" hidden="1" customBuiltin="1"/>
    <cellStyle name="Accent4" xfId="25922" builtinId="41" hidden="1" customBuiltin="1"/>
    <cellStyle name="Accent4" xfId="25953" builtinId="41" hidden="1" customBuiltin="1"/>
    <cellStyle name="Accent4" xfId="25797" builtinId="41" hidden="1" customBuiltin="1"/>
    <cellStyle name="Accent4" xfId="25923" builtinId="41" hidden="1" customBuiltin="1"/>
    <cellStyle name="Accent4" xfId="25976" builtinId="41" hidden="1" customBuiltin="1"/>
    <cellStyle name="Accent4" xfId="26011" builtinId="41" hidden="1" customBuiltin="1"/>
    <cellStyle name="Accent4" xfId="26047" builtinId="41" hidden="1" customBuiltin="1"/>
    <cellStyle name="Accent4" xfId="26081" builtinId="41" hidden="1" customBuiltin="1"/>
    <cellStyle name="Accent4" xfId="26116" builtinId="41" hidden="1" customBuiltin="1"/>
    <cellStyle name="Accent4" xfId="26153" builtinId="41" hidden="1" customBuiltin="1"/>
    <cellStyle name="Accent4" xfId="26183" builtinId="41" hidden="1" customBuiltin="1"/>
    <cellStyle name="Accent4" xfId="26214" builtinId="41" hidden="1" customBuiltin="1"/>
    <cellStyle name="Accent4" xfId="26242" builtinId="41" hidden="1" customBuiltin="1"/>
    <cellStyle name="Accent4" xfId="26270" builtinId="41" hidden="1" customBuiltin="1"/>
    <cellStyle name="Accent4" xfId="26129" builtinId="41" hidden="1" customBuiltin="1"/>
    <cellStyle name="Accent4" xfId="26243" builtinId="41" hidden="1" customBuiltin="1"/>
    <cellStyle name="Accent4" xfId="26285" builtinId="41" hidden="1" customBuiltin="1"/>
    <cellStyle name="Accent4" xfId="26307" builtinId="41" hidden="1" customBuiltin="1"/>
    <cellStyle name="Accent4" xfId="26330" builtinId="41" hidden="1" customBuiltin="1"/>
    <cellStyle name="Accent4" xfId="26351" builtinId="41" hidden="1" customBuiltin="1"/>
    <cellStyle name="Accent4" xfId="26373" builtinId="41" hidden="1" customBuiltin="1"/>
    <cellStyle name="Accent4" xfId="26395" builtinId="41" hidden="1" customBuiltin="1"/>
    <cellStyle name="Accent4" xfId="26416" builtinId="41" hidden="1" customBuiltin="1"/>
    <cellStyle name="Accent4" xfId="26438" builtinId="41" hidden="1" customBuiltin="1"/>
    <cellStyle name="Accent4" xfId="26460" builtinId="41" hidden="1" customBuiltin="1"/>
    <cellStyle name="Accent4" xfId="26481" builtinId="41" hidden="1" customBuiltin="1"/>
    <cellStyle name="Accent4" xfId="26506" builtinId="41" hidden="1" customBuiltin="1"/>
    <cellStyle name="Accent4" xfId="26685" builtinId="41" hidden="1" customBuiltin="1"/>
    <cellStyle name="Accent4" xfId="26706" builtinId="41" hidden="1" customBuiltin="1"/>
    <cellStyle name="Accent4" xfId="26729" builtinId="41" hidden="1" customBuiltin="1"/>
    <cellStyle name="Accent4" xfId="26751" builtinId="41" hidden="1" customBuiltin="1"/>
    <cellStyle name="Accent4" xfId="26772" builtinId="41" hidden="1" customBuiltin="1"/>
    <cellStyle name="Accent4" xfId="26655" builtinId="41" hidden="1" customBuiltin="1"/>
    <cellStyle name="Accent4" xfId="26808" builtinId="41" hidden="1" customBuiltin="1"/>
    <cellStyle name="Accent4" xfId="26840" builtinId="41" hidden="1" customBuiltin="1"/>
    <cellStyle name="Accent4" xfId="26873" builtinId="41" hidden="1" customBuiltin="1"/>
    <cellStyle name="Accent4" xfId="26903" builtinId="41" hidden="1" customBuiltin="1"/>
    <cellStyle name="Accent4" xfId="26934" builtinId="41" hidden="1" customBuiltin="1"/>
    <cellStyle name="Accent4" xfId="26786" builtinId="41" hidden="1" customBuiltin="1"/>
    <cellStyle name="Accent4" xfId="26904" builtinId="41" hidden="1" customBuiltin="1"/>
    <cellStyle name="Accent4" xfId="26950" builtinId="41" hidden="1" customBuiltin="1"/>
    <cellStyle name="Accent4" xfId="26975" builtinId="41" hidden="1" customBuiltin="1"/>
    <cellStyle name="Accent4" xfId="26997" builtinId="41" hidden="1" customBuiltin="1"/>
    <cellStyle name="Accent4" xfId="27018" builtinId="41" hidden="1" customBuiltin="1"/>
    <cellStyle name="Accent4" xfId="27028" builtinId="41" hidden="1" customBuiltin="1"/>
    <cellStyle name="Accent4" xfId="27063" builtinId="41" hidden="1" customBuiltin="1"/>
    <cellStyle name="Accent4" xfId="27093" builtinId="41" hidden="1" customBuiltin="1"/>
    <cellStyle name="Accent4" xfId="27124" builtinId="41" hidden="1" customBuiltin="1"/>
    <cellStyle name="Accent4" xfId="27151" builtinId="41" hidden="1" customBuiltin="1"/>
    <cellStyle name="Accent4" xfId="27179" builtinId="41" hidden="1" customBuiltin="1"/>
    <cellStyle name="Accent4" xfId="27041" builtinId="41" hidden="1" customBuiltin="1"/>
    <cellStyle name="Accent4" xfId="27152" builtinId="41" hidden="1" customBuiltin="1"/>
    <cellStyle name="Accent4" xfId="27194" builtinId="41" hidden="1" customBuiltin="1"/>
    <cellStyle name="Accent4" xfId="27216" builtinId="41" hidden="1" customBuiltin="1"/>
    <cellStyle name="Accent4" xfId="27238" builtinId="41" hidden="1" customBuiltin="1"/>
    <cellStyle name="Accent4" xfId="27259" builtinId="41" hidden="1" customBuiltin="1"/>
    <cellStyle name="Accent4" xfId="27288" builtinId="41" hidden="1" customBuiltin="1"/>
    <cellStyle name="Accent4" xfId="27323" builtinId="41" hidden="1" customBuiltin="1"/>
    <cellStyle name="Accent4" xfId="27353" builtinId="41" hidden="1" customBuiltin="1"/>
    <cellStyle name="Accent4" xfId="27384" builtinId="41" hidden="1" customBuiltin="1"/>
    <cellStyle name="Accent4" xfId="27411" builtinId="41" hidden="1" customBuiltin="1"/>
    <cellStyle name="Accent4" xfId="27439" builtinId="41" hidden="1" customBuiltin="1"/>
    <cellStyle name="Accent4" xfId="27301" builtinId="41" hidden="1" customBuiltin="1"/>
    <cellStyle name="Accent4" xfId="27412" builtinId="41" hidden="1" customBuiltin="1"/>
    <cellStyle name="Accent4" xfId="27454" builtinId="41" hidden="1" customBuiltin="1"/>
    <cellStyle name="Accent4" xfId="27476" builtinId="41" hidden="1" customBuiltin="1"/>
    <cellStyle name="Accent4" xfId="27498" builtinId="41" hidden="1" customBuiltin="1"/>
    <cellStyle name="Accent4" xfId="27519" builtinId="41" hidden="1" customBuiltin="1"/>
    <cellStyle name="Accent4" xfId="27540" builtinId="41" hidden="1" customBuiltin="1"/>
    <cellStyle name="Accent4" xfId="26513" builtinId="41" hidden="1" customBuiltin="1"/>
    <cellStyle name="Accent4" xfId="26576" builtinId="41" hidden="1" customBuiltin="1"/>
    <cellStyle name="Accent4" xfId="26520" builtinId="41" hidden="1" customBuiltin="1"/>
    <cellStyle name="Accent4" xfId="26542" builtinId="41" hidden="1" customBuiltin="1"/>
    <cellStyle name="Accent4" xfId="26580" builtinId="41" hidden="1" customBuiltin="1"/>
    <cellStyle name="Accent4" xfId="26590" builtinId="41" hidden="1" customBuiltin="1"/>
    <cellStyle name="Accent4" xfId="27593" builtinId="41" hidden="1" customBuiltin="1"/>
    <cellStyle name="Accent4" xfId="27614" builtinId="41" hidden="1" customBuiltin="1"/>
    <cellStyle name="Accent4" xfId="27637" builtinId="41" hidden="1" customBuiltin="1"/>
    <cellStyle name="Accent4" xfId="27658" builtinId="41" hidden="1" customBuiltin="1"/>
    <cellStyle name="Accent4" xfId="27679" builtinId="41" hidden="1" customBuiltin="1"/>
    <cellStyle name="Accent4" xfId="27565" builtinId="41" hidden="1" customBuiltin="1"/>
    <cellStyle name="Accent4" xfId="27714" builtinId="41" hidden="1" customBuiltin="1"/>
    <cellStyle name="Accent4" xfId="27746" builtinId="41" hidden="1" customBuiltin="1"/>
    <cellStyle name="Accent4" xfId="27779" builtinId="41" hidden="1" customBuiltin="1"/>
    <cellStyle name="Accent4" xfId="27808" builtinId="41" hidden="1" customBuiltin="1"/>
    <cellStyle name="Accent4" xfId="27839" builtinId="41" hidden="1" customBuiltin="1"/>
    <cellStyle name="Accent4" xfId="27693" builtinId="41" hidden="1" customBuiltin="1"/>
    <cellStyle name="Accent4" xfId="27809" builtinId="41" hidden="1" customBuiltin="1"/>
    <cellStyle name="Accent4" xfId="27855" builtinId="41" hidden="1" customBuiltin="1"/>
    <cellStyle name="Accent4" xfId="27880" builtinId="41" hidden="1" customBuiltin="1"/>
    <cellStyle name="Accent4" xfId="27901" builtinId="41" hidden="1" customBuiltin="1"/>
    <cellStyle name="Accent4" xfId="27922" builtinId="41" hidden="1" customBuiltin="1"/>
    <cellStyle name="Accent4" xfId="27931" builtinId="41" hidden="1" customBuiltin="1"/>
    <cellStyle name="Accent4" xfId="27965" builtinId="41" hidden="1" customBuiltin="1"/>
    <cellStyle name="Accent4" xfId="27995" builtinId="41" hidden="1" customBuiltin="1"/>
    <cellStyle name="Accent4" xfId="28026" builtinId="41" hidden="1" customBuiltin="1"/>
    <cellStyle name="Accent4" xfId="28052" builtinId="41" hidden="1" customBuiltin="1"/>
    <cellStyle name="Accent4" xfId="28080" builtinId="41" hidden="1" customBuiltin="1"/>
    <cellStyle name="Accent4" xfId="27944" builtinId="41" hidden="1" customBuiltin="1"/>
    <cellStyle name="Accent4" xfId="28053" builtinId="41" hidden="1" customBuiltin="1"/>
    <cellStyle name="Accent4" xfId="28095" builtinId="41" hidden="1" customBuiltin="1"/>
    <cellStyle name="Accent4" xfId="28117" builtinId="41" hidden="1" customBuiltin="1"/>
    <cellStyle name="Accent4" xfId="28138" builtinId="41" hidden="1" customBuiltin="1"/>
    <cellStyle name="Accent4" xfId="28159" builtinId="41" hidden="1" customBuiltin="1"/>
    <cellStyle name="Accent4" xfId="28187" builtinId="41" hidden="1" customBuiltin="1"/>
    <cellStyle name="Accent4" xfId="28221" builtinId="41" hidden="1" customBuiltin="1"/>
    <cellStyle name="Accent4" xfId="28251" builtinId="41" hidden="1" customBuiltin="1"/>
    <cellStyle name="Accent4" xfId="28282" builtinId="41" hidden="1" customBuiltin="1"/>
    <cellStyle name="Accent4" xfId="28308" builtinId="41" hidden="1" customBuiltin="1"/>
    <cellStyle name="Accent4" xfId="28336" builtinId="41" hidden="1" customBuiltin="1"/>
    <cellStyle name="Accent4" xfId="28200" builtinId="41" hidden="1" customBuiltin="1"/>
    <cellStyle name="Accent4" xfId="28309" builtinId="41" hidden="1" customBuiltin="1"/>
    <cellStyle name="Accent4" xfId="28351" builtinId="41" hidden="1" customBuiltin="1"/>
    <cellStyle name="Accent4" xfId="28373" builtinId="41" hidden="1" customBuiltin="1"/>
    <cellStyle name="Accent4" xfId="28394" builtinId="41" hidden="1" customBuiltin="1"/>
    <cellStyle name="Accent4" xfId="28415" builtinId="41" hidden="1" customBuiltin="1"/>
    <cellStyle name="Accent4" xfId="28436" builtinId="41" hidden="1" customBuiltin="1"/>
    <cellStyle name="Accent5" xfId="36" builtinId="45" hidden="1" customBuiltin="1"/>
    <cellStyle name="Accent5" xfId="84" builtinId="45" hidden="1" customBuiltin="1"/>
    <cellStyle name="Accent5" xfId="119" builtinId="45" hidden="1" customBuiltin="1"/>
    <cellStyle name="Accent5" xfId="162" builtinId="45" hidden="1" customBuiltin="1"/>
    <cellStyle name="Accent5" xfId="204" builtinId="45" hidden="1" customBuiltin="1"/>
    <cellStyle name="Accent5" xfId="238" builtinId="45" hidden="1" customBuiltin="1"/>
    <cellStyle name="Accent5" xfId="275" builtinId="45" hidden="1" customBuiltin="1"/>
    <cellStyle name="Accent5" xfId="312" builtinId="45" hidden="1" customBuiltin="1"/>
    <cellStyle name="Accent5" xfId="346" builtinId="45" hidden="1" customBuiltin="1"/>
    <cellStyle name="Accent5" xfId="381" builtinId="45" hidden="1" customBuiltin="1"/>
    <cellStyle name="Accent5" xfId="469" builtinId="45" hidden="1" customBuiltin="1"/>
    <cellStyle name="Accent5" xfId="503" builtinId="45" hidden="1" customBuiltin="1"/>
    <cellStyle name="Accent5" xfId="539" builtinId="45" hidden="1" customBuiltin="1"/>
    <cellStyle name="Accent5" xfId="575" builtinId="45" hidden="1" customBuiltin="1"/>
    <cellStyle name="Accent5" xfId="609" builtinId="45" hidden="1" customBuiltin="1"/>
    <cellStyle name="Accent5" xfId="429" builtinId="45" hidden="1" customBuiltin="1"/>
    <cellStyle name="Accent5" xfId="660" builtinId="45" hidden="1" customBuiltin="1"/>
    <cellStyle name="Accent5" xfId="694" builtinId="45" hidden="1" customBuiltin="1"/>
    <cellStyle name="Accent5" xfId="731" builtinId="45" hidden="1" customBuiltin="1"/>
    <cellStyle name="Accent5" xfId="766" builtinId="45" hidden="1" customBuiltin="1"/>
    <cellStyle name="Accent5" xfId="800" builtinId="45" hidden="1" customBuiltin="1"/>
    <cellStyle name="Accent5" xfId="700" builtinId="45" hidden="1" customBuiltin="1"/>
    <cellStyle name="Accent5" xfId="414" builtinId="45" hidden="1" customBuiltin="1"/>
    <cellStyle name="Accent5" xfId="825" builtinId="45" hidden="1" customBuiltin="1"/>
    <cellStyle name="Accent5" xfId="863" builtinId="45" hidden="1" customBuiltin="1"/>
    <cellStyle name="Accent5" xfId="899" builtinId="45" hidden="1" customBuiltin="1"/>
    <cellStyle name="Accent5" xfId="934" builtinId="45" hidden="1" customBuiltin="1"/>
    <cellStyle name="Accent5" xfId="951" builtinId="45" hidden="1" customBuiltin="1"/>
    <cellStyle name="Accent5" xfId="996" builtinId="45" hidden="1" customBuiltin="1"/>
    <cellStyle name="Accent5" xfId="1028" builtinId="45" hidden="1" customBuiltin="1"/>
    <cellStyle name="Accent5" xfId="1062" builtinId="45" hidden="1" customBuiltin="1"/>
    <cellStyle name="Accent5" xfId="1094" builtinId="45" hidden="1" customBuiltin="1"/>
    <cellStyle name="Accent5" xfId="1125" builtinId="45" hidden="1" customBuiltin="1"/>
    <cellStyle name="Accent5" xfId="1034" builtinId="45" hidden="1" customBuiltin="1"/>
    <cellStyle name="Accent5" xfId="949" builtinId="45" hidden="1" customBuiltin="1"/>
    <cellStyle name="Accent5" xfId="1149" builtinId="45" hidden="1" customBuiltin="1"/>
    <cellStyle name="Accent5" xfId="1184" builtinId="45" hidden="1" customBuiltin="1"/>
    <cellStyle name="Accent5" xfId="1220" builtinId="45" hidden="1" customBuiltin="1"/>
    <cellStyle name="Accent5" xfId="1254" builtinId="45" hidden="1" customBuiltin="1"/>
    <cellStyle name="Accent5" xfId="1293" builtinId="45" hidden="1" customBuiltin="1"/>
    <cellStyle name="Accent5" xfId="1338" builtinId="45" hidden="1" customBuiltin="1"/>
    <cellStyle name="Accent5" xfId="1370" builtinId="45" hidden="1" customBuiltin="1"/>
    <cellStyle name="Accent5" xfId="1404" builtinId="45" hidden="1" customBuiltin="1"/>
    <cellStyle name="Accent5" xfId="1436" builtinId="45" hidden="1" customBuiltin="1"/>
    <cellStyle name="Accent5" xfId="1467" builtinId="45" hidden="1" customBuiltin="1"/>
    <cellStyle name="Accent5" xfId="1376" builtinId="45" hidden="1" customBuiltin="1"/>
    <cellStyle name="Accent5" xfId="1291" builtinId="45" hidden="1" customBuiltin="1"/>
    <cellStyle name="Accent5" xfId="1491" builtinId="45" hidden="1" customBuiltin="1"/>
    <cellStyle name="Accent5" xfId="1526" builtinId="45" hidden="1" customBuiltin="1"/>
    <cellStyle name="Accent5" xfId="1562" builtinId="45" hidden="1" customBuiltin="1"/>
    <cellStyle name="Accent5" xfId="1596" builtinId="45" hidden="1" customBuiltin="1"/>
    <cellStyle name="Accent5" xfId="1631" builtinId="45" hidden="1" customBuiltin="1"/>
    <cellStyle name="Accent5" xfId="1743" builtinId="45" hidden="1" customBuiltin="1"/>
    <cellStyle name="Accent5" xfId="1764" builtinId="45" hidden="1" customBuiltin="1"/>
    <cellStyle name="Accent5" xfId="1786" builtinId="45" hidden="1" customBuiltin="1"/>
    <cellStyle name="Accent5" xfId="1808" builtinId="45" hidden="1" customBuiltin="1"/>
    <cellStyle name="Accent5" xfId="1829" builtinId="45" hidden="1" customBuiltin="1"/>
    <cellStyle name="Accent5" xfId="1854" builtinId="45" hidden="1" customBuiltin="1"/>
    <cellStyle name="Accent5" xfId="2033" builtinId="45" hidden="1" customBuiltin="1"/>
    <cellStyle name="Accent5" xfId="2054" builtinId="45" hidden="1" customBuiltin="1"/>
    <cellStyle name="Accent5" xfId="2077" builtinId="45" hidden="1" customBuiltin="1"/>
    <cellStyle name="Accent5" xfId="2099" builtinId="45" hidden="1" customBuiltin="1"/>
    <cellStyle name="Accent5" xfId="2120" builtinId="45" hidden="1" customBuiltin="1"/>
    <cellStyle name="Accent5" xfId="2005" builtinId="45" hidden="1" customBuiltin="1"/>
    <cellStyle name="Accent5" xfId="2158" builtinId="45" hidden="1" customBuiltin="1"/>
    <cellStyle name="Accent5" xfId="2189" builtinId="45" hidden="1" customBuiltin="1"/>
    <cellStyle name="Accent5" xfId="2222" builtinId="45" hidden="1" customBuiltin="1"/>
    <cellStyle name="Accent5" xfId="2253" builtinId="45" hidden="1" customBuiltin="1"/>
    <cellStyle name="Accent5" xfId="2283" builtinId="45" hidden="1" customBuiltin="1"/>
    <cellStyle name="Accent5" xfId="2193" builtinId="45" hidden="1" customBuiltin="1"/>
    <cellStyle name="Accent5" xfId="1999" builtinId="45" hidden="1" customBuiltin="1"/>
    <cellStyle name="Accent5" xfId="2298" builtinId="45" hidden="1" customBuiltin="1"/>
    <cellStyle name="Accent5" xfId="2323" builtinId="45" hidden="1" customBuiltin="1"/>
    <cellStyle name="Accent5" xfId="2345" builtinId="45" hidden="1" customBuiltin="1"/>
    <cellStyle name="Accent5" xfId="2366" builtinId="45" hidden="1" customBuiltin="1"/>
    <cellStyle name="Accent5" xfId="2377" builtinId="45" hidden="1" customBuiltin="1"/>
    <cellStyle name="Accent5" xfId="2412" builtinId="45" hidden="1" customBuiltin="1"/>
    <cellStyle name="Accent5" xfId="2441" builtinId="45" hidden="1" customBuiltin="1"/>
    <cellStyle name="Accent5" xfId="2472" builtinId="45" hidden="1" customBuiltin="1"/>
    <cellStyle name="Accent5" xfId="2500" builtinId="45" hidden="1" customBuiltin="1"/>
    <cellStyle name="Accent5" xfId="2528" builtinId="45" hidden="1" customBuiltin="1"/>
    <cellStyle name="Accent5" xfId="2445" builtinId="45" hidden="1" customBuiltin="1"/>
    <cellStyle name="Accent5" xfId="2375" builtinId="45" hidden="1" customBuiltin="1"/>
    <cellStyle name="Accent5" xfId="2542" builtinId="45" hidden="1" customBuiltin="1"/>
    <cellStyle name="Accent5" xfId="2564" builtinId="45" hidden="1" customBuiltin="1"/>
    <cellStyle name="Accent5" xfId="2586" builtinId="45" hidden="1" customBuiltin="1"/>
    <cellStyle name="Accent5" xfId="2607" builtinId="45" hidden="1" customBuiltin="1"/>
    <cellStyle name="Accent5" xfId="2637" builtinId="45" hidden="1" customBuiltin="1"/>
    <cellStyle name="Accent5" xfId="2672" builtinId="45" hidden="1" customBuiltin="1"/>
    <cellStyle name="Accent5" xfId="2701" builtinId="45" hidden="1" customBuiltin="1"/>
    <cellStyle name="Accent5" xfId="2732" builtinId="45" hidden="1" customBuiltin="1"/>
    <cellStyle name="Accent5" xfId="2760" builtinId="45" hidden="1" customBuiltin="1"/>
    <cellStyle name="Accent5" xfId="2788" builtinId="45" hidden="1" customBuiltin="1"/>
    <cellStyle name="Accent5" xfId="2705" builtinId="45" hidden="1" customBuiltin="1"/>
    <cellStyle name="Accent5" xfId="2635" builtinId="45" hidden="1" customBuiltin="1"/>
    <cellStyle name="Accent5" xfId="2802" builtinId="45" hidden="1" customBuiltin="1"/>
    <cellStyle name="Accent5" xfId="2824" builtinId="45" hidden="1" customBuiltin="1"/>
    <cellStyle name="Accent5" xfId="2846" builtinId="45" hidden="1" customBuiltin="1"/>
    <cellStyle name="Accent5" xfId="2867" builtinId="45" hidden="1" customBuiltin="1"/>
    <cellStyle name="Accent5" xfId="2897" builtinId="45" hidden="1" customBuiltin="1"/>
    <cellStyle name="Accent5" xfId="1906" builtinId="45" hidden="1" customBuiltin="1"/>
    <cellStyle name="Accent5" xfId="1948" builtinId="45" hidden="1" customBuiltin="1"/>
    <cellStyle name="Accent5" xfId="1884" builtinId="45" hidden="1" customBuiltin="1"/>
    <cellStyle name="Accent5" xfId="1903" builtinId="45" hidden="1" customBuiltin="1"/>
    <cellStyle name="Accent5" xfId="1940" builtinId="45" hidden="1" customBuiltin="1"/>
    <cellStyle name="Accent5" xfId="1933" builtinId="45" hidden="1" customBuiltin="1"/>
    <cellStyle name="Accent5" xfId="3040" builtinId="45" hidden="1" customBuiltin="1"/>
    <cellStyle name="Accent5" xfId="3061" builtinId="45" hidden="1" customBuiltin="1"/>
    <cellStyle name="Accent5" xfId="3084" builtinId="45" hidden="1" customBuiltin="1"/>
    <cellStyle name="Accent5" xfId="3105" builtinId="45" hidden="1" customBuiltin="1"/>
    <cellStyle name="Accent5" xfId="3126" builtinId="45" hidden="1" customBuiltin="1"/>
    <cellStyle name="Accent5" xfId="3013" builtinId="45" hidden="1" customBuiltin="1"/>
    <cellStyle name="Accent5" xfId="3163" builtinId="45" hidden="1" customBuiltin="1"/>
    <cellStyle name="Accent5" xfId="3194" builtinId="45" hidden="1" customBuiltin="1"/>
    <cellStyle name="Accent5" xfId="3227" builtinId="45" hidden="1" customBuiltin="1"/>
    <cellStyle name="Accent5" xfId="3257" builtinId="45" hidden="1" customBuiltin="1"/>
    <cellStyle name="Accent5" xfId="3287" builtinId="45" hidden="1" customBuiltin="1"/>
    <cellStyle name="Accent5" xfId="3198" builtinId="45" hidden="1" customBuiltin="1"/>
    <cellStyle name="Accent5" xfId="3008" builtinId="45" hidden="1" customBuiltin="1"/>
    <cellStyle name="Accent5" xfId="3302" builtinId="45" hidden="1" customBuiltin="1"/>
    <cellStyle name="Accent5" xfId="3327" builtinId="45" hidden="1" customBuiltin="1"/>
    <cellStyle name="Accent5" xfId="3348" builtinId="45" hidden="1" customBuiltin="1"/>
    <cellStyle name="Accent5" xfId="3369" builtinId="45" hidden="1" customBuiltin="1"/>
    <cellStyle name="Accent5" xfId="3379" builtinId="45" hidden="1" customBuiltin="1"/>
    <cellStyle name="Accent5" xfId="3413" builtinId="45" hidden="1" customBuiltin="1"/>
    <cellStyle name="Accent5" xfId="3442" builtinId="45" hidden="1" customBuiltin="1"/>
    <cellStyle name="Accent5" xfId="3473" builtinId="45" hidden="1" customBuiltin="1"/>
    <cellStyle name="Accent5" xfId="3500" builtinId="45" hidden="1" customBuiltin="1"/>
    <cellStyle name="Accent5" xfId="3528" builtinId="45" hidden="1" customBuiltin="1"/>
    <cellStyle name="Accent5" xfId="3446" builtinId="45" hidden="1" customBuiltin="1"/>
    <cellStyle name="Accent5" xfId="3377" builtinId="45" hidden="1" customBuiltin="1"/>
    <cellStyle name="Accent5" xfId="3542" builtinId="45" hidden="1" customBuiltin="1"/>
    <cellStyle name="Accent5" xfId="3564" builtinId="45" hidden="1" customBuiltin="1"/>
    <cellStyle name="Accent5" xfId="3585" builtinId="45" hidden="1" customBuiltin="1"/>
    <cellStyle name="Accent5" xfId="3606" builtinId="45" hidden="1" customBuiltin="1"/>
    <cellStyle name="Accent5" xfId="3635" builtinId="45" hidden="1" customBuiltin="1"/>
    <cellStyle name="Accent5" xfId="3669" builtinId="45" hidden="1" customBuiltin="1"/>
    <cellStyle name="Accent5" xfId="3698" builtinId="45" hidden="1" customBuiltin="1"/>
    <cellStyle name="Accent5" xfId="3729" builtinId="45" hidden="1" customBuiltin="1"/>
    <cellStyle name="Accent5" xfId="3756" builtinId="45" hidden="1" customBuiltin="1"/>
    <cellStyle name="Accent5" xfId="3784" builtinId="45" hidden="1" customBuiltin="1"/>
    <cellStyle name="Accent5" xfId="3702" builtinId="45" hidden="1" customBuiltin="1"/>
    <cellStyle name="Accent5" xfId="3633" builtinId="45" hidden="1" customBuiltin="1"/>
    <cellStyle name="Accent5" xfId="3798" builtinId="45" hidden="1" customBuiltin="1"/>
    <cellStyle name="Accent5" xfId="3820" builtinId="45" hidden="1" customBuiltin="1"/>
    <cellStyle name="Accent5" xfId="3841" builtinId="45" hidden="1" customBuiltin="1"/>
    <cellStyle name="Accent5" xfId="3862" builtinId="45" hidden="1" customBuiltin="1"/>
    <cellStyle name="Accent5" xfId="3883" builtinId="45" hidden="1" customBuiltin="1"/>
    <cellStyle name="Accent5" xfId="3932" builtinId="45" hidden="1" customBuiltin="1"/>
    <cellStyle name="Accent5" xfId="3966" builtinId="45" hidden="1" customBuiltin="1"/>
    <cellStyle name="Accent5" xfId="4003" builtinId="45" hidden="1" customBuiltin="1"/>
    <cellStyle name="Accent5" xfId="4040" builtinId="45" hidden="1" customBuiltin="1"/>
    <cellStyle name="Accent5" xfId="4074" builtinId="45" hidden="1" customBuiltin="1"/>
    <cellStyle name="Accent5" xfId="4272" builtinId="45" hidden="1" customBuiltin="1"/>
    <cellStyle name="Accent5" xfId="6401" builtinId="45" hidden="1" customBuiltin="1"/>
    <cellStyle name="Accent5" xfId="6425" builtinId="45" hidden="1" customBuiltin="1"/>
    <cellStyle name="Accent5" xfId="6453" builtinId="45" hidden="1" customBuiltin="1"/>
    <cellStyle name="Accent5" xfId="6478" builtinId="45" hidden="1" customBuiltin="1"/>
    <cellStyle name="Accent5" xfId="6499" builtinId="45" hidden="1" customBuiltin="1"/>
    <cellStyle name="Accent5" xfId="6367" builtinId="45" hidden="1" customBuiltin="1"/>
    <cellStyle name="Accent5" xfId="6548" builtinId="45" hidden="1" customBuiltin="1"/>
    <cellStyle name="Accent5" xfId="6582" builtinId="45" hidden="1" customBuiltin="1"/>
    <cellStyle name="Accent5" xfId="6620" builtinId="45" hidden="1" customBuiltin="1"/>
    <cellStyle name="Accent5" xfId="6656" builtinId="45" hidden="1" customBuiltin="1"/>
    <cellStyle name="Accent5" xfId="6690" builtinId="45" hidden="1" customBuiltin="1"/>
    <cellStyle name="Accent5" xfId="6588" builtinId="45" hidden="1" customBuiltin="1"/>
    <cellStyle name="Accent5" xfId="6357" builtinId="45" hidden="1" customBuiltin="1"/>
    <cellStyle name="Accent5" xfId="6715" builtinId="45" hidden="1" customBuiltin="1"/>
    <cellStyle name="Accent5" xfId="6753" builtinId="45" hidden="1" customBuiltin="1"/>
    <cellStyle name="Accent5" xfId="6789" builtinId="45" hidden="1" customBuiltin="1"/>
    <cellStyle name="Accent5" xfId="6824" builtinId="45" hidden="1" customBuiltin="1"/>
    <cellStyle name="Accent5" xfId="6841" builtinId="45" hidden="1" customBuiltin="1"/>
    <cellStyle name="Accent5" xfId="6886" builtinId="45" hidden="1" customBuiltin="1"/>
    <cellStyle name="Accent5" xfId="6918" builtinId="45" hidden="1" customBuiltin="1"/>
    <cellStyle name="Accent5" xfId="6953" builtinId="45" hidden="1" customBuiltin="1"/>
    <cellStyle name="Accent5" xfId="6985" builtinId="45" hidden="1" customBuiltin="1"/>
    <cellStyle name="Accent5" xfId="7016" builtinId="45" hidden="1" customBuiltin="1"/>
    <cellStyle name="Accent5" xfId="6924" builtinId="45" hidden="1" customBuiltin="1"/>
    <cellStyle name="Accent5" xfId="6839" builtinId="45" hidden="1" customBuiltin="1"/>
    <cellStyle name="Accent5" xfId="7040" builtinId="45" hidden="1" customBuiltin="1"/>
    <cellStyle name="Accent5" xfId="7075" builtinId="45" hidden="1" customBuiltin="1"/>
    <cellStyle name="Accent5" xfId="7111" builtinId="45" hidden="1" customBuiltin="1"/>
    <cellStyle name="Accent5" xfId="7145" builtinId="45" hidden="1" customBuiltin="1"/>
    <cellStyle name="Accent5" xfId="7184" builtinId="45" hidden="1" customBuiltin="1"/>
    <cellStyle name="Accent5" xfId="7230" builtinId="45" hidden="1" customBuiltin="1"/>
    <cellStyle name="Accent5" xfId="7263" builtinId="45" hidden="1" customBuiltin="1"/>
    <cellStyle name="Accent5" xfId="7298" builtinId="45" hidden="1" customBuiltin="1"/>
    <cellStyle name="Accent5" xfId="7330" builtinId="45" hidden="1" customBuiltin="1"/>
    <cellStyle name="Accent5" xfId="7361" builtinId="45" hidden="1" customBuiltin="1"/>
    <cellStyle name="Accent5" xfId="7269" builtinId="45" hidden="1" customBuiltin="1"/>
    <cellStyle name="Accent5" xfId="7182" builtinId="45" hidden="1" customBuiltin="1"/>
    <cellStyle name="Accent5" xfId="7385" builtinId="45" hidden="1" customBuiltin="1"/>
    <cellStyle name="Accent5" xfId="7421" builtinId="45" hidden="1" customBuiltin="1"/>
    <cellStyle name="Accent5" xfId="7457" builtinId="45" hidden="1" customBuiltin="1"/>
    <cellStyle name="Accent5" xfId="7491" builtinId="45" hidden="1" customBuiltin="1"/>
    <cellStyle name="Accent5" xfId="7532" builtinId="45" hidden="1" customBuiltin="1"/>
    <cellStyle name="Accent5" xfId="7984" builtinId="45" hidden="1" customBuiltin="1"/>
    <cellStyle name="Accent5" xfId="8005" builtinId="45" hidden="1" customBuiltin="1"/>
    <cellStyle name="Accent5" xfId="8028" builtinId="45" hidden="1" customBuiltin="1"/>
    <cellStyle name="Accent5" xfId="8051" builtinId="45" hidden="1" customBuiltin="1"/>
    <cellStyle name="Accent5" xfId="8072" builtinId="45" hidden="1" customBuiltin="1"/>
    <cellStyle name="Accent5" xfId="8116" builtinId="45" hidden="1" customBuiltin="1"/>
    <cellStyle name="Accent5" xfId="8584" builtinId="45" hidden="1" customBuiltin="1"/>
    <cellStyle name="Accent5" xfId="8608" builtinId="45" hidden="1" customBuiltin="1"/>
    <cellStyle name="Accent5" xfId="8634" builtinId="45" hidden="1" customBuiltin="1"/>
    <cellStyle name="Accent5" xfId="8659" builtinId="45" hidden="1" customBuiltin="1"/>
    <cellStyle name="Accent5" xfId="8682" builtinId="45" hidden="1" customBuiltin="1"/>
    <cellStyle name="Accent5" xfId="8553" builtinId="45" hidden="1" customBuiltin="1"/>
    <cellStyle name="Accent5" xfId="8723" builtinId="45" hidden="1" customBuiltin="1"/>
    <cellStyle name="Accent5" xfId="8754" builtinId="45" hidden="1" customBuiltin="1"/>
    <cellStyle name="Accent5" xfId="8790" builtinId="45" hidden="1" customBuiltin="1"/>
    <cellStyle name="Accent5" xfId="8822" builtinId="45" hidden="1" customBuiltin="1"/>
    <cellStyle name="Accent5" xfId="8852" builtinId="45" hidden="1" customBuiltin="1"/>
    <cellStyle name="Accent5" xfId="8759" builtinId="45" hidden="1" customBuiltin="1"/>
    <cellStyle name="Accent5" xfId="8546" builtinId="45" hidden="1" customBuiltin="1"/>
    <cellStyle name="Accent5" xfId="8870" builtinId="45" hidden="1" customBuiltin="1"/>
    <cellStyle name="Accent5" xfId="8898" builtinId="45" hidden="1" customBuiltin="1"/>
    <cellStyle name="Accent5" xfId="8921" builtinId="45" hidden="1" customBuiltin="1"/>
    <cellStyle name="Accent5" xfId="8944" builtinId="45" hidden="1" customBuiltin="1"/>
    <cellStyle name="Accent5" xfId="8957" builtinId="45" hidden="1" customBuiltin="1"/>
    <cellStyle name="Accent5" xfId="8995" builtinId="45" hidden="1" customBuiltin="1"/>
    <cellStyle name="Accent5" xfId="9026" builtinId="45" hidden="1" customBuiltin="1"/>
    <cellStyle name="Accent5" xfId="9060" builtinId="45" hidden="1" customBuiltin="1"/>
    <cellStyle name="Accent5" xfId="9088" builtinId="45" hidden="1" customBuiltin="1"/>
    <cellStyle name="Accent5" xfId="9116" builtinId="45" hidden="1" customBuiltin="1"/>
    <cellStyle name="Accent5" xfId="9030" builtinId="45" hidden="1" customBuiltin="1"/>
    <cellStyle name="Accent5" xfId="8955" builtinId="45" hidden="1" customBuiltin="1"/>
    <cellStyle name="Accent5" xfId="9135" builtinId="45" hidden="1" customBuiltin="1"/>
    <cellStyle name="Accent5" xfId="9160" builtinId="45" hidden="1" customBuiltin="1"/>
    <cellStyle name="Accent5" xfId="9186" builtinId="45" hidden="1" customBuiltin="1"/>
    <cellStyle name="Accent5" xfId="9210" builtinId="45" hidden="1" customBuiltin="1"/>
    <cellStyle name="Accent5" xfId="9242" builtinId="45" hidden="1" customBuiltin="1"/>
    <cellStyle name="Accent5" xfId="9280" builtinId="45" hidden="1" customBuiltin="1"/>
    <cellStyle name="Accent5" xfId="9311" builtinId="45" hidden="1" customBuiltin="1"/>
    <cellStyle name="Accent5" xfId="9344" builtinId="45" hidden="1" customBuiltin="1"/>
    <cellStyle name="Accent5" xfId="9373" builtinId="45" hidden="1" customBuiltin="1"/>
    <cellStyle name="Accent5" xfId="9401" builtinId="45" hidden="1" customBuiltin="1"/>
    <cellStyle name="Accent5" xfId="9316" builtinId="45" hidden="1" customBuiltin="1"/>
    <cellStyle name="Accent5" xfId="9240" builtinId="45" hidden="1" customBuiltin="1"/>
    <cellStyle name="Accent5" xfId="9419" builtinId="45" hidden="1" customBuiltin="1"/>
    <cellStyle name="Accent5" xfId="9444" builtinId="45" hidden="1" customBuiltin="1"/>
    <cellStyle name="Accent5" xfId="9469" builtinId="45" hidden="1" customBuiltin="1"/>
    <cellStyle name="Accent5" xfId="9492" builtinId="45" hidden="1" customBuiltin="1"/>
    <cellStyle name="Accent5" xfId="9523" builtinId="45" hidden="1" customBuiltin="1"/>
    <cellStyle name="Accent5" xfId="8322" builtinId="45" hidden="1" customBuiltin="1"/>
    <cellStyle name="Accent5" xfId="8459" builtinId="45" hidden="1" customBuiltin="1"/>
    <cellStyle name="Accent5" xfId="8209" builtinId="45" hidden="1" customBuiltin="1"/>
    <cellStyle name="Accent5" xfId="8303" builtinId="45" hidden="1" customBuiltin="1"/>
    <cellStyle name="Accent5" xfId="8435" builtinId="45" hidden="1" customBuiltin="1"/>
    <cellStyle name="Accent5" xfId="8423" builtinId="45" hidden="1" customBuiltin="1"/>
    <cellStyle name="Accent5" xfId="9682" builtinId="45" hidden="1" customBuiltin="1"/>
    <cellStyle name="Accent5" xfId="9703" builtinId="45" hidden="1" customBuiltin="1"/>
    <cellStyle name="Accent5" xfId="9726" builtinId="45" hidden="1" customBuiltin="1"/>
    <cellStyle name="Accent5" xfId="9747" builtinId="45" hidden="1" customBuiltin="1"/>
    <cellStyle name="Accent5" xfId="9768" builtinId="45" hidden="1" customBuiltin="1"/>
    <cellStyle name="Accent5" xfId="9654" builtinId="45" hidden="1" customBuiltin="1"/>
    <cellStyle name="Accent5" xfId="9807" builtinId="45" hidden="1" customBuiltin="1"/>
    <cellStyle name="Accent5" xfId="9839" builtinId="45" hidden="1" customBuiltin="1"/>
    <cellStyle name="Accent5" xfId="9873" builtinId="45" hidden="1" customBuiltin="1"/>
    <cellStyle name="Accent5" xfId="9904" builtinId="45" hidden="1" customBuiltin="1"/>
    <cellStyle name="Accent5" xfId="9935" builtinId="45" hidden="1" customBuiltin="1"/>
    <cellStyle name="Accent5" xfId="9843" builtinId="45" hidden="1" customBuiltin="1"/>
    <cellStyle name="Accent5" xfId="9648" builtinId="45" hidden="1" customBuiltin="1"/>
    <cellStyle name="Accent5" xfId="9953" builtinId="45" hidden="1" customBuiltin="1"/>
    <cellStyle name="Accent5" xfId="9982" builtinId="45" hidden="1" customBuiltin="1"/>
    <cellStyle name="Accent5" xfId="10006" builtinId="45" hidden="1" customBuiltin="1"/>
    <cellStyle name="Accent5" xfId="10028" builtinId="45" hidden="1" customBuiltin="1"/>
    <cellStyle name="Accent5" xfId="10041" builtinId="45" hidden="1" customBuiltin="1"/>
    <cellStyle name="Accent5" xfId="10075" builtinId="45" hidden="1" customBuiltin="1"/>
    <cellStyle name="Accent5" xfId="10105" builtinId="45" hidden="1" customBuiltin="1"/>
    <cellStyle name="Accent5" xfId="10137" builtinId="45" hidden="1" customBuiltin="1"/>
    <cellStyle name="Accent5" xfId="10164" builtinId="45" hidden="1" customBuiltin="1"/>
    <cellStyle name="Accent5" xfId="10193" builtinId="45" hidden="1" customBuiltin="1"/>
    <cellStyle name="Accent5" xfId="10109" builtinId="45" hidden="1" customBuiltin="1"/>
    <cellStyle name="Accent5" xfId="10039" builtinId="45" hidden="1" customBuiltin="1"/>
    <cellStyle name="Accent5" xfId="10211" builtinId="45" hidden="1" customBuiltin="1"/>
    <cellStyle name="Accent5" xfId="10236" builtinId="45" hidden="1" customBuiltin="1"/>
    <cellStyle name="Accent5" xfId="10260" builtinId="45" hidden="1" customBuiltin="1"/>
    <cellStyle name="Accent5" xfId="10283" builtinId="45" hidden="1" customBuiltin="1"/>
    <cellStyle name="Accent5" xfId="10316" builtinId="45" hidden="1" customBuiltin="1"/>
    <cellStyle name="Accent5" xfId="10353" builtinId="45" hidden="1" customBuiltin="1"/>
    <cellStyle name="Accent5" xfId="10383" builtinId="45" hidden="1" customBuiltin="1"/>
    <cellStyle name="Accent5" xfId="10416" builtinId="45" hidden="1" customBuiltin="1"/>
    <cellStyle name="Accent5" xfId="10444" builtinId="45" hidden="1" customBuiltin="1"/>
    <cellStyle name="Accent5" xfId="10472" builtinId="45" hidden="1" customBuiltin="1"/>
    <cellStyle name="Accent5" xfId="10388" builtinId="45" hidden="1" customBuiltin="1"/>
    <cellStyle name="Accent5" xfId="10314" builtinId="45" hidden="1" customBuiltin="1"/>
    <cellStyle name="Accent5" xfId="10490" builtinId="45" hidden="1" customBuiltin="1"/>
    <cellStyle name="Accent5" xfId="10516" builtinId="45" hidden="1" customBuiltin="1"/>
    <cellStyle name="Accent5" xfId="10538" builtinId="45" hidden="1" customBuiltin="1"/>
    <cellStyle name="Accent5" xfId="10561" builtinId="45" hidden="1" customBuiltin="1"/>
    <cellStyle name="Accent5" xfId="10590" builtinId="45" hidden="1" customBuiltin="1"/>
    <cellStyle name="Accent5" xfId="4831" builtinId="45" hidden="1" customBuiltin="1"/>
    <cellStyle name="Accent5" xfId="8222" builtinId="45" hidden="1" customBuiltin="1"/>
    <cellStyle name="Accent5" xfId="8252" builtinId="45" hidden="1" customBuiltin="1"/>
    <cellStyle name="Accent5" xfId="7678" builtinId="45" hidden="1" customBuiltin="1"/>
    <cellStyle name="Accent5" xfId="7775" builtinId="45" hidden="1" customBuiltin="1"/>
    <cellStyle name="Accent5" xfId="7755" builtinId="45" hidden="1" customBuiltin="1"/>
    <cellStyle name="Accent5" xfId="7950" builtinId="45" hidden="1" customBuiltin="1"/>
    <cellStyle name="Accent5" xfId="4778" builtinId="45" hidden="1" customBuiltin="1"/>
    <cellStyle name="Accent5" xfId="7567" builtinId="45" hidden="1" customBuiltin="1"/>
    <cellStyle name="Accent5" xfId="4628" builtinId="45" hidden="1" customBuiltin="1"/>
    <cellStyle name="Accent5" xfId="5540" builtinId="45" hidden="1" customBuiltin="1"/>
    <cellStyle name="Accent5" xfId="7814" builtinId="45" hidden="1" customBuiltin="1"/>
    <cellStyle name="Accent5" xfId="5817" builtinId="45" hidden="1" customBuiltin="1"/>
    <cellStyle name="Accent5" xfId="4398" builtinId="45" hidden="1" customBuiltin="1"/>
    <cellStyle name="Accent5" xfId="5594" builtinId="45" hidden="1" customBuiltin="1"/>
    <cellStyle name="Accent5" xfId="4557" builtinId="45" hidden="1" customBuiltin="1"/>
    <cellStyle name="Accent5" xfId="5017" builtinId="45" hidden="1" customBuiltin="1"/>
    <cellStyle name="Accent5" xfId="8478" builtinId="45" hidden="1" customBuiltin="1"/>
    <cellStyle name="Accent5" xfId="5725" builtinId="45" hidden="1" customBuiltin="1"/>
    <cellStyle name="Accent5" xfId="4797" builtinId="45" hidden="1" customBuiltin="1"/>
    <cellStyle name="Accent5" xfId="7607" builtinId="45" hidden="1" customBuiltin="1"/>
    <cellStyle name="Accent5" xfId="10724" builtinId="45" hidden="1" customBuiltin="1"/>
    <cellStyle name="Accent5" xfId="7605" builtinId="45" hidden="1" customBuiltin="1"/>
    <cellStyle name="Accent5" xfId="8136" builtinId="45" hidden="1" customBuiltin="1"/>
    <cellStyle name="Accent5" xfId="10870" builtinId="45" hidden="1" customBuiltin="1"/>
    <cellStyle name="Accent5" xfId="8361" builtinId="45" hidden="1" customBuiltin="1"/>
    <cellStyle name="Accent5" xfId="8206" builtinId="45" hidden="1" customBuiltin="1"/>
    <cellStyle name="Accent5" xfId="10660" builtinId="45" hidden="1" customBuiltin="1"/>
    <cellStyle name="Accent5" xfId="5015" builtinId="45" hidden="1" customBuiltin="1"/>
    <cellStyle name="Accent5" xfId="10636" builtinId="45" hidden="1" customBuiltin="1"/>
    <cellStyle name="Accent5" xfId="7662" builtinId="45" hidden="1" customBuiltin="1"/>
    <cellStyle name="Accent5" xfId="5261" builtinId="45" hidden="1" customBuiltin="1"/>
    <cellStyle name="Accent5" xfId="4084" builtinId="45" hidden="1" customBuiltin="1"/>
    <cellStyle name="Accent5" xfId="5071" builtinId="45" hidden="1" customBuiltin="1"/>
    <cellStyle name="Accent5" xfId="6291" builtinId="45" hidden="1" customBuiltin="1"/>
    <cellStyle name="Accent5" xfId="5924" builtinId="45" hidden="1" customBuiltin="1"/>
    <cellStyle name="Accent5" xfId="4163" builtinId="45" hidden="1" customBuiltin="1"/>
    <cellStyle name="Accent5" xfId="5693" builtinId="45" hidden="1" customBuiltin="1"/>
    <cellStyle name="Accent5" xfId="4882" builtinId="45" hidden="1" customBuiltin="1"/>
    <cellStyle name="Accent5" xfId="5388" builtinId="45" hidden="1" customBuiltin="1"/>
    <cellStyle name="Accent5" xfId="6194" builtinId="45" hidden="1" customBuiltin="1"/>
    <cellStyle name="Accent5" xfId="5443" builtinId="45" hidden="1" customBuiltin="1"/>
    <cellStyle name="Accent5" xfId="6148" builtinId="45" hidden="1" customBuiltin="1"/>
    <cellStyle name="Accent5" xfId="6143" builtinId="45" hidden="1" customBuiltin="1"/>
    <cellStyle name="Accent5" xfId="5782" builtinId="45" hidden="1" customBuiltin="1"/>
    <cellStyle name="Accent5" xfId="5096" builtinId="45" hidden="1" customBuiltin="1"/>
    <cellStyle name="Accent5" xfId="5238" builtinId="45" hidden="1" customBuiltin="1"/>
    <cellStyle name="Accent5" xfId="8611" builtinId="45" hidden="1" customBuiltin="1"/>
    <cellStyle name="Accent5" xfId="5230" builtinId="45" hidden="1" customBuiltin="1"/>
    <cellStyle name="Accent5" xfId="10007" builtinId="45" hidden="1" customBuiltin="1"/>
    <cellStyle name="Accent5" xfId="9406" builtinId="45" hidden="1" customBuiltin="1"/>
    <cellStyle name="Accent5" xfId="5369" builtinId="45" hidden="1" customBuiltin="1"/>
    <cellStyle name="Accent5" xfId="4351" builtinId="45" hidden="1" customBuiltin="1"/>
    <cellStyle name="Accent5" xfId="8996" builtinId="45" hidden="1" customBuiltin="1"/>
    <cellStyle name="Accent5" xfId="11030" builtinId="45" hidden="1" customBuiltin="1"/>
    <cellStyle name="Accent5" xfId="11055" builtinId="45" hidden="1" customBuiltin="1"/>
    <cellStyle name="Accent5" xfId="11086" builtinId="45" hidden="1" customBuiltin="1"/>
    <cellStyle name="Accent5" xfId="11114" builtinId="45" hidden="1" customBuiltin="1"/>
    <cellStyle name="Accent5" xfId="11141" builtinId="45" hidden="1" customBuiltin="1"/>
    <cellStyle name="Accent5" xfId="10996" builtinId="45" hidden="1" customBuiltin="1"/>
    <cellStyle name="Accent5" xfId="11187" builtinId="45" hidden="1" customBuiltin="1"/>
    <cellStyle name="Accent5" xfId="11220" builtinId="45" hidden="1" customBuiltin="1"/>
    <cellStyle name="Accent5" xfId="11255" builtinId="45" hidden="1" customBuiltin="1"/>
    <cellStyle name="Accent5" xfId="11290" builtinId="45" hidden="1" customBuiltin="1"/>
    <cellStyle name="Accent5" xfId="11320" builtinId="45" hidden="1" customBuiltin="1"/>
    <cellStyle name="Accent5" xfId="11224" builtinId="45" hidden="1" customBuiltin="1"/>
    <cellStyle name="Accent5" xfId="10986" builtinId="45" hidden="1" customBuiltin="1"/>
    <cellStyle name="Accent5" xfId="11340" builtinId="45" hidden="1" customBuiltin="1"/>
    <cellStyle name="Accent5" xfId="11373" builtinId="45" hidden="1" customBuiltin="1"/>
    <cellStyle name="Accent5" xfId="11402" builtinId="45" hidden="1" customBuiltin="1"/>
    <cellStyle name="Accent5" xfId="11428" builtinId="45" hidden="1" customBuiltin="1"/>
    <cellStyle name="Accent5" xfId="11441" builtinId="45" hidden="1" customBuiltin="1"/>
    <cellStyle name="Accent5" xfId="11484" builtinId="45" hidden="1" customBuiltin="1"/>
    <cellStyle name="Accent5" xfId="11515" builtinId="45" hidden="1" customBuiltin="1"/>
    <cellStyle name="Accent5" xfId="11547" builtinId="45" hidden="1" customBuiltin="1"/>
    <cellStyle name="Accent5" xfId="11577" builtinId="45" hidden="1" customBuiltin="1"/>
    <cellStyle name="Accent5" xfId="11606" builtinId="45" hidden="1" customBuiltin="1"/>
    <cellStyle name="Accent5" xfId="11519" builtinId="45" hidden="1" customBuiltin="1"/>
    <cellStyle name="Accent5" xfId="11439" builtinId="45" hidden="1" customBuiltin="1"/>
    <cellStyle name="Accent5" xfId="11624" builtinId="45" hidden="1" customBuiltin="1"/>
    <cellStyle name="Accent5" xfId="11652" builtinId="45" hidden="1" customBuiltin="1"/>
    <cellStyle name="Accent5" xfId="11681" builtinId="45" hidden="1" customBuiltin="1"/>
    <cellStyle name="Accent5" xfId="11707" builtinId="45" hidden="1" customBuiltin="1"/>
    <cellStyle name="Accent5" xfId="11739" builtinId="45" hidden="1" customBuiltin="1"/>
    <cellStyle name="Accent5" xfId="11782" builtinId="45" hidden="1" customBuiltin="1"/>
    <cellStyle name="Accent5" xfId="11813" builtinId="45" hidden="1" customBuiltin="1"/>
    <cellStyle name="Accent5" xfId="11845" builtinId="45" hidden="1" customBuiltin="1"/>
    <cellStyle name="Accent5" xfId="11874" builtinId="45" hidden="1" customBuiltin="1"/>
    <cellStyle name="Accent5" xfId="11902" builtinId="45" hidden="1" customBuiltin="1"/>
    <cellStyle name="Accent5" xfId="11817" builtinId="45" hidden="1" customBuiltin="1"/>
    <cellStyle name="Accent5" xfId="11737" builtinId="45" hidden="1" customBuiltin="1"/>
    <cellStyle name="Accent5" xfId="11920" builtinId="45" hidden="1" customBuiltin="1"/>
    <cellStyle name="Accent5" xfId="11948" builtinId="45" hidden="1" customBuiltin="1"/>
    <cellStyle name="Accent5" xfId="11979" builtinId="45" hidden="1" customBuiltin="1"/>
    <cellStyle name="Accent5" xfId="12006" builtinId="45" hidden="1" customBuiltin="1"/>
    <cellStyle name="Accent5" xfId="12036" builtinId="45" hidden="1" customBuiltin="1"/>
    <cellStyle name="Accent5" xfId="9997" builtinId="45" hidden="1" customBuiltin="1"/>
    <cellStyle name="Accent5" xfId="10924" builtinId="45" hidden="1" customBuiltin="1"/>
    <cellStyle name="Accent5" xfId="7503" builtinId="45" hidden="1" customBuiltin="1"/>
    <cellStyle name="Accent5" xfId="4538" builtinId="45" hidden="1" customBuiltin="1"/>
    <cellStyle name="Accent5" xfId="10914" builtinId="45" hidden="1" customBuiltin="1"/>
    <cellStyle name="Accent5" xfId="10907" builtinId="45" hidden="1" customBuiltin="1"/>
    <cellStyle name="Accent5" xfId="12181" builtinId="45" hidden="1" customBuiltin="1"/>
    <cellStyle name="Accent5" xfId="12202" builtinId="45" hidden="1" customBuiltin="1"/>
    <cellStyle name="Accent5" xfId="12225" builtinId="45" hidden="1" customBuiltin="1"/>
    <cellStyle name="Accent5" xfId="12246" builtinId="45" hidden="1" customBuiltin="1"/>
    <cellStyle name="Accent5" xfId="12267" builtinId="45" hidden="1" customBuiltin="1"/>
    <cellStyle name="Accent5" xfId="12153" builtinId="45" hidden="1" customBuiltin="1"/>
    <cellStyle name="Accent5" xfId="12310" builtinId="45" hidden="1" customBuiltin="1"/>
    <cellStyle name="Accent5" xfId="12342" builtinId="45" hidden="1" customBuiltin="1"/>
    <cellStyle name="Accent5" xfId="12376" builtinId="45" hidden="1" customBuiltin="1"/>
    <cellStyle name="Accent5" xfId="12407" builtinId="45" hidden="1" customBuiltin="1"/>
    <cellStyle name="Accent5" xfId="12439" builtinId="45" hidden="1" customBuiltin="1"/>
    <cellStyle name="Accent5" xfId="12347" builtinId="45" hidden="1" customBuiltin="1"/>
    <cellStyle name="Accent5" xfId="12147" builtinId="45" hidden="1" customBuiltin="1"/>
    <cellStyle name="Accent5" xfId="12459" builtinId="45" hidden="1" customBuiltin="1"/>
    <cellStyle name="Accent5" xfId="12491" builtinId="45" hidden="1" customBuiltin="1"/>
    <cellStyle name="Accent5" xfId="12517" builtinId="45" hidden="1" customBuiltin="1"/>
    <cellStyle name="Accent5" xfId="12543" builtinId="45" hidden="1" customBuiltin="1"/>
    <cellStyle name="Accent5" xfId="12553" builtinId="45" hidden="1" customBuiltin="1"/>
    <cellStyle name="Accent5" xfId="12593" builtinId="45" hidden="1" customBuiltin="1"/>
    <cellStyle name="Accent5" xfId="12623" builtinId="45" hidden="1" customBuiltin="1"/>
    <cellStyle name="Accent5" xfId="12655" builtinId="45" hidden="1" customBuiltin="1"/>
    <cellStyle name="Accent5" xfId="12683" builtinId="45" hidden="1" customBuiltin="1"/>
    <cellStyle name="Accent5" xfId="12711" builtinId="45" hidden="1" customBuiltin="1"/>
    <cellStyle name="Accent5" xfId="12627" builtinId="45" hidden="1" customBuiltin="1"/>
    <cellStyle name="Accent5" xfId="12551" builtinId="45" hidden="1" customBuiltin="1"/>
    <cellStyle name="Accent5" xfId="12730" builtinId="45" hidden="1" customBuiltin="1"/>
    <cellStyle name="Accent5" xfId="12758" builtinId="45" hidden="1" customBuiltin="1"/>
    <cellStyle name="Accent5" xfId="12787" builtinId="45" hidden="1" customBuiltin="1"/>
    <cellStyle name="Accent5" xfId="12816" builtinId="45" hidden="1" customBuiltin="1"/>
    <cellStyle name="Accent5" xfId="12846" builtinId="45" hidden="1" customBuiltin="1"/>
    <cellStyle name="Accent5" xfId="12886" builtinId="45" hidden="1" customBuiltin="1"/>
    <cellStyle name="Accent5" xfId="12916" builtinId="45" hidden="1" customBuiltin="1"/>
    <cellStyle name="Accent5" xfId="12947" builtinId="45" hidden="1" customBuiltin="1"/>
    <cellStyle name="Accent5" xfId="12975" builtinId="45" hidden="1" customBuiltin="1"/>
    <cellStyle name="Accent5" xfId="13003" builtinId="45" hidden="1" customBuiltin="1"/>
    <cellStyle name="Accent5" xfId="12920" builtinId="45" hidden="1" customBuiltin="1"/>
    <cellStyle name="Accent5" xfId="12844" builtinId="45" hidden="1" customBuiltin="1"/>
    <cellStyle name="Accent5" xfId="13022" builtinId="45" hidden="1" customBuiltin="1"/>
    <cellStyle name="Accent5" xfId="13049" builtinId="45" hidden="1" customBuiltin="1"/>
    <cellStyle name="Accent5" xfId="13076" builtinId="45" hidden="1" customBuiltin="1"/>
    <cellStyle name="Accent5" xfId="13100" builtinId="45" hidden="1" customBuiltin="1"/>
    <cellStyle name="Accent5" xfId="13121" builtinId="45" hidden="1" customBuiltin="1"/>
    <cellStyle name="Accent5" xfId="4288" builtinId="45" hidden="1" customBuiltin="1"/>
    <cellStyle name="Accent5" xfId="4582" builtinId="45" hidden="1" customBuiltin="1"/>
    <cellStyle name="Accent5" xfId="4128" builtinId="45" hidden="1" customBuiltin="1"/>
    <cellStyle name="Accent5" xfId="5862" builtinId="45" hidden="1" customBuiltin="1"/>
    <cellStyle name="Accent5" xfId="4637" builtinId="45" hidden="1" customBuiltin="1"/>
    <cellStyle name="Accent5" xfId="4497" builtinId="45" hidden="1" customBuiltin="1"/>
    <cellStyle name="Accent5" xfId="8344" builtinId="45" hidden="1" customBuiltin="1"/>
    <cellStyle name="Accent5" xfId="12512" builtinId="45" hidden="1" customBuiltin="1"/>
    <cellStyle name="Accent5" xfId="6138" builtinId="45" hidden="1" customBuiltin="1"/>
    <cellStyle name="Accent5" xfId="5944" builtinId="45" hidden="1" customBuiltin="1"/>
    <cellStyle name="Accent5" xfId="5021" builtinId="45" hidden="1" customBuiltin="1"/>
    <cellStyle name="Accent5" xfId="10418" builtinId="45" hidden="1" customBuiltin="1"/>
    <cellStyle name="Accent5" xfId="7837" builtinId="45" hidden="1" customBuiltin="1"/>
    <cellStyle name="Accent5" xfId="4299" builtinId="45" hidden="1" customBuiltin="1"/>
    <cellStyle name="Accent5" xfId="8332" builtinId="45" hidden="1" customBuiltin="1"/>
    <cellStyle name="Accent5" xfId="12803" builtinId="45" hidden="1" customBuiltin="1"/>
    <cellStyle name="Accent5" xfId="13129" builtinId="45" hidden="1" customBuiltin="1"/>
    <cellStyle name="Accent5" xfId="4664" builtinId="45" hidden="1" customBuiltin="1"/>
    <cellStyle name="Accent5" xfId="5773" builtinId="45" hidden="1" customBuiltin="1"/>
    <cellStyle name="Accent5" xfId="13154" builtinId="45" hidden="1" customBuiltin="1"/>
    <cellStyle name="Accent5" xfId="13192" builtinId="45" hidden="1" customBuiltin="1"/>
    <cellStyle name="Accent5" xfId="13228" builtinId="45" hidden="1" customBuiltin="1"/>
    <cellStyle name="Accent5" xfId="13263" builtinId="45" hidden="1" customBuiltin="1"/>
    <cellStyle name="Accent5" xfId="13280" builtinId="45" hidden="1" customBuiltin="1"/>
    <cellStyle name="Accent5" xfId="13325" builtinId="45" hidden="1" customBuiltin="1"/>
    <cellStyle name="Accent5" xfId="13357" builtinId="45" hidden="1" customBuiltin="1"/>
    <cellStyle name="Accent5" xfId="13391" builtinId="45" hidden="1" customBuiltin="1"/>
    <cellStyle name="Accent5" xfId="13423" builtinId="45" hidden="1" customBuiltin="1"/>
    <cellStyle name="Accent5" xfId="13454" builtinId="45" hidden="1" customBuiltin="1"/>
    <cellStyle name="Accent5" xfId="13363" builtinId="45" hidden="1" customBuiltin="1"/>
    <cellStyle name="Accent5" xfId="13278" builtinId="45" hidden="1" customBuiltin="1"/>
    <cellStyle name="Accent5" xfId="13478" builtinId="45" hidden="1" customBuiltin="1"/>
    <cellStyle name="Accent5" xfId="13513" builtinId="45" hidden="1" customBuiltin="1"/>
    <cellStyle name="Accent5" xfId="13549" builtinId="45" hidden="1" customBuiltin="1"/>
    <cellStyle name="Accent5" xfId="13583" builtinId="45" hidden="1" customBuiltin="1"/>
    <cellStyle name="Accent5" xfId="13622" builtinId="45" hidden="1" customBuiltin="1"/>
    <cellStyle name="Accent5" xfId="13667" builtinId="45" hidden="1" customBuiltin="1"/>
    <cellStyle name="Accent5" xfId="13699" builtinId="45" hidden="1" customBuiltin="1"/>
    <cellStyle name="Accent5" xfId="13733" builtinId="45" hidden="1" customBuiltin="1"/>
    <cellStyle name="Accent5" xfId="13765" builtinId="45" hidden="1" customBuiltin="1"/>
    <cellStyle name="Accent5" xfId="13796" builtinId="45" hidden="1" customBuiltin="1"/>
    <cellStyle name="Accent5" xfId="13705" builtinId="45" hidden="1" customBuiltin="1"/>
    <cellStyle name="Accent5" xfId="13620" builtinId="45" hidden="1" customBuiltin="1"/>
    <cellStyle name="Accent5" xfId="13820" builtinId="45" hidden="1" customBuiltin="1"/>
    <cellStyle name="Accent5" xfId="13855" builtinId="45" hidden="1" customBuiltin="1"/>
    <cellStyle name="Accent5" xfId="13891" builtinId="45" hidden="1" customBuiltin="1"/>
    <cellStyle name="Accent5" xfId="13925" builtinId="45" hidden="1" customBuiltin="1"/>
    <cellStyle name="Accent5" xfId="13965" builtinId="45" hidden="1" customBuiltin="1"/>
    <cellStyle name="Accent5" xfId="14324" builtinId="45" hidden="1" customBuiltin="1"/>
    <cellStyle name="Accent5" xfId="14345" builtinId="45" hidden="1" customBuiltin="1"/>
    <cellStyle name="Accent5" xfId="14367" builtinId="45" hidden="1" customBuiltin="1"/>
    <cellStyle name="Accent5" xfId="14389" builtinId="45" hidden="1" customBuiltin="1"/>
    <cellStyle name="Accent5" xfId="14410" builtinId="45" hidden="1" customBuiltin="1"/>
    <cellStyle name="Accent5" xfId="14452" builtinId="45" hidden="1" customBuiltin="1"/>
    <cellStyle name="Accent5" xfId="14856" builtinId="45" hidden="1" customBuiltin="1"/>
    <cellStyle name="Accent5" xfId="14880" builtinId="45" hidden="1" customBuiltin="1"/>
    <cellStyle name="Accent5" xfId="14906" builtinId="45" hidden="1" customBuiltin="1"/>
    <cellStyle name="Accent5" xfId="14930" builtinId="45" hidden="1" customBuiltin="1"/>
    <cellStyle name="Accent5" xfId="14952" builtinId="45" hidden="1" customBuiltin="1"/>
    <cellStyle name="Accent5" xfId="14825" builtinId="45" hidden="1" customBuiltin="1"/>
    <cellStyle name="Accent5" xfId="14993" builtinId="45" hidden="1" customBuiltin="1"/>
    <cellStyle name="Accent5" xfId="15024" builtinId="45" hidden="1" customBuiltin="1"/>
    <cellStyle name="Accent5" xfId="15058" builtinId="45" hidden="1" customBuiltin="1"/>
    <cellStyle name="Accent5" xfId="15091" builtinId="45" hidden="1" customBuiltin="1"/>
    <cellStyle name="Accent5" xfId="15121" builtinId="45" hidden="1" customBuiltin="1"/>
    <cellStyle name="Accent5" xfId="15028" builtinId="45" hidden="1" customBuiltin="1"/>
    <cellStyle name="Accent5" xfId="14817" builtinId="45" hidden="1" customBuiltin="1"/>
    <cellStyle name="Accent5" xfId="15138" builtinId="45" hidden="1" customBuiltin="1"/>
    <cellStyle name="Accent5" xfId="15166" builtinId="45" hidden="1" customBuiltin="1"/>
    <cellStyle name="Accent5" xfId="15189" builtinId="45" hidden="1" customBuiltin="1"/>
    <cellStyle name="Accent5" xfId="15212" builtinId="45" hidden="1" customBuiltin="1"/>
    <cellStyle name="Accent5" xfId="15224" builtinId="45" hidden="1" customBuiltin="1"/>
    <cellStyle name="Accent5" xfId="15259" builtinId="45" hidden="1" customBuiltin="1"/>
    <cellStyle name="Accent5" xfId="15289" builtinId="45" hidden="1" customBuiltin="1"/>
    <cellStyle name="Accent5" xfId="15321" builtinId="45" hidden="1" customBuiltin="1"/>
    <cellStyle name="Accent5" xfId="15350" builtinId="45" hidden="1" customBuiltin="1"/>
    <cellStyle name="Accent5" xfId="15378" builtinId="45" hidden="1" customBuiltin="1"/>
    <cellStyle name="Accent5" xfId="15293" builtinId="45" hidden="1" customBuiltin="1"/>
    <cellStyle name="Accent5" xfId="15222" builtinId="45" hidden="1" customBuiltin="1"/>
    <cellStyle name="Accent5" xfId="15396" builtinId="45" hidden="1" customBuiltin="1"/>
    <cellStyle name="Accent5" xfId="15420" builtinId="45" hidden="1" customBuiltin="1"/>
    <cellStyle name="Accent5" xfId="15445" builtinId="45" hidden="1" customBuiltin="1"/>
    <cellStyle name="Accent5" xfId="15469" builtinId="45" hidden="1" customBuiltin="1"/>
    <cellStyle name="Accent5" xfId="15501" builtinId="45" hidden="1" customBuiltin="1"/>
    <cellStyle name="Accent5" xfId="15537" builtinId="45" hidden="1" customBuiltin="1"/>
    <cellStyle name="Accent5" xfId="15567" builtinId="45" hidden="1" customBuiltin="1"/>
    <cellStyle name="Accent5" xfId="15599" builtinId="45" hidden="1" customBuiltin="1"/>
    <cellStyle name="Accent5" xfId="15627" builtinId="45" hidden="1" customBuiltin="1"/>
    <cellStyle name="Accent5" xfId="15655" builtinId="45" hidden="1" customBuiltin="1"/>
    <cellStyle name="Accent5" xfId="15571" builtinId="45" hidden="1" customBuiltin="1"/>
    <cellStyle name="Accent5" xfId="15499" builtinId="45" hidden="1" customBuiltin="1"/>
    <cellStyle name="Accent5" xfId="15673" builtinId="45" hidden="1" customBuiltin="1"/>
    <cellStyle name="Accent5" xfId="15696" builtinId="45" hidden="1" customBuiltin="1"/>
    <cellStyle name="Accent5" xfId="15720" builtinId="45" hidden="1" customBuiltin="1"/>
    <cellStyle name="Accent5" xfId="15743" builtinId="45" hidden="1" customBuiltin="1"/>
    <cellStyle name="Accent5" xfId="15774" builtinId="45" hidden="1" customBuiltin="1"/>
    <cellStyle name="Accent5" xfId="14619" builtinId="45" hidden="1" customBuiltin="1"/>
    <cellStyle name="Accent5" xfId="14734" builtinId="45" hidden="1" customBuiltin="1"/>
    <cellStyle name="Accent5" xfId="14524" builtinId="45" hidden="1" customBuiltin="1"/>
    <cellStyle name="Accent5" xfId="14603" builtinId="45" hidden="1" customBuiltin="1"/>
    <cellStyle name="Accent5" xfId="14714" builtinId="45" hidden="1" customBuiltin="1"/>
    <cellStyle name="Accent5" xfId="14705" builtinId="45" hidden="1" customBuiltin="1"/>
    <cellStyle name="Accent5" xfId="15924" builtinId="45" hidden="1" customBuiltin="1"/>
    <cellStyle name="Accent5" xfId="15945" builtinId="45" hidden="1" customBuiltin="1"/>
    <cellStyle name="Accent5" xfId="15968" builtinId="45" hidden="1" customBuiltin="1"/>
    <cellStyle name="Accent5" xfId="15989" builtinId="45" hidden="1" customBuiltin="1"/>
    <cellStyle name="Accent5" xfId="16010" builtinId="45" hidden="1" customBuiltin="1"/>
    <cellStyle name="Accent5" xfId="15897" builtinId="45" hidden="1" customBuiltin="1"/>
    <cellStyle name="Accent5" xfId="16048" builtinId="45" hidden="1" customBuiltin="1"/>
    <cellStyle name="Accent5" xfId="16080" builtinId="45" hidden="1" customBuiltin="1"/>
    <cellStyle name="Accent5" xfId="16115" builtinId="45" hidden="1" customBuiltin="1"/>
    <cellStyle name="Accent5" xfId="16145" builtinId="45" hidden="1" customBuiltin="1"/>
    <cellStyle name="Accent5" xfId="16175" builtinId="45" hidden="1" customBuiltin="1"/>
    <cellStyle name="Accent5" xfId="16085" builtinId="45" hidden="1" customBuiltin="1"/>
    <cellStyle name="Accent5" xfId="15892" builtinId="45" hidden="1" customBuiltin="1"/>
    <cellStyle name="Accent5" xfId="16195" builtinId="45" hidden="1" customBuiltin="1"/>
    <cellStyle name="Accent5" xfId="16223" builtinId="45" hidden="1" customBuiltin="1"/>
    <cellStyle name="Accent5" xfId="16247" builtinId="45" hidden="1" customBuiltin="1"/>
    <cellStyle name="Accent5" xfId="16272" builtinId="45" hidden="1" customBuiltin="1"/>
    <cellStyle name="Accent5" xfId="16285" builtinId="45" hidden="1" customBuiltin="1"/>
    <cellStyle name="Accent5" xfId="16320" builtinId="45" hidden="1" customBuiltin="1"/>
    <cellStyle name="Accent5" xfId="16350" builtinId="45" hidden="1" customBuiltin="1"/>
    <cellStyle name="Accent5" xfId="16382" builtinId="45" hidden="1" customBuiltin="1"/>
    <cellStyle name="Accent5" xfId="16409" builtinId="45" hidden="1" customBuiltin="1"/>
    <cellStyle name="Accent5" xfId="16437" builtinId="45" hidden="1" customBuiltin="1"/>
    <cellStyle name="Accent5" xfId="16354" builtinId="45" hidden="1" customBuiltin="1"/>
    <cellStyle name="Accent5" xfId="16283" builtinId="45" hidden="1" customBuiltin="1"/>
    <cellStyle name="Accent5" xfId="16453" builtinId="45" hidden="1" customBuiltin="1"/>
    <cellStyle name="Accent5" xfId="16477" builtinId="45" hidden="1" customBuiltin="1"/>
    <cellStyle name="Accent5" xfId="16499" builtinId="45" hidden="1" customBuiltin="1"/>
    <cellStyle name="Accent5" xfId="16522" builtinId="45" hidden="1" customBuiltin="1"/>
    <cellStyle name="Accent5" xfId="16554" builtinId="45" hidden="1" customBuiltin="1"/>
    <cellStyle name="Accent5" xfId="16590" builtinId="45" hidden="1" customBuiltin="1"/>
    <cellStyle name="Accent5" xfId="16621" builtinId="45" hidden="1" customBuiltin="1"/>
    <cellStyle name="Accent5" xfId="16653" builtinId="45" hidden="1" customBuiltin="1"/>
    <cellStyle name="Accent5" xfId="16681" builtinId="45" hidden="1" customBuiltin="1"/>
    <cellStyle name="Accent5" xfId="16709" builtinId="45" hidden="1" customBuiltin="1"/>
    <cellStyle name="Accent5" xfId="16625" builtinId="45" hidden="1" customBuiltin="1"/>
    <cellStyle name="Accent5" xfId="16552" builtinId="45" hidden="1" customBuiltin="1"/>
    <cellStyle name="Accent5" xfId="16727" builtinId="45" hidden="1" customBuiltin="1"/>
    <cellStyle name="Accent5" xfId="16751" builtinId="45" hidden="1" customBuiltin="1"/>
    <cellStyle name="Accent5" xfId="16772" builtinId="45" hidden="1" customBuiltin="1"/>
    <cellStyle name="Accent5" xfId="16795" builtinId="45" hidden="1" customBuiltin="1"/>
    <cellStyle name="Accent5" xfId="16824" builtinId="45" hidden="1" customBuiltin="1"/>
    <cellStyle name="Accent5" xfId="7877" builtinId="45" hidden="1" customBuiltin="1"/>
    <cellStyle name="Accent5" xfId="14533" builtinId="45" hidden="1" customBuiltin="1"/>
    <cellStyle name="Accent5" xfId="14559" builtinId="45" hidden="1" customBuiltin="1"/>
    <cellStyle name="Accent5" xfId="14073" builtinId="45" hidden="1" customBuiltin="1"/>
    <cellStyle name="Accent5" xfId="14154" builtinId="45" hidden="1" customBuiltin="1"/>
    <cellStyle name="Accent5" xfId="14136" builtinId="45" hidden="1" customBuiltin="1"/>
    <cellStyle name="Accent5" xfId="14291" builtinId="45" hidden="1" customBuiltin="1"/>
    <cellStyle name="Accent5" xfId="4698" builtinId="45" hidden="1" customBuiltin="1"/>
    <cellStyle name="Accent5" xfId="13989" builtinId="45" hidden="1" customBuiltin="1"/>
    <cellStyle name="Accent5" xfId="6232" builtinId="45" hidden="1" customBuiltin="1"/>
    <cellStyle name="Accent5" xfId="9033" builtinId="45" hidden="1" customBuiltin="1"/>
    <cellStyle name="Accent5" xfId="14191" builtinId="45" hidden="1" customBuiltin="1"/>
    <cellStyle name="Accent5" xfId="4597" builtinId="45" hidden="1" customBuiltin="1"/>
    <cellStyle name="Accent5" xfId="10861" builtinId="45" hidden="1" customBuiltin="1"/>
    <cellStyle name="Accent5" xfId="4295" builtinId="45" hidden="1" customBuiltin="1"/>
    <cellStyle name="Accent5" xfId="7956" builtinId="45" hidden="1" customBuiltin="1"/>
    <cellStyle name="Accent5" xfId="6123" builtinId="45" hidden="1" customBuiltin="1"/>
    <cellStyle name="Accent5" xfId="14753" builtinId="45" hidden="1" customBuiltin="1"/>
    <cellStyle name="Accent5" xfId="5266" builtinId="45" hidden="1" customBuiltin="1"/>
    <cellStyle name="Accent5" xfId="5880" builtinId="45" hidden="1" customBuiltin="1"/>
    <cellStyle name="Accent5" xfId="14022" builtinId="45" hidden="1" customBuiltin="1"/>
    <cellStyle name="Accent5" xfId="16933" builtinId="45" hidden="1" customBuiltin="1"/>
    <cellStyle name="Accent5" xfId="14020" builtinId="45" hidden="1" customBuiltin="1"/>
    <cellStyle name="Accent5" xfId="14465" builtinId="45" hidden="1" customBuiltin="1"/>
    <cellStyle name="Accent5" xfId="17041" builtinId="45" hidden="1" customBuiltin="1"/>
    <cellStyle name="Accent5" xfId="14655" builtinId="45" hidden="1" customBuiltin="1"/>
    <cellStyle name="Accent5" xfId="14521" builtinId="45" hidden="1" customBuiltin="1"/>
    <cellStyle name="Accent5" xfId="16877" builtinId="45" hidden="1" customBuiltin="1"/>
    <cellStyle name="Accent5" xfId="6226" builtinId="45" hidden="1" customBuiltin="1"/>
    <cellStyle name="Accent5" xfId="16855" builtinId="45" hidden="1" customBuiltin="1"/>
    <cellStyle name="Accent5" xfId="14064" builtinId="45" hidden="1" customBuiltin="1"/>
    <cellStyle name="Accent5" xfId="5622" builtinId="45" hidden="1" customBuiltin="1"/>
    <cellStyle name="Accent5" xfId="7631" builtinId="45" hidden="1" customBuiltin="1"/>
    <cellStyle name="Accent5" xfId="10614" builtinId="45" hidden="1" customBuiltin="1"/>
    <cellStyle name="Accent5" xfId="11908" builtinId="45" hidden="1" customBuiltin="1"/>
    <cellStyle name="Accent5" xfId="4232" builtinId="45" hidden="1" customBuiltin="1"/>
    <cellStyle name="Accent5" xfId="10845" builtinId="45" hidden="1" customBuiltin="1"/>
    <cellStyle name="Accent5" xfId="4193" builtinId="45" hidden="1" customBuiltin="1"/>
    <cellStyle name="Accent5" xfId="5940" builtinId="45" hidden="1" customBuiltin="1"/>
    <cellStyle name="Accent5" xfId="4707" builtinId="45" hidden="1" customBuiltin="1"/>
    <cellStyle name="Accent5" xfId="8403" builtinId="45" hidden="1" customBuiltin="1"/>
    <cellStyle name="Accent5" xfId="8374" builtinId="45" hidden="1" customBuiltin="1"/>
    <cellStyle name="Accent5" xfId="10873" builtinId="45" hidden="1" customBuiltin="1"/>
    <cellStyle name="Accent5" xfId="5083" builtinId="45" hidden="1" customBuiltin="1"/>
    <cellStyle name="Accent5" xfId="8326" builtinId="45" hidden="1" customBuiltin="1"/>
    <cellStyle name="Accent5" xfId="5531" builtinId="45" hidden="1" customBuiltin="1"/>
    <cellStyle name="Accent5" xfId="6253" builtinId="45" hidden="1" customBuiltin="1"/>
    <cellStyle name="Accent5" xfId="14883" builtinId="45" hidden="1" customBuiltin="1"/>
    <cellStyle name="Accent5" xfId="10810" builtinId="45" hidden="1" customBuiltin="1"/>
    <cellStyle name="Accent5" xfId="16248" builtinId="45" hidden="1" customBuiltin="1"/>
    <cellStyle name="Accent5" xfId="15660" builtinId="45" hidden="1" customBuiltin="1"/>
    <cellStyle name="Accent5" xfId="8512" builtinId="45" hidden="1" customBuiltin="1"/>
    <cellStyle name="Accent5" xfId="5874" builtinId="45" hidden="1" customBuiltin="1"/>
    <cellStyle name="Accent5" xfId="15260" builtinId="45" hidden="1" customBuiltin="1"/>
    <cellStyle name="Accent5" xfId="17185" builtinId="45" hidden="1" customBuiltin="1"/>
    <cellStyle name="Accent5" xfId="17210" builtinId="45" hidden="1" customBuiltin="1"/>
    <cellStyle name="Accent5" xfId="17239" builtinId="45" hidden="1" customBuiltin="1"/>
    <cellStyle name="Accent5" xfId="17265" builtinId="45" hidden="1" customBuiltin="1"/>
    <cellStyle name="Accent5" xfId="17290" builtinId="45" hidden="1" customBuiltin="1"/>
    <cellStyle name="Accent5" xfId="17153" builtinId="45" hidden="1" customBuiltin="1"/>
    <cellStyle name="Accent5" xfId="17334" builtinId="45" hidden="1" customBuiltin="1"/>
    <cellStyle name="Accent5" xfId="17367" builtinId="45" hidden="1" customBuiltin="1"/>
    <cellStyle name="Accent5" xfId="17401" builtinId="45" hidden="1" customBuiltin="1"/>
    <cellStyle name="Accent5" xfId="17434" builtinId="45" hidden="1" customBuiltin="1"/>
    <cellStyle name="Accent5" xfId="17465" builtinId="45" hidden="1" customBuiltin="1"/>
    <cellStyle name="Accent5" xfId="17371" builtinId="45" hidden="1" customBuiltin="1"/>
    <cellStyle name="Accent5" xfId="17146" builtinId="45" hidden="1" customBuiltin="1"/>
    <cellStyle name="Accent5" xfId="17484" builtinId="45" hidden="1" customBuiltin="1"/>
    <cellStyle name="Accent5" xfId="17514" builtinId="45" hidden="1" customBuiltin="1"/>
    <cellStyle name="Accent5" xfId="17541" builtinId="45" hidden="1" customBuiltin="1"/>
    <cellStyle name="Accent5" xfId="17566" builtinId="45" hidden="1" customBuiltin="1"/>
    <cellStyle name="Accent5" xfId="17578" builtinId="45" hidden="1" customBuiltin="1"/>
    <cellStyle name="Accent5" xfId="17616" builtinId="45" hidden="1" customBuiltin="1"/>
    <cellStyle name="Accent5" xfId="17646" builtinId="45" hidden="1" customBuiltin="1"/>
    <cellStyle name="Accent5" xfId="17677" builtinId="45" hidden="1" customBuiltin="1"/>
    <cellStyle name="Accent5" xfId="17707" builtinId="45" hidden="1" customBuiltin="1"/>
    <cellStyle name="Accent5" xfId="17736" builtinId="45" hidden="1" customBuiltin="1"/>
    <cellStyle name="Accent5" xfId="17650" builtinId="45" hidden="1" customBuiltin="1"/>
    <cellStyle name="Accent5" xfId="17576" builtinId="45" hidden="1" customBuiltin="1"/>
    <cellStyle name="Accent5" xfId="17754" builtinId="45" hidden="1" customBuiltin="1"/>
    <cellStyle name="Accent5" xfId="17780" builtinId="45" hidden="1" customBuiltin="1"/>
    <cellStyle name="Accent5" xfId="17806" builtinId="45" hidden="1" customBuiltin="1"/>
    <cellStyle name="Accent5" xfId="17830" builtinId="45" hidden="1" customBuiltin="1"/>
    <cellStyle name="Accent5" xfId="17862" builtinId="45" hidden="1" customBuiltin="1"/>
    <cellStyle name="Accent5" xfId="17900" builtinId="45" hidden="1" customBuiltin="1"/>
    <cellStyle name="Accent5" xfId="17930" builtinId="45" hidden="1" customBuiltin="1"/>
    <cellStyle name="Accent5" xfId="17961" builtinId="45" hidden="1" customBuiltin="1"/>
    <cellStyle name="Accent5" xfId="17992" builtinId="45" hidden="1" customBuiltin="1"/>
    <cellStyle name="Accent5" xfId="18020" builtinId="45" hidden="1" customBuiltin="1"/>
    <cellStyle name="Accent5" xfId="17934" builtinId="45" hidden="1" customBuiltin="1"/>
    <cellStyle name="Accent5" xfId="17860" builtinId="45" hidden="1" customBuiltin="1"/>
    <cellStyle name="Accent5" xfId="18037" builtinId="45" hidden="1" customBuiltin="1"/>
    <cellStyle name="Accent5" xfId="18062" builtinId="45" hidden="1" customBuiltin="1"/>
    <cellStyle name="Accent5" xfId="18087" builtinId="45" hidden="1" customBuiltin="1"/>
    <cellStyle name="Accent5" xfId="18112" builtinId="45" hidden="1" customBuiltin="1"/>
    <cellStyle name="Accent5" xfId="18142" builtinId="45" hidden="1" customBuiltin="1"/>
    <cellStyle name="Accent5" xfId="16237" builtinId="45" hidden="1" customBuiltin="1"/>
    <cellStyle name="Accent5" xfId="17091" builtinId="45" hidden="1" customBuiltin="1"/>
    <cellStyle name="Accent5" xfId="13938" builtinId="45" hidden="1" customBuiltin="1"/>
    <cellStyle name="Accent5" xfId="8181" builtinId="45" hidden="1" customBuiltin="1"/>
    <cellStyle name="Accent5" xfId="17082" builtinId="45" hidden="1" customBuiltin="1"/>
    <cellStyle name="Accent5" xfId="17075" builtinId="45" hidden="1" customBuiltin="1"/>
    <cellStyle name="Accent5" xfId="18286" builtinId="45" hidden="1" customBuiltin="1"/>
    <cellStyle name="Accent5" xfId="18307" builtinId="45" hidden="1" customBuiltin="1"/>
    <cellStyle name="Accent5" xfId="18330" builtinId="45" hidden="1" customBuiltin="1"/>
    <cellStyle name="Accent5" xfId="18351" builtinId="45" hidden="1" customBuiltin="1"/>
    <cellStyle name="Accent5" xfId="18372" builtinId="45" hidden="1" customBuiltin="1"/>
    <cellStyle name="Accent5" xfId="18259" builtinId="45" hidden="1" customBuiltin="1"/>
    <cellStyle name="Accent5" xfId="18413" builtinId="45" hidden="1" customBuiltin="1"/>
    <cellStyle name="Accent5" xfId="18445" builtinId="45" hidden="1" customBuiltin="1"/>
    <cellStyle name="Accent5" xfId="18478" builtinId="45" hidden="1" customBuiltin="1"/>
    <cellStyle name="Accent5" xfId="18511" builtinId="45" hidden="1" customBuiltin="1"/>
    <cellStyle name="Accent5" xfId="18541" builtinId="45" hidden="1" customBuiltin="1"/>
    <cellStyle name="Accent5" xfId="18449" builtinId="45" hidden="1" customBuiltin="1"/>
    <cellStyle name="Accent5" xfId="18254" builtinId="45" hidden="1" customBuiltin="1"/>
    <cellStyle name="Accent5" xfId="18559" builtinId="45" hidden="1" customBuiltin="1"/>
    <cellStyle name="Accent5" xfId="18589" builtinId="45" hidden="1" customBuiltin="1"/>
    <cellStyle name="Accent5" xfId="18615" builtinId="45" hidden="1" customBuiltin="1"/>
    <cellStyle name="Accent5" xfId="18640" builtinId="45" hidden="1" customBuiltin="1"/>
    <cellStyle name="Accent5" xfId="18651" builtinId="45" hidden="1" customBuiltin="1"/>
    <cellStyle name="Accent5" xfId="18689" builtinId="45" hidden="1" customBuiltin="1"/>
    <cellStyle name="Accent5" xfId="18720" builtinId="45" hidden="1" customBuiltin="1"/>
    <cellStyle name="Accent5" xfId="18751" builtinId="45" hidden="1" customBuiltin="1"/>
    <cellStyle name="Accent5" xfId="18780" builtinId="45" hidden="1" customBuiltin="1"/>
    <cellStyle name="Accent5" xfId="18809" builtinId="45" hidden="1" customBuiltin="1"/>
    <cellStyle name="Accent5" xfId="18724" builtinId="45" hidden="1" customBuiltin="1"/>
    <cellStyle name="Accent5" xfId="18649" builtinId="45" hidden="1" customBuiltin="1"/>
    <cellStyle name="Accent5" xfId="18826" builtinId="45" hidden="1" customBuiltin="1"/>
    <cellStyle name="Accent5" xfId="18854" builtinId="45" hidden="1" customBuiltin="1"/>
    <cellStyle name="Accent5" xfId="18879" builtinId="45" hidden="1" customBuiltin="1"/>
    <cellStyle name="Accent5" xfId="18903" builtinId="45" hidden="1" customBuiltin="1"/>
    <cellStyle name="Accent5" xfId="18934" builtinId="45" hidden="1" customBuiltin="1"/>
    <cellStyle name="Accent5" xfId="18972" builtinId="45" hidden="1" customBuiltin="1"/>
    <cellStyle name="Accent5" xfId="19002" builtinId="45" hidden="1" customBuiltin="1"/>
    <cellStyle name="Accent5" xfId="19033" builtinId="45" hidden="1" customBuiltin="1"/>
    <cellStyle name="Accent5" xfId="19064" builtinId="45" hidden="1" customBuiltin="1"/>
    <cellStyle name="Accent5" xfId="19092" builtinId="45" hidden="1" customBuiltin="1"/>
    <cellStyle name="Accent5" xfId="19006" builtinId="45" hidden="1" customBuiltin="1"/>
    <cellStyle name="Accent5" xfId="18932" builtinId="45" hidden="1" customBuiltin="1"/>
    <cellStyle name="Accent5" xfId="19109" builtinId="45" hidden="1" customBuiltin="1"/>
    <cellStyle name="Accent5" xfId="19134" builtinId="45" hidden="1" customBuiltin="1"/>
    <cellStyle name="Accent5" xfId="19157" builtinId="45" hidden="1" customBuiltin="1"/>
    <cellStyle name="Accent5" xfId="19181" builtinId="45" hidden="1" customBuiltin="1"/>
    <cellStyle name="Accent5" xfId="19202" builtinId="45" hidden="1" customBuiltin="1"/>
    <cellStyle name="Accent5" xfId="4199" builtinId="45" hidden="1" customBuiltin="1"/>
    <cellStyle name="Accent5" xfId="6239" builtinId="45" hidden="1" customBuiltin="1"/>
    <cellStyle name="Accent5" xfId="5644" builtinId="45" hidden="1" customBuiltin="1"/>
    <cellStyle name="Accent5" xfId="4483" builtinId="45" hidden="1" customBuiltin="1"/>
    <cellStyle name="Accent5" xfId="9420" builtinId="45" hidden="1" customBuiltin="1"/>
    <cellStyle name="Accent5" xfId="8331" builtinId="45" hidden="1" customBuiltin="1"/>
    <cellStyle name="Accent5" xfId="14637" builtinId="45" hidden="1" customBuiltin="1"/>
    <cellStyle name="Accent5" xfId="18610" builtinId="45" hidden="1" customBuiltin="1"/>
    <cellStyle name="Accent5" xfId="8526" builtinId="45" hidden="1" customBuiltin="1"/>
    <cellStyle name="Accent5" xfId="11811" builtinId="45" hidden="1" customBuiltin="1"/>
    <cellStyle name="Accent5" xfId="8174" builtinId="45" hidden="1" customBuiltin="1"/>
    <cellStyle name="Accent5" xfId="16655" builtinId="45" hidden="1" customBuiltin="1"/>
    <cellStyle name="Accent5" xfId="14209" builtinId="45" hidden="1" customBuiltin="1"/>
    <cellStyle name="Accent5" xfId="7882" builtinId="45" hidden="1" customBuiltin="1"/>
    <cellStyle name="Accent5" xfId="14627" builtinId="45" hidden="1" customBuiltin="1"/>
    <cellStyle name="Accent5" xfId="18893" builtinId="45" hidden="1" customBuiltin="1"/>
    <cellStyle name="Accent5" xfId="19210" builtinId="45" hidden="1" customBuiltin="1"/>
    <cellStyle name="Accent5" xfId="4621" builtinId="45" hidden="1" customBuiltin="1"/>
    <cellStyle name="Accent5" xfId="8328" builtinId="45" hidden="1" customBuiltin="1"/>
    <cellStyle name="Accent5" xfId="19235" builtinId="45" hidden="1" customBuiltin="1"/>
    <cellStyle name="Accent5" xfId="19274" builtinId="45" hidden="1" customBuiltin="1"/>
    <cellStyle name="Accent5" xfId="19311" builtinId="45" hidden="1" customBuiltin="1"/>
    <cellStyle name="Accent5" xfId="19346" builtinId="45" hidden="1" customBuiltin="1"/>
    <cellStyle name="Accent5" xfId="19363" builtinId="45" hidden="1" customBuiltin="1"/>
    <cellStyle name="Accent5" xfId="19408" builtinId="45" hidden="1" customBuiltin="1"/>
    <cellStyle name="Accent5" xfId="19440" builtinId="45" hidden="1" customBuiltin="1"/>
    <cellStyle name="Accent5" xfId="19474" builtinId="45" hidden="1" customBuiltin="1"/>
    <cellStyle name="Accent5" xfId="19506" builtinId="45" hidden="1" customBuiltin="1"/>
    <cellStyle name="Accent5" xfId="19537" builtinId="45" hidden="1" customBuiltin="1"/>
    <cellStyle name="Accent5" xfId="19446" builtinId="45" hidden="1" customBuiltin="1"/>
    <cellStyle name="Accent5" xfId="19361" builtinId="45" hidden="1" customBuiltin="1"/>
    <cellStyle name="Accent5" xfId="19561" builtinId="45" hidden="1" customBuiltin="1"/>
    <cellStyle name="Accent5" xfId="19596" builtinId="45" hidden="1" customBuiltin="1"/>
    <cellStyle name="Accent5" xfId="19632" builtinId="45" hidden="1" customBuiltin="1"/>
    <cellStyle name="Accent5" xfId="19666" builtinId="45" hidden="1" customBuiltin="1"/>
    <cellStyle name="Accent5" xfId="19705" builtinId="45" hidden="1" customBuiltin="1"/>
    <cellStyle name="Accent5" xfId="19750" builtinId="45" hidden="1" customBuiltin="1"/>
    <cellStyle name="Accent5" xfId="19782" builtinId="45" hidden="1" customBuiltin="1"/>
    <cellStyle name="Accent5" xfId="19816" builtinId="45" hidden="1" customBuiltin="1"/>
    <cellStyle name="Accent5" xfId="19848" builtinId="45" hidden="1" customBuiltin="1"/>
    <cellStyle name="Accent5" xfId="19879" builtinId="45" hidden="1" customBuiltin="1"/>
    <cellStyle name="Accent5" xfId="19788" builtinId="45" hidden="1" customBuiltin="1"/>
    <cellStyle name="Accent5" xfId="19703" builtinId="45" hidden="1" customBuiltin="1"/>
    <cellStyle name="Accent5" xfId="19903" builtinId="45" hidden="1" customBuiltin="1"/>
    <cellStyle name="Accent5" xfId="19938" builtinId="45" hidden="1" customBuiltin="1"/>
    <cellStyle name="Accent5" xfId="19974" builtinId="45" hidden="1" customBuiltin="1"/>
    <cellStyle name="Accent5" xfId="20008" builtinId="45" hidden="1" customBuiltin="1"/>
    <cellStyle name="Accent5" xfId="20041" builtinId="45" hidden="1" customBuiltin="1"/>
    <cellStyle name="Accent5" xfId="20148" builtinId="45" hidden="1" customBuiltin="1"/>
    <cellStyle name="Accent5" xfId="20169" builtinId="45" hidden="1" customBuiltin="1"/>
    <cellStyle name="Accent5" xfId="20192" builtinId="45" hidden="1" customBuiltin="1"/>
    <cellStyle name="Accent5" xfId="20214" builtinId="45" hidden="1" customBuiltin="1"/>
    <cellStyle name="Accent5" xfId="20235" builtinId="45" hidden="1" customBuiltin="1"/>
    <cellStyle name="Accent5" xfId="20269" builtinId="45" hidden="1" customBuiltin="1"/>
    <cellStyle name="Accent5" xfId="20469" builtinId="45" hidden="1" customBuiltin="1"/>
    <cellStyle name="Accent5" xfId="20493" builtinId="45" hidden="1" customBuiltin="1"/>
    <cellStyle name="Accent5" xfId="20522" builtinId="45" hidden="1" customBuiltin="1"/>
    <cellStyle name="Accent5" xfId="20548" builtinId="45" hidden="1" customBuiltin="1"/>
    <cellStyle name="Accent5" xfId="20573" builtinId="45" hidden="1" customBuiltin="1"/>
    <cellStyle name="Accent5" xfId="20437" builtinId="45" hidden="1" customBuiltin="1"/>
    <cellStyle name="Accent5" xfId="20616" builtinId="45" hidden="1" customBuiltin="1"/>
    <cellStyle name="Accent5" xfId="20649" builtinId="45" hidden="1" customBuiltin="1"/>
    <cellStyle name="Accent5" xfId="20682" builtinId="45" hidden="1" customBuiltin="1"/>
    <cellStyle name="Accent5" xfId="20715" builtinId="45" hidden="1" customBuiltin="1"/>
    <cellStyle name="Accent5" xfId="20746" builtinId="45" hidden="1" customBuiltin="1"/>
    <cellStyle name="Accent5" xfId="20653" builtinId="45" hidden="1" customBuiltin="1"/>
    <cellStyle name="Accent5" xfId="20430" builtinId="45" hidden="1" customBuiltin="1"/>
    <cellStyle name="Accent5" xfId="20764" builtinId="45" hidden="1" customBuiltin="1"/>
    <cellStyle name="Accent5" xfId="20794" builtinId="45" hidden="1" customBuiltin="1"/>
    <cellStyle name="Accent5" xfId="20821" builtinId="45" hidden="1" customBuiltin="1"/>
    <cellStyle name="Accent5" xfId="20845" builtinId="45" hidden="1" customBuiltin="1"/>
    <cellStyle name="Accent5" xfId="20857" builtinId="45" hidden="1" customBuiltin="1"/>
    <cellStyle name="Accent5" xfId="20895" builtinId="45" hidden="1" customBuiltin="1"/>
    <cellStyle name="Accent5" xfId="20925" builtinId="45" hidden="1" customBuiltin="1"/>
    <cellStyle name="Accent5" xfId="20956" builtinId="45" hidden="1" customBuiltin="1"/>
    <cellStyle name="Accent5" xfId="20986" builtinId="45" hidden="1" customBuiltin="1"/>
    <cellStyle name="Accent5" xfId="21014" builtinId="45" hidden="1" customBuiltin="1"/>
    <cellStyle name="Accent5" xfId="20929" builtinId="45" hidden="1" customBuiltin="1"/>
    <cellStyle name="Accent5" xfId="20855" builtinId="45" hidden="1" customBuiltin="1"/>
    <cellStyle name="Accent5" xfId="21031" builtinId="45" hidden="1" customBuiltin="1"/>
    <cellStyle name="Accent5" xfId="21056" builtinId="45" hidden="1" customBuiltin="1"/>
    <cellStyle name="Accent5" xfId="21080" builtinId="45" hidden="1" customBuiltin="1"/>
    <cellStyle name="Accent5" xfId="21103" builtinId="45" hidden="1" customBuiltin="1"/>
    <cellStyle name="Accent5" xfId="21134" builtinId="45" hidden="1" customBuiltin="1"/>
    <cellStyle name="Accent5" xfId="21172" builtinId="45" hidden="1" customBuiltin="1"/>
    <cellStyle name="Accent5" xfId="21202" builtinId="45" hidden="1" customBuiltin="1"/>
    <cellStyle name="Accent5" xfId="21233" builtinId="45" hidden="1" customBuiltin="1"/>
    <cellStyle name="Accent5" xfId="21263" builtinId="45" hidden="1" customBuiltin="1"/>
    <cellStyle name="Accent5" xfId="21291" builtinId="45" hidden="1" customBuiltin="1"/>
    <cellStyle name="Accent5" xfId="21206" builtinId="45" hidden="1" customBuiltin="1"/>
    <cellStyle name="Accent5" xfId="21132" builtinId="45" hidden="1" customBuiltin="1"/>
    <cellStyle name="Accent5" xfId="21308" builtinId="45" hidden="1" customBuiltin="1"/>
    <cellStyle name="Accent5" xfId="21333" builtinId="45" hidden="1" customBuiltin="1"/>
    <cellStyle name="Accent5" xfId="21358" builtinId="45" hidden="1" customBuiltin="1"/>
    <cellStyle name="Accent5" xfId="21381" builtinId="45" hidden="1" customBuiltin="1"/>
    <cellStyle name="Accent5" xfId="21411" builtinId="45" hidden="1" customBuiltin="1"/>
    <cellStyle name="Accent5" xfId="20326" builtinId="45" hidden="1" customBuiltin="1"/>
    <cellStyle name="Accent5" xfId="20375" builtinId="45" hidden="1" customBuiltin="1"/>
    <cellStyle name="Accent5" xfId="20302" builtinId="45" hidden="1" customBuiltin="1"/>
    <cellStyle name="Accent5" xfId="20323" builtinId="45" hidden="1" customBuiltin="1"/>
    <cellStyle name="Accent5" xfId="20366" builtinId="45" hidden="1" customBuiltin="1"/>
    <cellStyle name="Accent5" xfId="20359" builtinId="45" hidden="1" customBuiltin="1"/>
    <cellStyle name="Accent5" xfId="21555" builtinId="45" hidden="1" customBuiltin="1"/>
    <cellStyle name="Accent5" xfId="21576" builtinId="45" hidden="1" customBuiltin="1"/>
    <cellStyle name="Accent5" xfId="21599" builtinId="45" hidden="1" customBuiltin="1"/>
    <cellStyle name="Accent5" xfId="21620" builtinId="45" hidden="1" customBuiltin="1"/>
    <cellStyle name="Accent5" xfId="21641" builtinId="45" hidden="1" customBuiltin="1"/>
    <cellStyle name="Accent5" xfId="21528" builtinId="45" hidden="1" customBuiltin="1"/>
    <cellStyle name="Accent5" xfId="21682" builtinId="45" hidden="1" customBuiltin="1"/>
    <cellStyle name="Accent5" xfId="21714" builtinId="45" hidden="1" customBuiltin="1"/>
    <cellStyle name="Accent5" xfId="21747" builtinId="45" hidden="1" customBuiltin="1"/>
    <cellStyle name="Accent5" xfId="21779" builtinId="45" hidden="1" customBuiltin="1"/>
    <cellStyle name="Accent5" xfId="21809" builtinId="45" hidden="1" customBuiltin="1"/>
    <cellStyle name="Accent5" xfId="21718" builtinId="45" hidden="1" customBuiltin="1"/>
    <cellStyle name="Accent5" xfId="21523" builtinId="45" hidden="1" customBuiltin="1"/>
    <cellStyle name="Accent5" xfId="21826" builtinId="45" hidden="1" customBuiltin="1"/>
    <cellStyle name="Accent5" xfId="21854" builtinId="45" hidden="1" customBuiltin="1"/>
    <cellStyle name="Accent5" xfId="21878" builtinId="45" hidden="1" customBuiltin="1"/>
    <cellStyle name="Accent5" xfId="21902" builtinId="45" hidden="1" customBuiltin="1"/>
    <cellStyle name="Accent5" xfId="21913" builtinId="45" hidden="1" customBuiltin="1"/>
    <cellStyle name="Accent5" xfId="21951" builtinId="45" hidden="1" customBuiltin="1"/>
    <cellStyle name="Accent5" xfId="21981" builtinId="45" hidden="1" customBuiltin="1"/>
    <cellStyle name="Accent5" xfId="22012" builtinId="45" hidden="1" customBuiltin="1"/>
    <cellStyle name="Accent5" xfId="22041" builtinId="45" hidden="1" customBuiltin="1"/>
    <cellStyle name="Accent5" xfId="22069" builtinId="45" hidden="1" customBuiltin="1"/>
    <cellStyle name="Accent5" xfId="21985" builtinId="45" hidden="1" customBuiltin="1"/>
    <cellStyle name="Accent5" xfId="21911" builtinId="45" hidden="1" customBuiltin="1"/>
    <cellStyle name="Accent5" xfId="22085" builtinId="45" hidden="1" customBuiltin="1"/>
    <cellStyle name="Accent5" xfId="22110" builtinId="45" hidden="1" customBuiltin="1"/>
    <cellStyle name="Accent5" xfId="22135" builtinId="45" hidden="1" customBuiltin="1"/>
    <cellStyle name="Accent5" xfId="22159" builtinId="45" hidden="1" customBuiltin="1"/>
    <cellStyle name="Accent5" xfId="22189" builtinId="45" hidden="1" customBuiltin="1"/>
    <cellStyle name="Accent5" xfId="22227" builtinId="45" hidden="1" customBuiltin="1"/>
    <cellStyle name="Accent5" xfId="22257" builtinId="45" hidden="1" customBuiltin="1"/>
    <cellStyle name="Accent5" xfId="22288" builtinId="45" hidden="1" customBuiltin="1"/>
    <cellStyle name="Accent5" xfId="22318" builtinId="45" hidden="1" customBuiltin="1"/>
    <cellStyle name="Accent5" xfId="22346" builtinId="45" hidden="1" customBuiltin="1"/>
    <cellStyle name="Accent5" xfId="22261" builtinId="45" hidden="1" customBuiltin="1"/>
    <cellStyle name="Accent5" xfId="22187" builtinId="45" hidden="1" customBuiltin="1"/>
    <cellStyle name="Accent5" xfId="22363" builtinId="45" hidden="1" customBuiltin="1"/>
    <cellStyle name="Accent5" xfId="22388" builtinId="45" hidden="1" customBuiltin="1"/>
    <cellStyle name="Accent5" xfId="22411" builtinId="45" hidden="1" customBuiltin="1"/>
    <cellStyle name="Accent5" xfId="22434" builtinId="45" hidden="1" customBuiltin="1"/>
    <cellStyle name="Accent5" xfId="22455" builtinId="45" hidden="1" customBuiltin="1"/>
    <cellStyle name="Accent5" xfId="5437" builtinId="45" hidden="1" customBuiltin="1"/>
    <cellStyle name="Accent5" xfId="6244" builtinId="45" hidden="1" customBuiltin="1"/>
    <cellStyle name="Accent5" xfId="14103" builtinId="45" hidden="1" customBuiltin="1"/>
    <cellStyle name="Accent5" xfId="5428" builtinId="45" hidden="1" customBuiltin="1"/>
    <cellStyle name="Accent5" xfId="14044" builtinId="45" hidden="1" customBuiltin="1"/>
    <cellStyle name="Accent5" xfId="7749" builtinId="45" hidden="1" customBuiltin="1"/>
    <cellStyle name="Accent5" xfId="4515" builtinId="45" hidden="1" customBuiltin="1"/>
    <cellStyle name="Accent5" xfId="21874" builtinId="45" hidden="1" customBuiltin="1"/>
    <cellStyle name="Accent5" xfId="20054" builtinId="45" hidden="1" customBuiltin="1"/>
    <cellStyle name="Accent5" xfId="17328" builtinId="45" hidden="1" customBuiltin="1"/>
    <cellStyle name="Accent5" xfId="4186" builtinId="45" hidden="1" customBuiltin="1"/>
    <cellStyle name="Accent5" xfId="20099" builtinId="45" hidden="1" customBuiltin="1"/>
    <cellStyle name="Accent5" xfId="13937" builtinId="45" hidden="1" customBuiltin="1"/>
    <cellStyle name="Accent5" xfId="4334" builtinId="45" hidden="1" customBuiltin="1"/>
    <cellStyle name="Accent5" xfId="11679" builtinId="45" hidden="1" customBuiltin="1"/>
    <cellStyle name="Accent5" xfId="22149" builtinId="45" hidden="1" customBuiltin="1"/>
    <cellStyle name="Accent5" xfId="22463" builtinId="45" hidden="1" customBuiltin="1"/>
    <cellStyle name="Accent5" xfId="10618" builtinId="45" hidden="1" customBuiltin="1"/>
    <cellStyle name="Accent5" xfId="20050" builtinId="45" hidden="1" customBuiltin="1"/>
    <cellStyle name="Accent5" xfId="22488" builtinId="45" hidden="1" customBuiltin="1"/>
    <cellStyle name="Accent5" xfId="22527" builtinId="45" hidden="1" customBuiltin="1"/>
    <cellStyle name="Accent5" xfId="22564" builtinId="45" hidden="1" customBuiltin="1"/>
    <cellStyle name="Accent5" xfId="22599" builtinId="45" hidden="1" customBuiltin="1"/>
    <cellStyle name="Accent5" xfId="22616" builtinId="45" hidden="1" customBuiltin="1"/>
    <cellStyle name="Accent5" xfId="22661" builtinId="45" hidden="1" customBuiltin="1"/>
    <cellStyle name="Accent5" xfId="22693" builtinId="45" hidden="1" customBuiltin="1"/>
    <cellStyle name="Accent5" xfId="22727" builtinId="45" hidden="1" customBuiltin="1"/>
    <cellStyle name="Accent5" xfId="22759" builtinId="45" hidden="1" customBuiltin="1"/>
    <cellStyle name="Accent5" xfId="22790" builtinId="45" hidden="1" customBuiltin="1"/>
    <cellStyle name="Accent5" xfId="22699" builtinId="45" hidden="1" customBuiltin="1"/>
    <cellStyle name="Accent5" xfId="22614" builtinId="45" hidden="1" customBuiltin="1"/>
    <cellStyle name="Accent5" xfId="22814" builtinId="45" hidden="1" customBuiltin="1"/>
    <cellStyle name="Accent5" xfId="22849" builtinId="45" hidden="1" customBuiltin="1"/>
    <cellStyle name="Accent5" xfId="22885" builtinId="45" hidden="1" customBuiltin="1"/>
    <cellStyle name="Accent5" xfId="22919" builtinId="45" hidden="1" customBuiltin="1"/>
    <cellStyle name="Accent5" xfId="22958" builtinId="45" hidden="1" customBuiltin="1"/>
    <cellStyle name="Accent5" xfId="23003" builtinId="45" hidden="1" customBuiltin="1"/>
    <cellStyle name="Accent5" xfId="23035" builtinId="45" hidden="1" customBuiltin="1"/>
    <cellStyle name="Accent5" xfId="23069" builtinId="45" hidden="1" customBuiltin="1"/>
    <cellStyle name="Accent5" xfId="23101" builtinId="45" hidden="1" customBuiltin="1"/>
    <cellStyle name="Accent5" xfId="23132" builtinId="45" hidden="1" customBuiltin="1"/>
    <cellStyle name="Accent5" xfId="23041" builtinId="45" hidden="1" customBuiltin="1"/>
    <cellStyle name="Accent5" xfId="22956" builtinId="45" hidden="1" customBuiltin="1"/>
    <cellStyle name="Accent5" xfId="23156" builtinId="45" hidden="1" customBuiltin="1"/>
    <cellStyle name="Accent5" xfId="23191" builtinId="45" hidden="1" customBuiltin="1"/>
    <cellStyle name="Accent5" xfId="23227" builtinId="45" hidden="1" customBuiltin="1"/>
    <cellStyle name="Accent5" xfId="23261" builtinId="45" hidden="1" customBuiltin="1"/>
    <cellStyle name="Accent5" xfId="23290" builtinId="45" hidden="1" customBuiltin="1"/>
    <cellStyle name="Accent5" xfId="23356" builtinId="45" hidden="1" customBuiltin="1"/>
    <cellStyle name="Accent5" xfId="23377" builtinId="45" hidden="1" customBuiltin="1"/>
    <cellStyle name="Accent5" xfId="23400" builtinId="45" hidden="1" customBuiltin="1"/>
    <cellStyle name="Accent5" xfId="23422" builtinId="45" hidden="1" customBuiltin="1"/>
    <cellStyle name="Accent5" xfId="23443" builtinId="45" hidden="1" customBuiltin="1"/>
    <cellStyle name="Accent5" xfId="23474" builtinId="45" hidden="1" customBuiltin="1"/>
    <cellStyle name="Accent5" xfId="23670" builtinId="45" hidden="1" customBuiltin="1"/>
    <cellStyle name="Accent5" xfId="23692" builtinId="45" hidden="1" customBuiltin="1"/>
    <cellStyle name="Accent5" xfId="23720" builtinId="45" hidden="1" customBuiltin="1"/>
    <cellStyle name="Accent5" xfId="23746" builtinId="45" hidden="1" customBuiltin="1"/>
    <cellStyle name="Accent5" xfId="23770" builtinId="45" hidden="1" customBuiltin="1"/>
    <cellStyle name="Accent5" xfId="23639" builtinId="45" hidden="1" customBuiltin="1"/>
    <cellStyle name="Accent5" xfId="23812" builtinId="45" hidden="1" customBuiltin="1"/>
    <cellStyle name="Accent5" xfId="23845" builtinId="45" hidden="1" customBuiltin="1"/>
    <cellStyle name="Accent5" xfId="23878" builtinId="45" hidden="1" customBuiltin="1"/>
    <cellStyle name="Accent5" xfId="23911" builtinId="45" hidden="1" customBuiltin="1"/>
    <cellStyle name="Accent5" xfId="23941" builtinId="45" hidden="1" customBuiltin="1"/>
    <cellStyle name="Accent5" xfId="23849" builtinId="45" hidden="1" customBuiltin="1"/>
    <cellStyle name="Accent5" xfId="23632" builtinId="45" hidden="1" customBuiltin="1"/>
    <cellStyle name="Accent5" xfId="23958" builtinId="45" hidden="1" customBuiltin="1"/>
    <cellStyle name="Accent5" xfId="23987" builtinId="45" hidden="1" customBuiltin="1"/>
    <cellStyle name="Accent5" xfId="24013" builtinId="45" hidden="1" customBuiltin="1"/>
    <cellStyle name="Accent5" xfId="24036" builtinId="45" hidden="1" customBuiltin="1"/>
    <cellStyle name="Accent5" xfId="24048" builtinId="45" hidden="1" customBuiltin="1"/>
    <cellStyle name="Accent5" xfId="24084" builtinId="45" hidden="1" customBuiltin="1"/>
    <cellStyle name="Accent5" xfId="24114" builtinId="45" hidden="1" customBuiltin="1"/>
    <cellStyle name="Accent5" xfId="24145" builtinId="45" hidden="1" customBuiltin="1"/>
    <cellStyle name="Accent5" xfId="24174" builtinId="45" hidden="1" customBuiltin="1"/>
    <cellStyle name="Accent5" xfId="24202" builtinId="45" hidden="1" customBuiltin="1"/>
    <cellStyle name="Accent5" xfId="24118" builtinId="45" hidden="1" customBuiltin="1"/>
    <cellStyle name="Accent5" xfId="24046" builtinId="45" hidden="1" customBuiltin="1"/>
    <cellStyle name="Accent5" xfId="24219" builtinId="45" hidden="1" customBuiltin="1"/>
    <cellStyle name="Accent5" xfId="24243" builtinId="45" hidden="1" customBuiltin="1"/>
    <cellStyle name="Accent5" xfId="24267" builtinId="45" hidden="1" customBuiltin="1"/>
    <cellStyle name="Accent5" xfId="24290" builtinId="45" hidden="1" customBuiltin="1"/>
    <cellStyle name="Accent5" xfId="24321" builtinId="45" hidden="1" customBuiltin="1"/>
    <cellStyle name="Accent5" xfId="24358" builtinId="45" hidden="1" customBuiltin="1"/>
    <cellStyle name="Accent5" xfId="24388" builtinId="45" hidden="1" customBuiltin="1"/>
    <cellStyle name="Accent5" xfId="24419" builtinId="45" hidden="1" customBuiltin="1"/>
    <cellStyle name="Accent5" xfId="24448" builtinId="45" hidden="1" customBuiltin="1"/>
    <cellStyle name="Accent5" xfId="24476" builtinId="45" hidden="1" customBuiltin="1"/>
    <cellStyle name="Accent5" xfId="24392" builtinId="45" hidden="1" customBuiltin="1"/>
    <cellStyle name="Accent5" xfId="24319" builtinId="45" hidden="1" customBuiltin="1"/>
    <cellStyle name="Accent5" xfId="24493" builtinId="45" hidden="1" customBuiltin="1"/>
    <cellStyle name="Accent5" xfId="24518" builtinId="45" hidden="1" customBuiltin="1"/>
    <cellStyle name="Accent5" xfId="24542" builtinId="45" hidden="1" customBuiltin="1"/>
    <cellStyle name="Accent5" xfId="24565" builtinId="45" hidden="1" customBuiltin="1"/>
    <cellStyle name="Accent5" xfId="24595" builtinId="45" hidden="1" customBuiltin="1"/>
    <cellStyle name="Accent5" xfId="23530" builtinId="45" hidden="1" customBuiltin="1"/>
    <cellStyle name="Accent5" xfId="23578" builtinId="45" hidden="1" customBuiltin="1"/>
    <cellStyle name="Accent5" xfId="23506" builtinId="45" hidden="1" customBuiltin="1"/>
    <cellStyle name="Accent5" xfId="23527" builtinId="45" hidden="1" customBuiltin="1"/>
    <cellStyle name="Accent5" xfId="23570" builtinId="45" hidden="1" customBuiltin="1"/>
    <cellStyle name="Accent5" xfId="23563" builtinId="45" hidden="1" customBuiltin="1"/>
    <cellStyle name="Accent5" xfId="24738" builtinId="45" hidden="1" customBuiltin="1"/>
    <cellStyle name="Accent5" xfId="24759" builtinId="45" hidden="1" customBuiltin="1"/>
    <cellStyle name="Accent5" xfId="24782" builtinId="45" hidden="1" customBuiltin="1"/>
    <cellStyle name="Accent5" xfId="24803" builtinId="45" hidden="1" customBuiltin="1"/>
    <cellStyle name="Accent5" xfId="24824" builtinId="45" hidden="1" customBuiltin="1"/>
    <cellStyle name="Accent5" xfId="24711" builtinId="45" hidden="1" customBuiltin="1"/>
    <cellStyle name="Accent5" xfId="24863" builtinId="45" hidden="1" customBuiltin="1"/>
    <cellStyle name="Accent5" xfId="24895" builtinId="45" hidden="1" customBuiltin="1"/>
    <cellStyle name="Accent5" xfId="24928" builtinId="45" hidden="1" customBuiltin="1"/>
    <cellStyle name="Accent5" xfId="24959" builtinId="45" hidden="1" customBuiltin="1"/>
    <cellStyle name="Accent5" xfId="24989" builtinId="45" hidden="1" customBuiltin="1"/>
    <cellStyle name="Accent5" xfId="24899" builtinId="45" hidden="1" customBuiltin="1"/>
    <cellStyle name="Accent5" xfId="24706" builtinId="45" hidden="1" customBuiltin="1"/>
    <cellStyle name="Accent5" xfId="25006" builtinId="45" hidden="1" customBuiltin="1"/>
    <cellStyle name="Accent5" xfId="25033" builtinId="45" hidden="1" customBuiltin="1"/>
    <cellStyle name="Accent5" xfId="25057" builtinId="45" hidden="1" customBuiltin="1"/>
    <cellStyle name="Accent5" xfId="25081" builtinId="45" hidden="1" customBuiltin="1"/>
    <cellStyle name="Accent5" xfId="25091" builtinId="45" hidden="1" customBuiltin="1"/>
    <cellStyle name="Accent5" xfId="25127" builtinId="45" hidden="1" customBuiltin="1"/>
    <cellStyle name="Accent5" xfId="25157" builtinId="45" hidden="1" customBuiltin="1"/>
    <cellStyle name="Accent5" xfId="25188" builtinId="45" hidden="1" customBuiltin="1"/>
    <cellStyle name="Accent5" xfId="25216" builtinId="45" hidden="1" customBuiltin="1"/>
    <cellStyle name="Accent5" xfId="25244" builtinId="45" hidden="1" customBuiltin="1"/>
    <cellStyle name="Accent5" xfId="25161" builtinId="45" hidden="1" customBuiltin="1"/>
    <cellStyle name="Accent5" xfId="25089" builtinId="45" hidden="1" customBuiltin="1"/>
    <cellStyle name="Accent5" xfId="25259" builtinId="45" hidden="1" customBuiltin="1"/>
    <cellStyle name="Accent5" xfId="25284" builtinId="45" hidden="1" customBuiltin="1"/>
    <cellStyle name="Accent5" xfId="25308" builtinId="45" hidden="1" customBuiltin="1"/>
    <cellStyle name="Accent5" xfId="25332" builtinId="45" hidden="1" customBuiltin="1"/>
    <cellStyle name="Accent5" xfId="25362" builtinId="45" hidden="1" customBuiltin="1"/>
    <cellStyle name="Accent5" xfId="25398" builtinId="45" hidden="1" customBuiltin="1"/>
    <cellStyle name="Accent5" xfId="25428" builtinId="45" hidden="1" customBuiltin="1"/>
    <cellStyle name="Accent5" xfId="25459" builtinId="45" hidden="1" customBuiltin="1"/>
    <cellStyle name="Accent5" xfId="25487" builtinId="45" hidden="1" customBuiltin="1"/>
    <cellStyle name="Accent5" xfId="25515" builtinId="45" hidden="1" customBuiltin="1"/>
    <cellStyle name="Accent5" xfId="25432" builtinId="45" hidden="1" customBuiltin="1"/>
    <cellStyle name="Accent5" xfId="25360" builtinId="45" hidden="1" customBuiltin="1"/>
    <cellStyle name="Accent5" xfId="25532" builtinId="45" hidden="1" customBuiltin="1"/>
    <cellStyle name="Accent5" xfId="25556" builtinId="45" hidden="1" customBuiltin="1"/>
    <cellStyle name="Accent5" xfId="25579" builtinId="45" hidden="1" customBuiltin="1"/>
    <cellStyle name="Accent5" xfId="25602" builtinId="45" hidden="1" customBuiltin="1"/>
    <cellStyle name="Accent5" xfId="25623" builtinId="45" hidden="1" customBuiltin="1"/>
    <cellStyle name="Accent5" xfId="5883" builtinId="45" hidden="1" customBuiltin="1"/>
    <cellStyle name="Accent5" xfId="20072" builtinId="45" hidden="1" customBuiltin="1"/>
    <cellStyle name="Accent5" xfId="4901" builtinId="45" hidden="1" customBuiltin="1"/>
    <cellStyle name="Accent5" xfId="4505" builtinId="45" hidden="1" customBuiltin="1"/>
    <cellStyle name="Accent5" xfId="7887" builtinId="45" hidden="1" customBuiltin="1"/>
    <cellStyle name="Accent5" xfId="20109" builtinId="45" hidden="1" customBuiltin="1"/>
    <cellStyle name="Accent5" xfId="14624" builtinId="45" hidden="1" customBuiltin="1"/>
    <cellStyle name="Accent5" xfId="25053" builtinId="45" hidden="1" customBuiltin="1"/>
    <cellStyle name="Accent5" xfId="23301" builtinId="45" hidden="1" customBuiltin="1"/>
    <cellStyle name="Accent5" xfId="20610" builtinId="45" hidden="1" customBuiltin="1"/>
    <cellStyle name="Accent5" xfId="9983" builtinId="45" hidden="1" customBuiltin="1"/>
    <cellStyle name="Accent5" xfId="23323" builtinId="45" hidden="1" customBuiltin="1"/>
    <cellStyle name="Accent5" xfId="20294" builtinId="45" hidden="1" customBuiltin="1"/>
    <cellStyle name="Accent5" xfId="13979" builtinId="45" hidden="1" customBuiltin="1"/>
    <cellStyle name="Accent5" xfId="7905" builtinId="45" hidden="1" customBuiltin="1"/>
    <cellStyle name="Accent5" xfId="25322" builtinId="45" hidden="1" customBuiltin="1"/>
    <cellStyle name="Accent5" xfId="25631" builtinId="45" hidden="1" customBuiltin="1"/>
    <cellStyle name="Accent5" xfId="18824" builtinId="45" hidden="1" customBuiltin="1"/>
    <cellStyle name="Accent5" xfId="23297" builtinId="45" hidden="1" customBuiltin="1"/>
    <cellStyle name="Accent5" xfId="25656" builtinId="45" hidden="1" customBuiltin="1"/>
    <cellStyle name="Accent5" xfId="25694" builtinId="45" hidden="1" customBuiltin="1"/>
    <cellStyle name="Accent5" xfId="25730" builtinId="45" hidden="1" customBuiltin="1"/>
    <cellStyle name="Accent5" xfId="25765" builtinId="45" hidden="1" customBuiltin="1"/>
    <cellStyle name="Accent5" xfId="25782" builtinId="45" hidden="1" customBuiltin="1"/>
    <cellStyle name="Accent5" xfId="25827" builtinId="45" hidden="1" customBuiltin="1"/>
    <cellStyle name="Accent5" xfId="25859" builtinId="45" hidden="1" customBuiltin="1"/>
    <cellStyle name="Accent5" xfId="25893" builtinId="45" hidden="1" customBuiltin="1"/>
    <cellStyle name="Accent5" xfId="25925" builtinId="45" hidden="1" customBuiltin="1"/>
    <cellStyle name="Accent5" xfId="25956" builtinId="45" hidden="1" customBuiltin="1"/>
    <cellStyle name="Accent5" xfId="25865" builtinId="45" hidden="1" customBuiltin="1"/>
    <cellStyle name="Accent5" xfId="25780" builtinId="45" hidden="1" customBuiltin="1"/>
    <cellStyle name="Accent5" xfId="25980" builtinId="45" hidden="1" customBuiltin="1"/>
    <cellStyle name="Accent5" xfId="26015" builtinId="45" hidden="1" customBuiltin="1"/>
    <cellStyle name="Accent5" xfId="26051" builtinId="45" hidden="1" customBuiltin="1"/>
    <cellStyle name="Accent5" xfId="26085" builtinId="45" hidden="1" customBuiltin="1"/>
    <cellStyle name="Accent5" xfId="26119" builtinId="45" hidden="1" customBuiltin="1"/>
    <cellStyle name="Accent5" xfId="26156" builtinId="45" hidden="1" customBuiltin="1"/>
    <cellStyle name="Accent5" xfId="26185" builtinId="45" hidden="1" customBuiltin="1"/>
    <cellStyle name="Accent5" xfId="26216" builtinId="45" hidden="1" customBuiltin="1"/>
    <cellStyle name="Accent5" xfId="26245" builtinId="45" hidden="1" customBuiltin="1"/>
    <cellStyle name="Accent5" xfId="26273" builtinId="45" hidden="1" customBuiltin="1"/>
    <cellStyle name="Accent5" xfId="26189" builtinId="45" hidden="1" customBuiltin="1"/>
    <cellStyle name="Accent5" xfId="26117" builtinId="45" hidden="1" customBuiltin="1"/>
    <cellStyle name="Accent5" xfId="26287" builtinId="45" hidden="1" customBuiltin="1"/>
    <cellStyle name="Accent5" xfId="26309" builtinId="45" hidden="1" customBuiltin="1"/>
    <cellStyle name="Accent5" xfId="26332" builtinId="45" hidden="1" customBuiltin="1"/>
    <cellStyle name="Accent5" xfId="26353" builtinId="45" hidden="1" customBuiltin="1"/>
    <cellStyle name="Accent5" xfId="26375" builtinId="45" hidden="1" customBuiltin="1"/>
    <cellStyle name="Accent5" xfId="26397" builtinId="45" hidden="1" customBuiltin="1"/>
    <cellStyle name="Accent5" xfId="26418" builtinId="45" hidden="1" customBuiltin="1"/>
    <cellStyle name="Accent5" xfId="26440" builtinId="45" hidden="1" customBuiltin="1"/>
    <cellStyle name="Accent5" xfId="26462" builtinId="45" hidden="1" customBuiltin="1"/>
    <cellStyle name="Accent5" xfId="26483" builtinId="45" hidden="1" customBuiltin="1"/>
    <cellStyle name="Accent5" xfId="26508" builtinId="45" hidden="1" customBuiltin="1"/>
    <cellStyle name="Accent5" xfId="26687" builtinId="45" hidden="1" customBuiltin="1"/>
    <cellStyle name="Accent5" xfId="26708" builtinId="45" hidden="1" customBuiltin="1"/>
    <cellStyle name="Accent5" xfId="26731" builtinId="45" hidden="1" customBuiltin="1"/>
    <cellStyle name="Accent5" xfId="26753" builtinId="45" hidden="1" customBuiltin="1"/>
    <cellStyle name="Accent5" xfId="26774" builtinId="45" hidden="1" customBuiltin="1"/>
    <cellStyle name="Accent5" xfId="26659" builtinId="45" hidden="1" customBuiltin="1"/>
    <cellStyle name="Accent5" xfId="26812" builtinId="45" hidden="1" customBuiltin="1"/>
    <cellStyle name="Accent5" xfId="26843" builtinId="45" hidden="1" customBuiltin="1"/>
    <cellStyle name="Accent5" xfId="26876" builtinId="45" hidden="1" customBuiltin="1"/>
    <cellStyle name="Accent5" xfId="26907" builtinId="45" hidden="1" customBuiltin="1"/>
    <cellStyle name="Accent5" xfId="26937" builtinId="45" hidden="1" customBuiltin="1"/>
    <cellStyle name="Accent5" xfId="26847" builtinId="45" hidden="1" customBuiltin="1"/>
    <cellStyle name="Accent5" xfId="26653" builtinId="45" hidden="1" customBuiltin="1"/>
    <cellStyle name="Accent5" xfId="26952" builtinId="45" hidden="1" customBuiltin="1"/>
    <cellStyle name="Accent5" xfId="26977" builtinId="45" hidden="1" customBuiltin="1"/>
    <cellStyle name="Accent5" xfId="26999" builtinId="45" hidden="1" customBuiltin="1"/>
    <cellStyle name="Accent5" xfId="27020" builtinId="45" hidden="1" customBuiltin="1"/>
    <cellStyle name="Accent5" xfId="27031" builtinId="45" hidden="1" customBuiltin="1"/>
    <cellStyle name="Accent5" xfId="27066" builtinId="45" hidden="1" customBuiltin="1"/>
    <cellStyle name="Accent5" xfId="27095" builtinId="45" hidden="1" customBuiltin="1"/>
    <cellStyle name="Accent5" xfId="27126" builtinId="45" hidden="1" customBuiltin="1"/>
    <cellStyle name="Accent5" xfId="27154" builtinId="45" hidden="1" customBuiltin="1"/>
    <cellStyle name="Accent5" xfId="27182" builtinId="45" hidden="1" customBuiltin="1"/>
    <cellStyle name="Accent5" xfId="27099" builtinId="45" hidden="1" customBuiltin="1"/>
    <cellStyle name="Accent5" xfId="27029" builtinId="45" hidden="1" customBuiltin="1"/>
    <cellStyle name="Accent5" xfId="27196" builtinId="45" hidden="1" customBuiltin="1"/>
    <cellStyle name="Accent5" xfId="27218" builtinId="45" hidden="1" customBuiltin="1"/>
    <cellStyle name="Accent5" xfId="27240" builtinId="45" hidden="1" customBuiltin="1"/>
    <cellStyle name="Accent5" xfId="27261" builtinId="45" hidden="1" customBuiltin="1"/>
    <cellStyle name="Accent5" xfId="27291" builtinId="45" hidden="1" customBuiltin="1"/>
    <cellStyle name="Accent5" xfId="27326" builtinId="45" hidden="1" customBuiltin="1"/>
    <cellStyle name="Accent5" xfId="27355" builtinId="45" hidden="1" customBuiltin="1"/>
    <cellStyle name="Accent5" xfId="27386" builtinId="45" hidden="1" customBuiltin="1"/>
    <cellStyle name="Accent5" xfId="27414" builtinId="45" hidden="1" customBuiltin="1"/>
    <cellStyle name="Accent5" xfId="27442" builtinId="45" hidden="1" customBuiltin="1"/>
    <cellStyle name="Accent5" xfId="27359" builtinId="45" hidden="1" customBuiltin="1"/>
    <cellStyle name="Accent5" xfId="27289" builtinId="45" hidden="1" customBuiltin="1"/>
    <cellStyle name="Accent5" xfId="27456" builtinId="45" hidden="1" customBuiltin="1"/>
    <cellStyle name="Accent5" xfId="27478" builtinId="45" hidden="1" customBuiltin="1"/>
    <cellStyle name="Accent5" xfId="27500" builtinId="45" hidden="1" customBuiltin="1"/>
    <cellStyle name="Accent5" xfId="27521" builtinId="45" hidden="1" customBuiltin="1"/>
    <cellStyle name="Accent5" xfId="27542" builtinId="45" hidden="1" customBuiltin="1"/>
    <cellStyle name="Accent5" xfId="26560" builtinId="45" hidden="1" customBuiltin="1"/>
    <cellStyle name="Accent5" xfId="26602" builtinId="45" hidden="1" customBuiltin="1"/>
    <cellStyle name="Accent5" xfId="26538" builtinId="45" hidden="1" customBuiltin="1"/>
    <cellStyle name="Accent5" xfId="26557" builtinId="45" hidden="1" customBuiltin="1"/>
    <cellStyle name="Accent5" xfId="26594" builtinId="45" hidden="1" customBuiltin="1"/>
    <cellStyle name="Accent5" xfId="26587" builtinId="45" hidden="1" customBuiltin="1"/>
    <cellStyle name="Accent5" xfId="27595" builtinId="45" hidden="1" customBuiltin="1"/>
    <cellStyle name="Accent5" xfId="27616" builtinId="45" hidden="1" customBuiltin="1"/>
    <cellStyle name="Accent5" xfId="27639" builtinId="45" hidden="1" customBuiltin="1"/>
    <cellStyle name="Accent5" xfId="27660" builtinId="45" hidden="1" customBuiltin="1"/>
    <cellStyle name="Accent5" xfId="27681" builtinId="45" hidden="1" customBuiltin="1"/>
    <cellStyle name="Accent5" xfId="27568" builtinId="45" hidden="1" customBuiltin="1"/>
    <cellStyle name="Accent5" xfId="27718" builtinId="45" hidden="1" customBuiltin="1"/>
    <cellStyle name="Accent5" xfId="27749" builtinId="45" hidden="1" customBuiltin="1"/>
    <cellStyle name="Accent5" xfId="27782" builtinId="45" hidden="1" customBuiltin="1"/>
    <cellStyle name="Accent5" xfId="27812" builtinId="45" hidden="1" customBuiltin="1"/>
    <cellStyle name="Accent5" xfId="27842" builtinId="45" hidden="1" customBuiltin="1"/>
    <cellStyle name="Accent5" xfId="27753" builtinId="45" hidden="1" customBuiltin="1"/>
    <cellStyle name="Accent5" xfId="27563" builtinId="45" hidden="1" customBuiltin="1"/>
    <cellStyle name="Accent5" xfId="27857" builtinId="45" hidden="1" customBuiltin="1"/>
    <cellStyle name="Accent5" xfId="27882" builtinId="45" hidden="1" customBuiltin="1"/>
    <cellStyle name="Accent5" xfId="27903" builtinId="45" hidden="1" customBuiltin="1"/>
    <cellStyle name="Accent5" xfId="27924" builtinId="45" hidden="1" customBuiltin="1"/>
    <cellStyle name="Accent5" xfId="27934" builtinId="45" hidden="1" customBuiltin="1"/>
    <cellStyle name="Accent5" xfId="27968" builtinId="45" hidden="1" customBuiltin="1"/>
    <cellStyle name="Accent5" xfId="27997" builtinId="45" hidden="1" customBuiltin="1"/>
    <cellStyle name="Accent5" xfId="28028" builtinId="45" hidden="1" customBuiltin="1"/>
    <cellStyle name="Accent5" xfId="28055" builtinId="45" hidden="1" customBuiltin="1"/>
    <cellStyle name="Accent5" xfId="28083" builtinId="45" hidden="1" customBuiltin="1"/>
    <cellStyle name="Accent5" xfId="28001" builtinId="45" hidden="1" customBuiltin="1"/>
    <cellStyle name="Accent5" xfId="27932" builtinId="45" hidden="1" customBuiltin="1"/>
    <cellStyle name="Accent5" xfId="28097" builtinId="45" hidden="1" customBuiltin="1"/>
    <cellStyle name="Accent5" xfId="28119" builtinId="45" hidden="1" customBuiltin="1"/>
    <cellStyle name="Accent5" xfId="28140" builtinId="45" hidden="1" customBuiltin="1"/>
    <cellStyle name="Accent5" xfId="28161" builtinId="45" hidden="1" customBuiltin="1"/>
    <cellStyle name="Accent5" xfId="28190" builtinId="45" hidden="1" customBuiltin="1"/>
    <cellStyle name="Accent5" xfId="28224" builtinId="45" hidden="1" customBuiltin="1"/>
    <cellStyle name="Accent5" xfId="28253" builtinId="45" hidden="1" customBuiltin="1"/>
    <cellStyle name="Accent5" xfId="28284" builtinId="45" hidden="1" customBuiltin="1"/>
    <cellStyle name="Accent5" xfId="28311" builtinId="45" hidden="1" customBuiltin="1"/>
    <cellStyle name="Accent5" xfId="28339" builtinId="45" hidden="1" customBuiltin="1"/>
    <cellStyle name="Accent5" xfId="28257" builtinId="45" hidden="1" customBuiltin="1"/>
    <cellStyle name="Accent5" xfId="28188" builtinId="45" hidden="1" customBuiltin="1"/>
    <cellStyle name="Accent5" xfId="28353" builtinId="45" hidden="1" customBuiltin="1"/>
    <cellStyle name="Accent5" xfId="28375" builtinId="45" hidden="1" customBuiltin="1"/>
    <cellStyle name="Accent5" xfId="28396" builtinId="45" hidden="1" customBuiltin="1"/>
    <cellStyle name="Accent5" xfId="28417" builtinId="45" hidden="1" customBuiltin="1"/>
    <cellStyle name="Accent5" xfId="28438" builtinId="45" hidden="1" customBuiltin="1"/>
    <cellStyle name="Accent6" xfId="40" builtinId="49" hidden="1" customBuiltin="1"/>
    <cellStyle name="Accent6" xfId="88" builtinId="49" hidden="1" customBuiltin="1"/>
    <cellStyle name="Accent6" xfId="123" builtinId="49" hidden="1" customBuiltin="1"/>
    <cellStyle name="Accent6" xfId="166" builtinId="49" hidden="1" customBuiltin="1"/>
    <cellStyle name="Accent6" xfId="208" builtinId="49" hidden="1" customBuiltin="1"/>
    <cellStyle name="Accent6" xfId="242" builtinId="49" hidden="1" customBuiltin="1"/>
    <cellStyle name="Accent6" xfId="279" builtinId="49" hidden="1" customBuiltin="1"/>
    <cellStyle name="Accent6" xfId="316" builtinId="49" hidden="1" customBuiltin="1"/>
    <cellStyle name="Accent6" xfId="350" builtinId="49" hidden="1" customBuiltin="1"/>
    <cellStyle name="Accent6" xfId="385" builtinId="49" hidden="1" customBuiltin="1"/>
    <cellStyle name="Accent6" xfId="473" builtinId="49" hidden="1" customBuiltin="1"/>
    <cellStyle name="Accent6" xfId="507" builtinId="49" hidden="1" customBuiltin="1"/>
    <cellStyle name="Accent6" xfId="543" builtinId="49" hidden="1" customBuiltin="1"/>
    <cellStyle name="Accent6" xfId="579" builtinId="49" hidden="1" customBuiltin="1"/>
    <cellStyle name="Accent6" xfId="613" builtinId="49" hidden="1" customBuiltin="1"/>
    <cellStyle name="Accent6" xfId="413" builtinId="49" hidden="1" customBuiltin="1"/>
    <cellStyle name="Accent6" xfId="664" builtinId="49" hidden="1" customBuiltin="1"/>
    <cellStyle name="Accent6" xfId="698" builtinId="49" hidden="1" customBuiltin="1"/>
    <cellStyle name="Accent6" xfId="735" builtinId="49" hidden="1" customBuiltin="1"/>
    <cellStyle name="Accent6" xfId="770" builtinId="49" hidden="1" customBuiltin="1"/>
    <cellStyle name="Accent6" xfId="804" builtinId="49" hidden="1" customBuiltin="1"/>
    <cellStyle name="Accent6" xfId="768" builtinId="49" hidden="1" customBuiltin="1"/>
    <cellStyle name="Accent6" xfId="687" builtinId="49" hidden="1" customBuiltin="1"/>
    <cellStyle name="Accent6" xfId="829" builtinId="49" hidden="1" customBuiltin="1"/>
    <cellStyle name="Accent6" xfId="867" builtinId="49" hidden="1" customBuiltin="1"/>
    <cellStyle name="Accent6" xfId="903" builtinId="49" hidden="1" customBuiltin="1"/>
    <cellStyle name="Accent6" xfId="938" builtinId="49" hidden="1" customBuiltin="1"/>
    <cellStyle name="Accent6" xfId="954" builtinId="49" hidden="1" customBuiltin="1"/>
    <cellStyle name="Accent6" xfId="1000" builtinId="49" hidden="1" customBuiltin="1"/>
    <cellStyle name="Accent6" xfId="1032" builtinId="49" hidden="1" customBuiltin="1"/>
    <cellStyle name="Accent6" xfId="1066" builtinId="49" hidden="1" customBuiltin="1"/>
    <cellStyle name="Accent6" xfId="1098" builtinId="49" hidden="1" customBuiltin="1"/>
    <cellStyle name="Accent6" xfId="1129" builtinId="49" hidden="1" customBuiltin="1"/>
    <cellStyle name="Accent6" xfId="1096" builtinId="49" hidden="1" customBuiltin="1"/>
    <cellStyle name="Accent6" xfId="1023" builtinId="49" hidden="1" customBuiltin="1"/>
    <cellStyle name="Accent6" xfId="1153" builtinId="49" hidden="1" customBuiltin="1"/>
    <cellStyle name="Accent6" xfId="1188" builtinId="49" hidden="1" customBuiltin="1"/>
    <cellStyle name="Accent6" xfId="1224" builtinId="49" hidden="1" customBuiltin="1"/>
    <cellStyle name="Accent6" xfId="1258" builtinId="49" hidden="1" customBuiltin="1"/>
    <cellStyle name="Accent6" xfId="1296" builtinId="49" hidden="1" customBuiltin="1"/>
    <cellStyle name="Accent6" xfId="1342" builtinId="49" hidden="1" customBuiltin="1"/>
    <cellStyle name="Accent6" xfId="1374" builtinId="49" hidden="1" customBuiltin="1"/>
    <cellStyle name="Accent6" xfId="1408" builtinId="49" hidden="1" customBuiltin="1"/>
    <cellStyle name="Accent6" xfId="1440" builtinId="49" hidden="1" customBuiltin="1"/>
    <cellStyle name="Accent6" xfId="1471" builtinId="49" hidden="1" customBuiltin="1"/>
    <cellStyle name="Accent6" xfId="1438" builtinId="49" hidden="1" customBuiltin="1"/>
    <cellStyle name="Accent6" xfId="1365" builtinId="49" hidden="1" customBuiltin="1"/>
    <cellStyle name="Accent6" xfId="1495" builtinId="49" hidden="1" customBuiltin="1"/>
    <cellStyle name="Accent6" xfId="1530" builtinId="49" hidden="1" customBuiltin="1"/>
    <cellStyle name="Accent6" xfId="1566" builtinId="49" hidden="1" customBuiltin="1"/>
    <cellStyle name="Accent6" xfId="1600" builtinId="49" hidden="1" customBuiltin="1"/>
    <cellStyle name="Accent6" xfId="1635" builtinId="49" hidden="1" customBuiltin="1"/>
    <cellStyle name="Accent6" xfId="1745" builtinId="49" hidden="1" customBuiltin="1"/>
    <cellStyle name="Accent6" xfId="1766" builtinId="49" hidden="1" customBuiltin="1"/>
    <cellStyle name="Accent6" xfId="1788" builtinId="49" hidden="1" customBuiltin="1"/>
    <cellStyle name="Accent6" xfId="1810" builtinId="49" hidden="1" customBuiltin="1"/>
    <cellStyle name="Accent6" xfId="1831" builtinId="49" hidden="1" customBuiltin="1"/>
    <cellStyle name="Accent6" xfId="1856" builtinId="49" hidden="1" customBuiltin="1"/>
    <cellStyle name="Accent6" xfId="2035" builtinId="49" hidden="1" customBuiltin="1"/>
    <cellStyle name="Accent6" xfId="2056" builtinId="49" hidden="1" customBuiltin="1"/>
    <cellStyle name="Accent6" xfId="2079" builtinId="49" hidden="1" customBuiltin="1"/>
    <cellStyle name="Accent6" xfId="2101" builtinId="49" hidden="1" customBuiltin="1"/>
    <cellStyle name="Accent6" xfId="2122" builtinId="49" hidden="1" customBuiltin="1"/>
    <cellStyle name="Accent6" xfId="1998" builtinId="49" hidden="1" customBuiltin="1"/>
    <cellStyle name="Accent6" xfId="2161" builtinId="49" hidden="1" customBuiltin="1"/>
    <cellStyle name="Accent6" xfId="2192" builtinId="49" hidden="1" customBuiltin="1"/>
    <cellStyle name="Accent6" xfId="2225" builtinId="49" hidden="1" customBuiltin="1"/>
    <cellStyle name="Accent6" xfId="2256" builtinId="49" hidden="1" customBuiltin="1"/>
    <cellStyle name="Accent6" xfId="2286" builtinId="49" hidden="1" customBuiltin="1"/>
    <cellStyle name="Accent6" xfId="2254" builtinId="49" hidden="1" customBuiltin="1"/>
    <cellStyle name="Accent6" xfId="2183" builtinId="49" hidden="1" customBuiltin="1"/>
    <cellStyle name="Accent6" xfId="2300" builtinId="49" hidden="1" customBuiltin="1"/>
    <cellStyle name="Accent6" xfId="2325" builtinId="49" hidden="1" customBuiltin="1"/>
    <cellStyle name="Accent6" xfId="2347" builtinId="49" hidden="1" customBuiltin="1"/>
    <cellStyle name="Accent6" xfId="2368" builtinId="49" hidden="1" customBuiltin="1"/>
    <cellStyle name="Accent6" xfId="2379" builtinId="49" hidden="1" customBuiltin="1"/>
    <cellStyle name="Accent6" xfId="2415" builtinId="49" hidden="1" customBuiltin="1"/>
    <cellStyle name="Accent6" xfId="2444" builtinId="49" hidden="1" customBuiltin="1"/>
    <cellStyle name="Accent6" xfId="2475" builtinId="49" hidden="1" customBuiltin="1"/>
    <cellStyle name="Accent6" xfId="2503" builtinId="49" hidden="1" customBuiltin="1"/>
    <cellStyle name="Accent6" xfId="2531" builtinId="49" hidden="1" customBuiltin="1"/>
    <cellStyle name="Accent6" xfId="2501" builtinId="49" hidden="1" customBuiltin="1"/>
    <cellStyle name="Accent6" xfId="2437" builtinId="49" hidden="1" customBuiltin="1"/>
    <cellStyle name="Accent6" xfId="2544" builtinId="49" hidden="1" customBuiltin="1"/>
    <cellStyle name="Accent6" xfId="2566" builtinId="49" hidden="1" customBuiltin="1"/>
    <cellStyle name="Accent6" xfId="2588" builtinId="49" hidden="1" customBuiltin="1"/>
    <cellStyle name="Accent6" xfId="2609" builtinId="49" hidden="1" customBuiltin="1"/>
    <cellStyle name="Accent6" xfId="2639" builtinId="49" hidden="1" customBuiltin="1"/>
    <cellStyle name="Accent6" xfId="2675" builtinId="49" hidden="1" customBuiltin="1"/>
    <cellStyle name="Accent6" xfId="2704" builtinId="49" hidden="1" customBuiltin="1"/>
    <cellStyle name="Accent6" xfId="2735" builtinId="49" hidden="1" customBuiltin="1"/>
    <cellStyle name="Accent6" xfId="2763" builtinId="49" hidden="1" customBuiltin="1"/>
    <cellStyle name="Accent6" xfId="2791" builtinId="49" hidden="1" customBuiltin="1"/>
    <cellStyle name="Accent6" xfId="2761" builtinId="49" hidden="1" customBuiltin="1"/>
    <cellStyle name="Accent6" xfId="2697" builtinId="49" hidden="1" customBuiltin="1"/>
    <cellStyle name="Accent6" xfId="2804" builtinId="49" hidden="1" customBuiltin="1"/>
    <cellStyle name="Accent6" xfId="2826" builtinId="49" hidden="1" customBuiltin="1"/>
    <cellStyle name="Accent6" xfId="2848" builtinId="49" hidden="1" customBuiltin="1"/>
    <cellStyle name="Accent6" xfId="2869" builtinId="49" hidden="1" customBuiltin="1"/>
    <cellStyle name="Accent6" xfId="2901" builtinId="49" hidden="1" customBuiltin="1"/>
    <cellStyle name="Accent6" xfId="1921" builtinId="49" hidden="1" customBuiltin="1"/>
    <cellStyle name="Accent6" xfId="1915" builtinId="49" hidden="1" customBuiltin="1"/>
    <cellStyle name="Accent6" xfId="1977" builtinId="49" hidden="1" customBuiltin="1"/>
    <cellStyle name="Accent6" xfId="1861" builtinId="49" hidden="1" customBuiltin="1"/>
    <cellStyle name="Accent6" xfId="1887" builtinId="49" hidden="1" customBuiltin="1"/>
    <cellStyle name="Accent6" xfId="1865" builtinId="49" hidden="1" customBuiltin="1"/>
    <cellStyle name="Accent6" xfId="3042" builtinId="49" hidden="1" customBuiltin="1"/>
    <cellStyle name="Accent6" xfId="3063" builtinId="49" hidden="1" customBuiltin="1"/>
    <cellStyle name="Accent6" xfId="3086" builtinId="49" hidden="1" customBuiltin="1"/>
    <cellStyle name="Accent6" xfId="3107" builtinId="49" hidden="1" customBuiltin="1"/>
    <cellStyle name="Accent6" xfId="3128" builtinId="49" hidden="1" customBuiltin="1"/>
    <cellStyle name="Accent6" xfId="3007" builtinId="49" hidden="1" customBuiltin="1"/>
    <cellStyle name="Accent6" xfId="3166" builtinId="49" hidden="1" customBuiltin="1"/>
    <cellStyle name="Accent6" xfId="3197" builtinId="49" hidden="1" customBuiltin="1"/>
    <cellStyle name="Accent6" xfId="3230" builtinId="49" hidden="1" customBuiltin="1"/>
    <cellStyle name="Accent6" xfId="3260" builtinId="49" hidden="1" customBuiltin="1"/>
    <cellStyle name="Accent6" xfId="3290" builtinId="49" hidden="1" customBuiltin="1"/>
    <cellStyle name="Accent6" xfId="3258" builtinId="49" hidden="1" customBuiltin="1"/>
    <cellStyle name="Accent6" xfId="3188" builtinId="49" hidden="1" customBuiltin="1"/>
    <cellStyle name="Accent6" xfId="3304" builtinId="49" hidden="1" customBuiltin="1"/>
    <cellStyle name="Accent6" xfId="3329" builtinId="49" hidden="1" customBuiltin="1"/>
    <cellStyle name="Accent6" xfId="3350" builtinId="49" hidden="1" customBuiltin="1"/>
    <cellStyle name="Accent6" xfId="3371" builtinId="49" hidden="1" customBuiltin="1"/>
    <cellStyle name="Accent6" xfId="3381" builtinId="49" hidden="1" customBuiltin="1"/>
    <cellStyle name="Accent6" xfId="3416" builtinId="49" hidden="1" customBuiltin="1"/>
    <cellStyle name="Accent6" xfId="3445" builtinId="49" hidden="1" customBuiltin="1"/>
    <cellStyle name="Accent6" xfId="3476" builtinId="49" hidden="1" customBuiltin="1"/>
    <cellStyle name="Accent6" xfId="3503" builtinId="49" hidden="1" customBuiltin="1"/>
    <cellStyle name="Accent6" xfId="3531" builtinId="49" hidden="1" customBuiltin="1"/>
    <cellStyle name="Accent6" xfId="3501" builtinId="49" hidden="1" customBuiltin="1"/>
    <cellStyle name="Accent6" xfId="3438" builtinId="49" hidden="1" customBuiltin="1"/>
    <cellStyle name="Accent6" xfId="3544" builtinId="49" hidden="1" customBuiltin="1"/>
    <cellStyle name="Accent6" xfId="3566" builtinId="49" hidden="1" customBuiltin="1"/>
    <cellStyle name="Accent6" xfId="3587" builtinId="49" hidden="1" customBuiltin="1"/>
    <cellStyle name="Accent6" xfId="3608" builtinId="49" hidden="1" customBuiltin="1"/>
    <cellStyle name="Accent6" xfId="3637" builtinId="49" hidden="1" customBuiltin="1"/>
    <cellStyle name="Accent6" xfId="3672" builtinId="49" hidden="1" customBuiltin="1"/>
    <cellStyle name="Accent6" xfId="3701" builtinId="49" hidden="1" customBuiltin="1"/>
    <cellStyle name="Accent6" xfId="3732" builtinId="49" hidden="1" customBuiltin="1"/>
    <cellStyle name="Accent6" xfId="3759" builtinId="49" hidden="1" customBuiltin="1"/>
    <cellStyle name="Accent6" xfId="3787" builtinId="49" hidden="1" customBuiltin="1"/>
    <cellStyle name="Accent6" xfId="3757" builtinId="49" hidden="1" customBuiltin="1"/>
    <cellStyle name="Accent6" xfId="3694" builtinId="49" hidden="1" customBuiltin="1"/>
    <cellStyle name="Accent6" xfId="3800" builtinId="49" hidden="1" customBuiltin="1"/>
    <cellStyle name="Accent6" xfId="3822" builtinId="49" hidden="1" customBuiltin="1"/>
    <cellStyle name="Accent6" xfId="3843" builtinId="49" hidden="1" customBuiltin="1"/>
    <cellStyle name="Accent6" xfId="3864" builtinId="49" hidden="1" customBuiltin="1"/>
    <cellStyle name="Accent6" xfId="3885" builtinId="49" hidden="1" customBuiltin="1"/>
    <cellStyle name="Accent6" xfId="3936" builtinId="49" hidden="1" customBuiltin="1"/>
    <cellStyle name="Accent6" xfId="3970" builtinId="49" hidden="1" customBuiltin="1"/>
    <cellStyle name="Accent6" xfId="4007" builtinId="49" hidden="1" customBuiltin="1"/>
    <cellStyle name="Accent6" xfId="4044" builtinId="49" hidden="1" customBuiltin="1"/>
    <cellStyle name="Accent6" xfId="4078" builtinId="49" hidden="1" customBuiltin="1"/>
    <cellStyle name="Accent6" xfId="4276" builtinId="49" hidden="1" customBuiltin="1"/>
    <cellStyle name="Accent6" xfId="6403" builtinId="49" hidden="1" customBuiltin="1"/>
    <cellStyle name="Accent6" xfId="6428" builtinId="49" hidden="1" customBuiltin="1"/>
    <cellStyle name="Accent6" xfId="6455" builtinId="49" hidden="1" customBuiltin="1"/>
    <cellStyle name="Accent6" xfId="6480" builtinId="49" hidden="1" customBuiltin="1"/>
    <cellStyle name="Accent6" xfId="6502" builtinId="49" hidden="1" customBuiltin="1"/>
    <cellStyle name="Accent6" xfId="6356" builtinId="49" hidden="1" customBuiltin="1"/>
    <cellStyle name="Accent6" xfId="6552" builtinId="49" hidden="1" customBuiltin="1"/>
    <cellStyle name="Accent6" xfId="6586" builtinId="49" hidden="1" customBuiltin="1"/>
    <cellStyle name="Accent6" xfId="6624" builtinId="49" hidden="1" customBuiltin="1"/>
    <cellStyle name="Accent6" xfId="6660" builtinId="49" hidden="1" customBuiltin="1"/>
    <cellStyle name="Accent6" xfId="6694" builtinId="49" hidden="1" customBuiltin="1"/>
    <cellStyle name="Accent6" xfId="6658" builtinId="49" hidden="1" customBuiltin="1"/>
    <cellStyle name="Accent6" xfId="6575" builtinId="49" hidden="1" customBuiltin="1"/>
    <cellStyle name="Accent6" xfId="6719" builtinId="49" hidden="1" customBuiltin="1"/>
    <cellStyle name="Accent6" xfId="6757" builtinId="49" hidden="1" customBuiltin="1"/>
    <cellStyle name="Accent6" xfId="6793" builtinId="49" hidden="1" customBuiltin="1"/>
    <cellStyle name="Accent6" xfId="6828" builtinId="49" hidden="1" customBuiltin="1"/>
    <cellStyle name="Accent6" xfId="6844" builtinId="49" hidden="1" customBuiltin="1"/>
    <cellStyle name="Accent6" xfId="6890" builtinId="49" hidden="1" customBuiltin="1"/>
    <cellStyle name="Accent6" xfId="6922" builtinId="49" hidden="1" customBuiltin="1"/>
    <cellStyle name="Accent6" xfId="6957" builtinId="49" hidden="1" customBuiltin="1"/>
    <cellStyle name="Accent6" xfId="6989" builtinId="49" hidden="1" customBuiltin="1"/>
    <cellStyle name="Accent6" xfId="7020" builtinId="49" hidden="1" customBuiltin="1"/>
    <cellStyle name="Accent6" xfId="6987" builtinId="49" hidden="1" customBuiltin="1"/>
    <cellStyle name="Accent6" xfId="6913" builtinId="49" hidden="1" customBuiltin="1"/>
    <cellStyle name="Accent6" xfId="7044" builtinId="49" hidden="1" customBuiltin="1"/>
    <cellStyle name="Accent6" xfId="7079" builtinId="49" hidden="1" customBuiltin="1"/>
    <cellStyle name="Accent6" xfId="7115" builtinId="49" hidden="1" customBuiltin="1"/>
    <cellStyle name="Accent6" xfId="7149" builtinId="49" hidden="1" customBuiltin="1"/>
    <cellStyle name="Accent6" xfId="7187" builtinId="49" hidden="1" customBuiltin="1"/>
    <cellStyle name="Accent6" xfId="7234" builtinId="49" hidden="1" customBuiltin="1"/>
    <cellStyle name="Accent6" xfId="7267" builtinId="49" hidden="1" customBuiltin="1"/>
    <cellStyle name="Accent6" xfId="7302" builtinId="49" hidden="1" customBuiltin="1"/>
    <cellStyle name="Accent6" xfId="7334" builtinId="49" hidden="1" customBuiltin="1"/>
    <cellStyle name="Accent6" xfId="7365" builtinId="49" hidden="1" customBuiltin="1"/>
    <cellStyle name="Accent6" xfId="7332" builtinId="49" hidden="1" customBuiltin="1"/>
    <cellStyle name="Accent6" xfId="7258" builtinId="49" hidden="1" customBuiltin="1"/>
    <cellStyle name="Accent6" xfId="7389" builtinId="49" hidden="1" customBuiltin="1"/>
    <cellStyle name="Accent6" xfId="7425" builtinId="49" hidden="1" customBuiltin="1"/>
    <cellStyle name="Accent6" xfId="7461" builtinId="49" hidden="1" customBuiltin="1"/>
    <cellStyle name="Accent6" xfId="7495" builtinId="49" hidden="1" customBuiltin="1"/>
    <cellStyle name="Accent6" xfId="7535" builtinId="49" hidden="1" customBuiltin="1"/>
    <cellStyle name="Accent6" xfId="7986" builtinId="49" hidden="1" customBuiltin="1"/>
    <cellStyle name="Accent6" xfId="8007" builtinId="49" hidden="1" customBuiltin="1"/>
    <cellStyle name="Accent6" xfId="8030" builtinId="49" hidden="1" customBuiltin="1"/>
    <cellStyle name="Accent6" xfId="8053" builtinId="49" hidden="1" customBuiltin="1"/>
    <cellStyle name="Accent6" xfId="8074" builtinId="49" hidden="1" customBuiltin="1"/>
    <cellStyle name="Accent6" xfId="8119" builtinId="49" hidden="1" customBuiltin="1"/>
    <cellStyle name="Accent6" xfId="8586" builtinId="49" hidden="1" customBuiltin="1"/>
    <cellStyle name="Accent6" xfId="8610" builtinId="49" hidden="1" customBuiltin="1"/>
    <cellStyle name="Accent6" xfId="8636" builtinId="49" hidden="1" customBuiltin="1"/>
    <cellStyle name="Accent6" xfId="8662" builtinId="49" hidden="1" customBuiltin="1"/>
    <cellStyle name="Accent6" xfId="8686" builtinId="49" hidden="1" customBuiltin="1"/>
    <cellStyle name="Accent6" xfId="8545" builtinId="49" hidden="1" customBuiltin="1"/>
    <cellStyle name="Accent6" xfId="8726" builtinId="49" hidden="1" customBuiltin="1"/>
    <cellStyle name="Accent6" xfId="8758" builtinId="49" hidden="1" customBuiltin="1"/>
    <cellStyle name="Accent6" xfId="8793" builtinId="49" hidden="1" customBuiltin="1"/>
    <cellStyle name="Accent6" xfId="8825" builtinId="49" hidden="1" customBuiltin="1"/>
    <cellStyle name="Accent6" xfId="8855" builtinId="49" hidden="1" customBuiltin="1"/>
    <cellStyle name="Accent6" xfId="8823" builtinId="49" hidden="1" customBuiltin="1"/>
    <cellStyle name="Accent6" xfId="8748" builtinId="49" hidden="1" customBuiltin="1"/>
    <cellStyle name="Accent6" xfId="8872" builtinId="49" hidden="1" customBuiltin="1"/>
    <cellStyle name="Accent6" xfId="8900" builtinId="49" hidden="1" customBuiltin="1"/>
    <cellStyle name="Accent6" xfId="8924" builtinId="49" hidden="1" customBuiltin="1"/>
    <cellStyle name="Accent6" xfId="8947" builtinId="49" hidden="1" customBuiltin="1"/>
    <cellStyle name="Accent6" xfId="8959" builtinId="49" hidden="1" customBuiltin="1"/>
    <cellStyle name="Accent6" xfId="8999" builtinId="49" hidden="1" customBuiltin="1"/>
    <cellStyle name="Accent6" xfId="9029" builtinId="49" hidden="1" customBuiltin="1"/>
    <cellStyle name="Accent6" xfId="9063" builtinId="49" hidden="1" customBuiltin="1"/>
    <cellStyle name="Accent6" xfId="9091" builtinId="49" hidden="1" customBuiltin="1"/>
    <cellStyle name="Accent6" xfId="9119" builtinId="49" hidden="1" customBuiltin="1"/>
    <cellStyle name="Accent6" xfId="9089" builtinId="49" hidden="1" customBuiltin="1"/>
    <cellStyle name="Accent6" xfId="9022" builtinId="49" hidden="1" customBuiltin="1"/>
    <cellStyle name="Accent6" xfId="9137" builtinId="49" hidden="1" customBuiltin="1"/>
    <cellStyle name="Accent6" xfId="9162" builtinId="49" hidden="1" customBuiltin="1"/>
    <cellStyle name="Accent6" xfId="9189" builtinId="49" hidden="1" customBuiltin="1"/>
    <cellStyle name="Accent6" xfId="9213" builtinId="49" hidden="1" customBuiltin="1"/>
    <cellStyle name="Accent6" xfId="9245" builtinId="49" hidden="1" customBuiltin="1"/>
    <cellStyle name="Accent6" xfId="9284" builtinId="49" hidden="1" customBuiltin="1"/>
    <cellStyle name="Accent6" xfId="9315" builtinId="49" hidden="1" customBuiltin="1"/>
    <cellStyle name="Accent6" xfId="9347" builtinId="49" hidden="1" customBuiltin="1"/>
    <cellStyle name="Accent6" xfId="9376" builtinId="49" hidden="1" customBuiltin="1"/>
    <cellStyle name="Accent6" xfId="9404" builtinId="49" hidden="1" customBuiltin="1"/>
    <cellStyle name="Accent6" xfId="9374" builtinId="49" hidden="1" customBuiltin="1"/>
    <cellStyle name="Accent6" xfId="9307" builtinId="49" hidden="1" customBuiltin="1"/>
    <cellStyle name="Accent6" xfId="9422" builtinId="49" hidden="1" customBuiltin="1"/>
    <cellStyle name="Accent6" xfId="9446" builtinId="49" hidden="1" customBuiltin="1"/>
    <cellStyle name="Accent6" xfId="9472" builtinId="49" hidden="1" customBuiltin="1"/>
    <cellStyle name="Accent6" xfId="9495" builtinId="49" hidden="1" customBuiltin="1"/>
    <cellStyle name="Accent6" xfId="9527" builtinId="49" hidden="1" customBuiltin="1"/>
    <cellStyle name="Accent6" xfId="8363" builtinId="49" hidden="1" customBuiltin="1"/>
    <cellStyle name="Accent6" xfId="8354" builtinId="49" hidden="1" customBuiltin="1"/>
    <cellStyle name="Accent6" xfId="8501" builtinId="49" hidden="1" customBuiltin="1"/>
    <cellStyle name="Accent6" xfId="8151" builtinId="49" hidden="1" customBuiltin="1"/>
    <cellStyle name="Accent6" xfId="8226" builtinId="49" hidden="1" customBuiltin="1"/>
    <cellStyle name="Accent6" xfId="8159" builtinId="49" hidden="1" customBuiltin="1"/>
    <cellStyle name="Accent6" xfId="9684" builtinId="49" hidden="1" customBuiltin="1"/>
    <cellStyle name="Accent6" xfId="9705" builtinId="49" hidden="1" customBuiltin="1"/>
    <cellStyle name="Accent6" xfId="9728" builtinId="49" hidden="1" customBuiltin="1"/>
    <cellStyle name="Accent6" xfId="9749" builtinId="49" hidden="1" customBuiltin="1"/>
    <cellStyle name="Accent6" xfId="9770" builtinId="49" hidden="1" customBuiltin="1"/>
    <cellStyle name="Accent6" xfId="9647" builtinId="49" hidden="1" customBuiltin="1"/>
    <cellStyle name="Accent6" xfId="9811" builtinId="49" hidden="1" customBuiltin="1"/>
    <cellStyle name="Accent6" xfId="9842" builtinId="49" hidden="1" customBuiltin="1"/>
    <cellStyle name="Accent6" xfId="9876" builtinId="49" hidden="1" customBuiltin="1"/>
    <cellStyle name="Accent6" xfId="9907" builtinId="49" hidden="1" customBuiltin="1"/>
    <cellStyle name="Accent6" xfId="9938" builtinId="49" hidden="1" customBuiltin="1"/>
    <cellStyle name="Accent6" xfId="9905" builtinId="49" hidden="1" customBuiltin="1"/>
    <cellStyle name="Accent6" xfId="9833" builtinId="49" hidden="1" customBuiltin="1"/>
    <cellStyle name="Accent6" xfId="9956" builtinId="49" hidden="1" customBuiltin="1"/>
    <cellStyle name="Accent6" xfId="9985" builtinId="49" hidden="1" customBuiltin="1"/>
    <cellStyle name="Accent6" xfId="10009" builtinId="49" hidden="1" customBuiltin="1"/>
    <cellStyle name="Accent6" xfId="10031" builtinId="49" hidden="1" customBuiltin="1"/>
    <cellStyle name="Accent6" xfId="10043" builtinId="49" hidden="1" customBuiltin="1"/>
    <cellStyle name="Accent6" xfId="10079" builtinId="49" hidden="1" customBuiltin="1"/>
    <cellStyle name="Accent6" xfId="10108" builtinId="49" hidden="1" customBuiltin="1"/>
    <cellStyle name="Accent6" xfId="10140" builtinId="49" hidden="1" customBuiltin="1"/>
    <cellStyle name="Accent6" xfId="10167" builtinId="49" hidden="1" customBuiltin="1"/>
    <cellStyle name="Accent6" xfId="10196" builtinId="49" hidden="1" customBuiltin="1"/>
    <cellStyle name="Accent6" xfId="10165" builtinId="49" hidden="1" customBuiltin="1"/>
    <cellStyle name="Accent6" xfId="10101" builtinId="49" hidden="1" customBuiltin="1"/>
    <cellStyle name="Accent6" xfId="10213" builtinId="49" hidden="1" customBuiltin="1"/>
    <cellStyle name="Accent6" xfId="10238" builtinId="49" hidden="1" customBuiltin="1"/>
    <cellStyle name="Accent6" xfId="10263" builtinId="49" hidden="1" customBuiltin="1"/>
    <cellStyle name="Accent6" xfId="10286" builtinId="49" hidden="1" customBuiltin="1"/>
    <cellStyle name="Accent6" xfId="10319" builtinId="49" hidden="1" customBuiltin="1"/>
    <cellStyle name="Accent6" xfId="10357" builtinId="49" hidden="1" customBuiltin="1"/>
    <cellStyle name="Accent6" xfId="10387" builtinId="49" hidden="1" customBuiltin="1"/>
    <cellStyle name="Accent6" xfId="10420" builtinId="49" hidden="1" customBuiltin="1"/>
    <cellStyle name="Accent6" xfId="10447" builtinId="49" hidden="1" customBuiltin="1"/>
    <cellStyle name="Accent6" xfId="10475" builtinId="49" hidden="1" customBuiltin="1"/>
    <cellStyle name="Accent6" xfId="10445" builtinId="49" hidden="1" customBuiltin="1"/>
    <cellStyle name="Accent6" xfId="10379" builtinId="49" hidden="1" customBuiltin="1"/>
    <cellStyle name="Accent6" xfId="10492" builtinId="49" hidden="1" customBuiltin="1"/>
    <cellStyle name="Accent6" xfId="10518" builtinId="49" hidden="1" customBuiltin="1"/>
    <cellStyle name="Accent6" xfId="10541" builtinId="49" hidden="1" customBuiltin="1"/>
    <cellStyle name="Accent6" xfId="10565" builtinId="49" hidden="1" customBuiltin="1"/>
    <cellStyle name="Accent6" xfId="10592" builtinId="49" hidden="1" customBuiltin="1"/>
    <cellStyle name="Accent6" xfId="8336" builtinId="49" hidden="1" customBuiltin="1"/>
    <cellStyle name="Accent6" xfId="8520" builtinId="49" hidden="1" customBuiltin="1"/>
    <cellStyle name="Accent6" xfId="10672" builtinId="49" hidden="1" customBuiltin="1"/>
    <cellStyle name="Accent6" xfId="7772" builtinId="49" hidden="1" customBuiltin="1"/>
    <cellStyle name="Accent6" xfId="6104" builtinId="49" hidden="1" customBuiltin="1"/>
    <cellStyle name="Accent6" xfId="6095" builtinId="49" hidden="1" customBuiltin="1"/>
    <cellStyle name="Accent6" xfId="7539" builtinId="49" hidden="1" customBuiltin="1"/>
    <cellStyle name="Accent6" xfId="4776" builtinId="49" hidden="1" customBuiltin="1"/>
    <cellStyle name="Accent6" xfId="4722" builtinId="49" hidden="1" customBuiltin="1"/>
    <cellStyle name="Accent6" xfId="4558" builtinId="49" hidden="1" customBuiltin="1"/>
    <cellStyle name="Accent6" xfId="4501" builtinId="49" hidden="1" customBuiltin="1"/>
    <cellStyle name="Accent6" xfId="7825" builtinId="49" hidden="1" customBuiltin="1"/>
    <cellStyle name="Accent6" xfId="5700" builtinId="49" hidden="1" customBuiltin="1"/>
    <cellStyle name="Accent6" xfId="4927" builtinId="49" hidden="1" customBuiltin="1"/>
    <cellStyle name="Accent6" xfId="7562" builtinId="49" hidden="1" customBuiltin="1"/>
    <cellStyle name="Accent6" xfId="6220" builtinId="49" hidden="1" customBuiltin="1"/>
    <cellStyle name="Accent6" xfId="10605" builtinId="49" hidden="1" customBuiltin="1"/>
    <cellStyle name="Accent6" xfId="5018" builtinId="49" hidden="1" customBuiltin="1"/>
    <cellStyle name="Accent6" xfId="4405" builtinId="49" hidden="1" customBuiltin="1"/>
    <cellStyle name="Accent6" xfId="8449" builtinId="49" hidden="1" customBuiltin="1"/>
    <cellStyle name="Accent6" xfId="5199" builtinId="49" hidden="1" customBuiltin="1"/>
    <cellStyle name="Accent6" xfId="10793" builtinId="49" hidden="1" customBuiltin="1"/>
    <cellStyle name="Accent6" xfId="5196" builtinId="49" hidden="1" customBuiltin="1"/>
    <cellStyle name="Accent6" xfId="5581" builtinId="49" hidden="1" customBuiltin="1"/>
    <cellStyle name="Accent6" xfId="8311" builtinId="49" hidden="1" customBuiltin="1"/>
    <cellStyle name="Accent6" xfId="4810" builtinId="49" hidden="1" customBuiltin="1"/>
    <cellStyle name="Accent6" xfId="10809" builtinId="49" hidden="1" customBuiltin="1"/>
    <cellStyle name="Accent6" xfId="7710" builtinId="49" hidden="1" customBuiltin="1"/>
    <cellStyle name="Accent6" xfId="5408" builtinId="49" hidden="1" customBuiltin="1"/>
    <cellStyle name="Accent6" xfId="8251" builtinId="49" hidden="1" customBuiltin="1"/>
    <cellStyle name="Accent6" xfId="7604" builtinId="49" hidden="1" customBuiltin="1"/>
    <cellStyle name="Accent6" xfId="5927" builtinId="49" hidden="1" customBuiltin="1"/>
    <cellStyle name="Accent6" xfId="5010" builtinId="49" hidden="1" customBuiltin="1"/>
    <cellStyle name="Accent6" xfId="4120" builtinId="49" hidden="1" customBuiltin="1"/>
    <cellStyle name="Accent6" xfId="4167" builtinId="49" hidden="1" customBuiltin="1"/>
    <cellStyle name="Accent6" xfId="5445" builtinId="49" hidden="1" customBuiltin="1"/>
    <cellStyle name="Accent6" xfId="5299" builtinId="49" hidden="1" customBuiltin="1"/>
    <cellStyle name="Accent6" xfId="6288" builtinId="49" hidden="1" customBuiltin="1"/>
    <cellStyle name="Accent6" xfId="5248" builtinId="49" hidden="1" customBuiltin="1"/>
    <cellStyle name="Accent6" xfId="4735" builtinId="49" hidden="1" customBuiltin="1"/>
    <cellStyle name="Accent6" xfId="4877" builtinId="49" hidden="1" customBuiltin="1"/>
    <cellStyle name="Accent6" xfId="5142" builtinId="49" hidden="1" customBuiltin="1"/>
    <cellStyle name="Accent6" xfId="4884" builtinId="49" hidden="1" customBuiltin="1"/>
    <cellStyle name="Accent6" xfId="5064" builtinId="49" hidden="1" customBuiltin="1"/>
    <cellStyle name="Accent6" xfId="5689" builtinId="49" hidden="1" customBuiltin="1"/>
    <cellStyle name="Accent6" xfId="5779" builtinId="49" hidden="1" customBuiltin="1"/>
    <cellStyle name="Accent6" xfId="5138" builtinId="49" hidden="1" customBuiltin="1"/>
    <cellStyle name="Accent6" xfId="9638" builtinId="49" hidden="1" customBuiltin="1"/>
    <cellStyle name="Accent6" xfId="4140" builtinId="49" hidden="1" customBuiltin="1"/>
    <cellStyle name="Accent6" xfId="9187" builtinId="49" hidden="1" customBuiltin="1"/>
    <cellStyle name="Accent6" xfId="8857" builtinId="49" hidden="1" customBuiltin="1"/>
    <cellStyle name="Accent6" xfId="5982" builtinId="49" hidden="1" customBuiltin="1"/>
    <cellStyle name="Accent6" xfId="4977" builtinId="49" hidden="1" customBuiltin="1"/>
    <cellStyle name="Accent6" xfId="6396" builtinId="49" hidden="1" customBuiltin="1"/>
    <cellStyle name="Accent6" xfId="11032" builtinId="49" hidden="1" customBuiltin="1"/>
    <cellStyle name="Accent6" xfId="11058" builtinId="49" hidden="1" customBuiltin="1"/>
    <cellStyle name="Accent6" xfId="11088" builtinId="49" hidden="1" customBuiltin="1"/>
    <cellStyle name="Accent6" xfId="11116" builtinId="49" hidden="1" customBuiltin="1"/>
    <cellStyle name="Accent6" xfId="11143" builtinId="49" hidden="1" customBuiltin="1"/>
    <cellStyle name="Accent6" xfId="10985" builtinId="49" hidden="1" customBuiltin="1"/>
    <cellStyle name="Accent6" xfId="11191" builtinId="49" hidden="1" customBuiltin="1"/>
    <cellStyle name="Accent6" xfId="11223" builtinId="49" hidden="1" customBuiltin="1"/>
    <cellStyle name="Accent6" xfId="11259" builtinId="49" hidden="1" customBuiltin="1"/>
    <cellStyle name="Accent6" xfId="11293" builtinId="49" hidden="1" customBuiltin="1"/>
    <cellStyle name="Accent6" xfId="11323" builtinId="49" hidden="1" customBuiltin="1"/>
    <cellStyle name="Accent6" xfId="11291" builtinId="49" hidden="1" customBuiltin="1"/>
    <cellStyle name="Accent6" xfId="11214" builtinId="49" hidden="1" customBuiltin="1"/>
    <cellStyle name="Accent6" xfId="11342" builtinId="49" hidden="1" customBuiltin="1"/>
    <cellStyle name="Accent6" xfId="11375" builtinId="49" hidden="1" customBuiltin="1"/>
    <cellStyle name="Accent6" xfId="11404" builtinId="49" hidden="1" customBuiltin="1"/>
    <cellStyle name="Accent6" xfId="11430" builtinId="49" hidden="1" customBuiltin="1"/>
    <cellStyle name="Accent6" xfId="11444" builtinId="49" hidden="1" customBuiltin="1"/>
    <cellStyle name="Accent6" xfId="11488" builtinId="49" hidden="1" customBuiltin="1"/>
    <cellStyle name="Accent6" xfId="11518" builtinId="49" hidden="1" customBuiltin="1"/>
    <cellStyle name="Accent6" xfId="11550" builtinId="49" hidden="1" customBuiltin="1"/>
    <cellStyle name="Accent6" xfId="11580" builtinId="49" hidden="1" customBuiltin="1"/>
    <cellStyle name="Accent6" xfId="11610" builtinId="49" hidden="1" customBuiltin="1"/>
    <cellStyle name="Accent6" xfId="11578" builtinId="49" hidden="1" customBuiltin="1"/>
    <cellStyle name="Accent6" xfId="11510" builtinId="49" hidden="1" customBuiltin="1"/>
    <cellStyle name="Accent6" xfId="11626" builtinId="49" hidden="1" customBuiltin="1"/>
    <cellStyle name="Accent6" xfId="11654" builtinId="49" hidden="1" customBuiltin="1"/>
    <cellStyle name="Accent6" xfId="11683" builtinId="49" hidden="1" customBuiltin="1"/>
    <cellStyle name="Accent6" xfId="11709" builtinId="49" hidden="1" customBuiltin="1"/>
    <cellStyle name="Accent6" xfId="11742" builtinId="49" hidden="1" customBuiltin="1"/>
    <cellStyle name="Accent6" xfId="11786" builtinId="49" hidden="1" customBuiltin="1"/>
    <cellStyle name="Accent6" xfId="11816" builtinId="49" hidden="1" customBuiltin="1"/>
    <cellStyle name="Accent6" xfId="11848" builtinId="49" hidden="1" customBuiltin="1"/>
    <cellStyle name="Accent6" xfId="11877" builtinId="49" hidden="1" customBuiltin="1"/>
    <cellStyle name="Accent6" xfId="11906" builtinId="49" hidden="1" customBuiltin="1"/>
    <cellStyle name="Accent6" xfId="11875" builtinId="49" hidden="1" customBuiltin="1"/>
    <cellStyle name="Accent6" xfId="11808" builtinId="49" hidden="1" customBuiltin="1"/>
    <cellStyle name="Accent6" xfId="11922" builtinId="49" hidden="1" customBuiltin="1"/>
    <cellStyle name="Accent6" xfId="11950" builtinId="49" hidden="1" customBuiltin="1"/>
    <cellStyle name="Accent6" xfId="11982" builtinId="49" hidden="1" customBuiltin="1"/>
    <cellStyle name="Accent6" xfId="12008" builtinId="49" hidden="1" customBuiltin="1"/>
    <cellStyle name="Accent6" xfId="12040" builtinId="49" hidden="1" customBuiltin="1"/>
    <cellStyle name="Accent6" xfId="10889" builtinId="49" hidden="1" customBuiltin="1"/>
    <cellStyle name="Accent6" xfId="10882" builtinId="49" hidden="1" customBuiltin="1"/>
    <cellStyle name="Accent6" xfId="10958" builtinId="49" hidden="1" customBuiltin="1"/>
    <cellStyle name="Accent6" xfId="5911" builtinId="49" hidden="1" customBuiltin="1"/>
    <cellStyle name="Accent6" xfId="6128" builtinId="49" hidden="1" customBuiltin="1"/>
    <cellStyle name="Accent6" xfId="5478" builtinId="49" hidden="1" customBuiltin="1"/>
    <cellStyle name="Accent6" xfId="12183" builtinId="49" hidden="1" customBuiltin="1"/>
    <cellStyle name="Accent6" xfId="12204" builtinId="49" hidden="1" customBuiltin="1"/>
    <cellStyle name="Accent6" xfId="12227" builtinId="49" hidden="1" customBuiltin="1"/>
    <cellStyle name="Accent6" xfId="12248" builtinId="49" hidden="1" customBuiltin="1"/>
    <cellStyle name="Accent6" xfId="12269" builtinId="49" hidden="1" customBuiltin="1"/>
    <cellStyle name="Accent6" xfId="12146" builtinId="49" hidden="1" customBuiltin="1"/>
    <cellStyle name="Accent6" xfId="12314" builtinId="49" hidden="1" customBuiltin="1"/>
    <cellStyle name="Accent6" xfId="12345" builtinId="49" hidden="1" customBuiltin="1"/>
    <cellStyle name="Accent6" xfId="12379" builtinId="49" hidden="1" customBuiltin="1"/>
    <cellStyle name="Accent6" xfId="12411" builtinId="49" hidden="1" customBuiltin="1"/>
    <cellStyle name="Accent6" xfId="12442" builtinId="49" hidden="1" customBuiltin="1"/>
    <cellStyle name="Accent6" xfId="12409" builtinId="49" hidden="1" customBuiltin="1"/>
    <cellStyle name="Accent6" xfId="12336" builtinId="49" hidden="1" customBuiltin="1"/>
    <cellStyle name="Accent6" xfId="12461" builtinId="49" hidden="1" customBuiltin="1"/>
    <cellStyle name="Accent6" xfId="12493" builtinId="49" hidden="1" customBuiltin="1"/>
    <cellStyle name="Accent6" xfId="12520" builtinId="49" hidden="1" customBuiltin="1"/>
    <cellStyle name="Accent6" xfId="12545" builtinId="49" hidden="1" customBuiltin="1"/>
    <cellStyle name="Accent6" xfId="12555" builtinId="49" hidden="1" customBuiltin="1"/>
    <cellStyle name="Accent6" xfId="12597" builtinId="49" hidden="1" customBuiltin="1"/>
    <cellStyle name="Accent6" xfId="12626" builtinId="49" hidden="1" customBuiltin="1"/>
    <cellStyle name="Accent6" xfId="12658" builtinId="49" hidden="1" customBuiltin="1"/>
    <cellStyle name="Accent6" xfId="12686" builtinId="49" hidden="1" customBuiltin="1"/>
    <cellStyle name="Accent6" xfId="12714" builtinId="49" hidden="1" customBuiltin="1"/>
    <cellStyle name="Accent6" xfId="12684" builtinId="49" hidden="1" customBuiltin="1"/>
    <cellStyle name="Accent6" xfId="12619" builtinId="49" hidden="1" customBuiltin="1"/>
    <cellStyle name="Accent6" xfId="12733" builtinId="49" hidden="1" customBuiltin="1"/>
    <cellStyle name="Accent6" xfId="12760" builtinId="49" hidden="1" customBuiltin="1"/>
    <cellStyle name="Accent6" xfId="12789" builtinId="49" hidden="1" customBuiltin="1"/>
    <cellStyle name="Accent6" xfId="12818" builtinId="49" hidden="1" customBuiltin="1"/>
    <cellStyle name="Accent6" xfId="12849" builtinId="49" hidden="1" customBuiltin="1"/>
    <cellStyle name="Accent6" xfId="12890" builtinId="49" hidden="1" customBuiltin="1"/>
    <cellStyle name="Accent6" xfId="12919" builtinId="49" hidden="1" customBuiltin="1"/>
    <cellStyle name="Accent6" xfId="12950" builtinId="49" hidden="1" customBuiltin="1"/>
    <cellStyle name="Accent6" xfId="12978" builtinId="49" hidden="1" customBuiltin="1"/>
    <cellStyle name="Accent6" xfId="13007" builtinId="49" hidden="1" customBuiltin="1"/>
    <cellStyle name="Accent6" xfId="12976" builtinId="49" hidden="1" customBuiltin="1"/>
    <cellStyle name="Accent6" xfId="12912" builtinId="49" hidden="1" customBuiltin="1"/>
    <cellStyle name="Accent6" xfId="13025" builtinId="49" hidden="1" customBuiltin="1"/>
    <cellStyle name="Accent6" xfId="13051" builtinId="49" hidden="1" customBuiltin="1"/>
    <cellStyle name="Accent6" xfId="13078" builtinId="49" hidden="1" customBuiltin="1"/>
    <cellStyle name="Accent6" xfId="13102" builtinId="49" hidden="1" customBuiltin="1"/>
    <cellStyle name="Accent6" xfId="13123" builtinId="49" hidden="1" customBuiltin="1"/>
    <cellStyle name="Accent6" xfId="5539" builtinId="49" hidden="1" customBuiltin="1"/>
    <cellStyle name="Accent6" xfId="7697" builtinId="49" hidden="1" customBuiltin="1"/>
    <cellStyle name="Accent6" xfId="5841" builtinId="49" hidden="1" customBuiltin="1"/>
    <cellStyle name="Accent6" xfId="5842" builtinId="49" hidden="1" customBuiltin="1"/>
    <cellStyle name="Accent6" xfId="5646" builtinId="49" hidden="1" customBuiltin="1"/>
    <cellStyle name="Accent6" xfId="8369" builtinId="49" hidden="1" customBuiltin="1"/>
    <cellStyle name="Accent6" xfId="4434" builtinId="49" hidden="1" customBuiltin="1"/>
    <cellStyle name="Accent6" xfId="11109" builtinId="49" hidden="1" customBuiltin="1"/>
    <cellStyle name="Accent6" xfId="4454" builtinId="49" hidden="1" customBuiltin="1"/>
    <cellStyle name="Accent6" xfId="5318" builtinId="49" hidden="1" customBuiltin="1"/>
    <cellStyle name="Accent6" xfId="5512" builtinId="49" hidden="1" customBuiltin="1"/>
    <cellStyle name="Accent6" xfId="8484" builtinId="49" hidden="1" customBuiltin="1"/>
    <cellStyle name="Accent6" xfId="11849" builtinId="49" hidden="1" customBuiltin="1"/>
    <cellStyle name="Accent6" xfId="8275" builtinId="49" hidden="1" customBuiltin="1"/>
    <cellStyle name="Accent6" xfId="4433" builtinId="49" hidden="1" customBuiltin="1"/>
    <cellStyle name="Accent6" xfId="11417" builtinId="49" hidden="1" customBuiltin="1"/>
    <cellStyle name="Accent6" xfId="13133" builtinId="49" hidden="1" customBuiltin="1"/>
    <cellStyle name="Accent6" xfId="11995" builtinId="49" hidden="1" customBuiltin="1"/>
    <cellStyle name="Accent6" xfId="5303" builtinId="49" hidden="1" customBuiltin="1"/>
    <cellStyle name="Accent6" xfId="13158" builtinId="49" hidden="1" customBuiltin="1"/>
    <cellStyle name="Accent6" xfId="13196" builtinId="49" hidden="1" customBuiltin="1"/>
    <cellStyle name="Accent6" xfId="13232" builtinId="49" hidden="1" customBuiltin="1"/>
    <cellStyle name="Accent6" xfId="13267" builtinId="49" hidden="1" customBuiltin="1"/>
    <cellStyle name="Accent6" xfId="13283" builtinId="49" hidden="1" customBuiltin="1"/>
    <cellStyle name="Accent6" xfId="13329" builtinId="49" hidden="1" customBuiltin="1"/>
    <cellStyle name="Accent6" xfId="13361" builtinId="49" hidden="1" customBuiltin="1"/>
    <cellStyle name="Accent6" xfId="13395" builtinId="49" hidden="1" customBuiltin="1"/>
    <cellStyle name="Accent6" xfId="13427" builtinId="49" hidden="1" customBuiltin="1"/>
    <cellStyle name="Accent6" xfId="13458" builtinId="49" hidden="1" customBuiltin="1"/>
    <cellStyle name="Accent6" xfId="13425" builtinId="49" hidden="1" customBuiltin="1"/>
    <cellStyle name="Accent6" xfId="13352" builtinId="49" hidden="1" customBuiltin="1"/>
    <cellStyle name="Accent6" xfId="13482" builtinId="49" hidden="1" customBuiltin="1"/>
    <cellStyle name="Accent6" xfId="13517" builtinId="49" hidden="1" customBuiltin="1"/>
    <cellStyle name="Accent6" xfId="13553" builtinId="49" hidden="1" customBuiltin="1"/>
    <cellStyle name="Accent6" xfId="13587" builtinId="49" hidden="1" customBuiltin="1"/>
    <cellStyle name="Accent6" xfId="13625" builtinId="49" hidden="1" customBuiltin="1"/>
    <cellStyle name="Accent6" xfId="13671" builtinId="49" hidden="1" customBuiltin="1"/>
    <cellStyle name="Accent6" xfId="13703" builtinId="49" hidden="1" customBuiltin="1"/>
    <cellStyle name="Accent6" xfId="13737" builtinId="49" hidden="1" customBuiltin="1"/>
    <cellStyle name="Accent6" xfId="13769" builtinId="49" hidden="1" customBuiltin="1"/>
    <cellStyle name="Accent6" xfId="13800" builtinId="49" hidden="1" customBuiltin="1"/>
    <cellStyle name="Accent6" xfId="13767" builtinId="49" hidden="1" customBuiltin="1"/>
    <cellStyle name="Accent6" xfId="13694" builtinId="49" hidden="1" customBuiltin="1"/>
    <cellStyle name="Accent6" xfId="13824" builtinId="49" hidden="1" customBuiltin="1"/>
    <cellStyle name="Accent6" xfId="13859" builtinId="49" hidden="1" customBuiltin="1"/>
    <cellStyle name="Accent6" xfId="13895" builtinId="49" hidden="1" customBuiltin="1"/>
    <cellStyle name="Accent6" xfId="13929" builtinId="49" hidden="1" customBuiltin="1"/>
    <cellStyle name="Accent6" xfId="13968" builtinId="49" hidden="1" customBuiltin="1"/>
    <cellStyle name="Accent6" xfId="14326" builtinId="49" hidden="1" customBuiltin="1"/>
    <cellStyle name="Accent6" xfId="14347" builtinId="49" hidden="1" customBuiltin="1"/>
    <cellStyle name="Accent6" xfId="14369" builtinId="49" hidden="1" customBuiltin="1"/>
    <cellStyle name="Accent6" xfId="14391" builtinId="49" hidden="1" customBuiltin="1"/>
    <cellStyle name="Accent6" xfId="14412" builtinId="49" hidden="1" customBuiltin="1"/>
    <cellStyle name="Accent6" xfId="14455" builtinId="49" hidden="1" customBuiltin="1"/>
    <cellStyle name="Accent6" xfId="14858" builtinId="49" hidden="1" customBuiltin="1"/>
    <cellStyle name="Accent6" xfId="14882" builtinId="49" hidden="1" customBuiltin="1"/>
    <cellStyle name="Accent6" xfId="14908" builtinId="49" hidden="1" customBuiltin="1"/>
    <cellStyle name="Accent6" xfId="14933" builtinId="49" hidden="1" customBuiltin="1"/>
    <cellStyle name="Accent6" xfId="14955" builtinId="49" hidden="1" customBuiltin="1"/>
    <cellStyle name="Accent6" xfId="14816" builtinId="49" hidden="1" customBuiltin="1"/>
    <cellStyle name="Accent6" xfId="14996" builtinId="49" hidden="1" customBuiltin="1"/>
    <cellStyle name="Accent6" xfId="15027" builtinId="49" hidden="1" customBuiltin="1"/>
    <cellStyle name="Accent6" xfId="15061" builtinId="49" hidden="1" customBuiltin="1"/>
    <cellStyle name="Accent6" xfId="15094" builtinId="49" hidden="1" customBuiltin="1"/>
    <cellStyle name="Accent6" xfId="15124" builtinId="49" hidden="1" customBuiltin="1"/>
    <cellStyle name="Accent6" xfId="15092" builtinId="49" hidden="1" customBuiltin="1"/>
    <cellStyle name="Accent6" xfId="15018" builtinId="49" hidden="1" customBuiltin="1"/>
    <cellStyle name="Accent6" xfId="15140" builtinId="49" hidden="1" customBuiltin="1"/>
    <cellStyle name="Accent6" xfId="15168" builtinId="49" hidden="1" customBuiltin="1"/>
    <cellStyle name="Accent6" xfId="15192" builtinId="49" hidden="1" customBuiltin="1"/>
    <cellStyle name="Accent6" xfId="15215" builtinId="49" hidden="1" customBuiltin="1"/>
    <cellStyle name="Accent6" xfId="15226" builtinId="49" hidden="1" customBuiltin="1"/>
    <cellStyle name="Accent6" xfId="15263" builtinId="49" hidden="1" customBuiltin="1"/>
    <cellStyle name="Accent6" xfId="15292" builtinId="49" hidden="1" customBuiltin="1"/>
    <cellStyle name="Accent6" xfId="15324" builtinId="49" hidden="1" customBuiltin="1"/>
    <cellStyle name="Accent6" xfId="15353" builtinId="49" hidden="1" customBuiltin="1"/>
    <cellStyle name="Accent6" xfId="15381" builtinId="49" hidden="1" customBuiltin="1"/>
    <cellStyle name="Accent6" xfId="15351" builtinId="49" hidden="1" customBuiltin="1"/>
    <cellStyle name="Accent6" xfId="15285" builtinId="49" hidden="1" customBuiltin="1"/>
    <cellStyle name="Accent6" xfId="15398" builtinId="49" hidden="1" customBuiltin="1"/>
    <cellStyle name="Accent6" xfId="15422" builtinId="49" hidden="1" customBuiltin="1"/>
    <cellStyle name="Accent6" xfId="15448" builtinId="49" hidden="1" customBuiltin="1"/>
    <cellStyle name="Accent6" xfId="15472" builtinId="49" hidden="1" customBuiltin="1"/>
    <cellStyle name="Accent6" xfId="15504" builtinId="49" hidden="1" customBuiltin="1"/>
    <cellStyle name="Accent6" xfId="15541" builtinId="49" hidden="1" customBuiltin="1"/>
    <cellStyle name="Accent6" xfId="15570" builtinId="49" hidden="1" customBuiltin="1"/>
    <cellStyle name="Accent6" xfId="15602" builtinId="49" hidden="1" customBuiltin="1"/>
    <cellStyle name="Accent6" xfId="15630" builtinId="49" hidden="1" customBuiltin="1"/>
    <cellStyle name="Accent6" xfId="15658" builtinId="49" hidden="1" customBuiltin="1"/>
    <cellStyle name="Accent6" xfId="15628" builtinId="49" hidden="1" customBuiltin="1"/>
    <cellStyle name="Accent6" xfId="15563" builtinId="49" hidden="1" customBuiltin="1"/>
    <cellStyle name="Accent6" xfId="15675" builtinId="49" hidden="1" customBuiltin="1"/>
    <cellStyle name="Accent6" xfId="15698" builtinId="49" hidden="1" customBuiltin="1"/>
    <cellStyle name="Accent6" xfId="15723" builtinId="49" hidden="1" customBuiltin="1"/>
    <cellStyle name="Accent6" xfId="15746" builtinId="49" hidden="1" customBuiltin="1"/>
    <cellStyle name="Accent6" xfId="15778" builtinId="49" hidden="1" customBuiltin="1"/>
    <cellStyle name="Accent6" xfId="14657" builtinId="49" hidden="1" customBuiltin="1"/>
    <cellStyle name="Accent6" xfId="14647" builtinId="49" hidden="1" customBuiltin="1"/>
    <cellStyle name="Accent6" xfId="14776" builtinId="49" hidden="1" customBuiltin="1"/>
    <cellStyle name="Accent6" xfId="14477" builtinId="49" hidden="1" customBuiltin="1"/>
    <cellStyle name="Accent6" xfId="14537" builtinId="49" hidden="1" customBuiltin="1"/>
    <cellStyle name="Accent6" xfId="14483" builtinId="49" hidden="1" customBuiltin="1"/>
    <cellStyle name="Accent6" xfId="15926" builtinId="49" hidden="1" customBuiltin="1"/>
    <cellStyle name="Accent6" xfId="15947" builtinId="49" hidden="1" customBuiltin="1"/>
    <cellStyle name="Accent6" xfId="15970" builtinId="49" hidden="1" customBuiltin="1"/>
    <cellStyle name="Accent6" xfId="15991" builtinId="49" hidden="1" customBuiltin="1"/>
    <cellStyle name="Accent6" xfId="16012" builtinId="49" hidden="1" customBuiltin="1"/>
    <cellStyle name="Accent6" xfId="15891" builtinId="49" hidden="1" customBuiltin="1"/>
    <cellStyle name="Accent6" xfId="16052" builtinId="49" hidden="1" customBuiltin="1"/>
    <cellStyle name="Accent6" xfId="16084" builtinId="49" hidden="1" customBuiltin="1"/>
    <cellStyle name="Accent6" xfId="16118" builtinId="49" hidden="1" customBuiltin="1"/>
    <cellStyle name="Accent6" xfId="16148" builtinId="49" hidden="1" customBuiltin="1"/>
    <cellStyle name="Accent6" xfId="16178" builtinId="49" hidden="1" customBuiltin="1"/>
    <cellStyle name="Accent6" xfId="16146" builtinId="49" hidden="1" customBuiltin="1"/>
    <cellStyle name="Accent6" xfId="16074" builtinId="49" hidden="1" customBuiltin="1"/>
    <cellStyle name="Accent6" xfId="16197" builtinId="49" hidden="1" customBuiltin="1"/>
    <cellStyle name="Accent6" xfId="16225" builtinId="49" hidden="1" customBuiltin="1"/>
    <cellStyle name="Accent6" xfId="16250" builtinId="49" hidden="1" customBuiltin="1"/>
    <cellStyle name="Accent6" xfId="16275" builtinId="49" hidden="1" customBuiltin="1"/>
    <cellStyle name="Accent6" xfId="16287" builtinId="49" hidden="1" customBuiltin="1"/>
    <cellStyle name="Accent6" xfId="16324" builtinId="49" hidden="1" customBuiltin="1"/>
    <cellStyle name="Accent6" xfId="16353" builtinId="49" hidden="1" customBuiltin="1"/>
    <cellStyle name="Accent6" xfId="16385" builtinId="49" hidden="1" customBuiltin="1"/>
    <cellStyle name="Accent6" xfId="16412" builtinId="49" hidden="1" customBuiltin="1"/>
    <cellStyle name="Accent6" xfId="16440" builtinId="49" hidden="1" customBuiltin="1"/>
    <cellStyle name="Accent6" xfId="16410" builtinId="49" hidden="1" customBuiltin="1"/>
    <cellStyle name="Accent6" xfId="16346" builtinId="49" hidden="1" customBuiltin="1"/>
    <cellStyle name="Accent6" xfId="16455" builtinId="49" hidden="1" customBuiltin="1"/>
    <cellStyle name="Accent6" xfId="16479" builtinId="49" hidden="1" customBuiltin="1"/>
    <cellStyle name="Accent6" xfId="16502" builtinId="49" hidden="1" customBuiltin="1"/>
    <cellStyle name="Accent6" xfId="16525" builtinId="49" hidden="1" customBuiltin="1"/>
    <cellStyle name="Accent6" xfId="16557" builtinId="49" hidden="1" customBuiltin="1"/>
    <cellStyle name="Accent6" xfId="16594" builtinId="49" hidden="1" customBuiltin="1"/>
    <cellStyle name="Accent6" xfId="16624" builtinId="49" hidden="1" customBuiltin="1"/>
    <cellStyle name="Accent6" xfId="16657" builtinId="49" hidden="1" customBuiltin="1"/>
    <cellStyle name="Accent6" xfId="16684" builtinId="49" hidden="1" customBuiltin="1"/>
    <cellStyle name="Accent6" xfId="16712" builtinId="49" hidden="1" customBuiltin="1"/>
    <cellStyle name="Accent6" xfId="16682" builtinId="49" hidden="1" customBuiltin="1"/>
    <cellStyle name="Accent6" xfId="16616" builtinId="49" hidden="1" customBuiltin="1"/>
    <cellStyle name="Accent6" xfId="16729" builtinId="49" hidden="1" customBuiltin="1"/>
    <cellStyle name="Accent6" xfId="16753" builtinId="49" hidden="1" customBuiltin="1"/>
    <cellStyle name="Accent6" xfId="16775" builtinId="49" hidden="1" customBuiltin="1"/>
    <cellStyle name="Accent6" xfId="16799" builtinId="49" hidden="1" customBuiltin="1"/>
    <cellStyle name="Accent6" xfId="16826" builtinId="49" hidden="1" customBuiltin="1"/>
    <cellStyle name="Accent6" xfId="14630" builtinId="49" hidden="1" customBuiltin="1"/>
    <cellStyle name="Accent6" xfId="14792" builtinId="49" hidden="1" customBuiltin="1"/>
    <cellStyle name="Accent6" xfId="16889" builtinId="49" hidden="1" customBuiltin="1"/>
    <cellStyle name="Accent6" xfId="14151" builtinId="49" hidden="1" customBuiltin="1"/>
    <cellStyle name="Accent6" xfId="11672" builtinId="49" hidden="1" customBuiltin="1"/>
    <cellStyle name="Accent6" xfId="7945" builtinId="49" hidden="1" customBuiltin="1"/>
    <cellStyle name="Accent6" xfId="13973" builtinId="49" hidden="1" customBuiltin="1"/>
    <cellStyle name="Accent6" xfId="6295" builtinId="49" hidden="1" customBuiltin="1"/>
    <cellStyle name="Accent6" xfId="8146" builtinId="49" hidden="1" customBuiltin="1"/>
    <cellStyle name="Accent6" xfId="4508" builtinId="49" hidden="1" customBuiltin="1"/>
    <cellStyle name="Accent6" xfId="5828" builtinId="49" hidden="1" customBuiltin="1"/>
    <cellStyle name="Accent6" xfId="14198" builtinId="49" hidden="1" customBuiltin="1"/>
    <cellStyle name="Accent6" xfId="4904" builtinId="49" hidden="1" customBuiltin="1"/>
    <cellStyle name="Accent6" xfId="5344" builtinId="49" hidden="1" customBuiltin="1"/>
    <cellStyle name="Accent6" xfId="13985" builtinId="49" hidden="1" customBuiltin="1"/>
    <cellStyle name="Accent6" xfId="7612" builtinId="49" hidden="1" customBuiltin="1"/>
    <cellStyle name="Accent6" xfId="16836" builtinId="49" hidden="1" customBuiltin="1"/>
    <cellStyle name="Accent6" xfId="7840" builtinId="49" hidden="1" customBuiltin="1"/>
    <cellStyle name="Accent6" xfId="9214" builtinId="49" hidden="1" customBuiltin="1"/>
    <cellStyle name="Accent6" xfId="14725" builtinId="49" hidden="1" customBuiltin="1"/>
    <cellStyle name="Accent6" xfId="4318" builtinId="49" hidden="1" customBuiltin="1"/>
    <cellStyle name="Accent6" xfId="16995" builtinId="49" hidden="1" customBuiltin="1"/>
    <cellStyle name="Accent6" xfId="4844" builtinId="49" hidden="1" customBuiltin="1"/>
    <cellStyle name="Accent6" xfId="5433" builtinId="49" hidden="1" customBuiltin="1"/>
    <cellStyle name="Accent6" xfId="14610" builtinId="49" hidden="1" customBuiltin="1"/>
    <cellStyle name="Accent6" xfId="4952" builtinId="49" hidden="1" customBuiltin="1"/>
    <cellStyle name="Accent6" xfId="17005" builtinId="49" hidden="1" customBuiltin="1"/>
    <cellStyle name="Accent6" xfId="14095" builtinId="49" hidden="1" customBuiltin="1"/>
    <cellStyle name="Accent6" xfId="10846" builtinId="49" hidden="1" customBuiltin="1"/>
    <cellStyle name="Accent6" xfId="14558" builtinId="49" hidden="1" customBuiltin="1"/>
    <cellStyle name="Accent6" xfId="14018" builtinId="49" hidden="1" customBuiltin="1"/>
    <cellStyle name="Accent6" xfId="7753" builtinId="49" hidden="1" customBuiltin="1"/>
    <cellStyle name="Accent6" xfId="4188" builtinId="49" hidden="1" customBuiltin="1"/>
    <cellStyle name="Accent6" xfId="5675" builtinId="49" hidden="1" customBuiltin="1"/>
    <cellStyle name="Accent6" xfId="5421" builtinId="49" hidden="1" customBuiltin="1"/>
    <cellStyle name="Accent6" xfId="4203" builtinId="49" hidden="1" customBuiltin="1"/>
    <cellStyle name="Accent6" xfId="9287" builtinId="49" hidden="1" customBuiltin="1"/>
    <cellStyle name="Accent6" xfId="13009" builtinId="49" hidden="1" customBuiltin="1"/>
    <cellStyle name="Accent6" xfId="5129" builtinId="49" hidden="1" customBuiltin="1"/>
    <cellStyle name="Accent6" xfId="7781" builtinId="49" hidden="1" customBuiltin="1"/>
    <cellStyle name="Accent6" xfId="5133" builtinId="49" hidden="1" customBuiltin="1"/>
    <cellStyle name="Accent6" xfId="4224" builtinId="49" hidden="1" customBuiltin="1"/>
    <cellStyle name="Accent6" xfId="7786" builtinId="49" hidden="1" customBuiltin="1"/>
    <cellStyle name="Accent6" xfId="7964" builtinId="49" hidden="1" customBuiltin="1"/>
    <cellStyle name="Accent6" xfId="4296" builtinId="49" hidden="1" customBuiltin="1"/>
    <cellStyle name="Accent6" xfId="4214" builtinId="49" hidden="1" customBuiltin="1"/>
    <cellStyle name="Accent6" xfId="7611" builtinId="49" hidden="1" customBuiltin="1"/>
    <cellStyle name="Accent6" xfId="15882" builtinId="49" hidden="1" customBuiltin="1"/>
    <cellStyle name="Accent6" xfId="176" builtinId="49" hidden="1" customBuiltin="1"/>
    <cellStyle name="Accent6" xfId="15446" builtinId="49" hidden="1" customBuiltin="1"/>
    <cellStyle name="Accent6" xfId="15126" builtinId="49" hidden="1" customBuiltin="1"/>
    <cellStyle name="Accent6" xfId="10951" builtinId="49" hidden="1" customBuiltin="1"/>
    <cellStyle name="Accent6" xfId="4178" builtinId="49" hidden="1" customBuiltin="1"/>
    <cellStyle name="Accent6" xfId="4428" builtinId="49" hidden="1" customBuiltin="1"/>
    <cellStyle name="Accent6" xfId="17188" builtinId="49" hidden="1" customBuiltin="1"/>
    <cellStyle name="Accent6" xfId="17212" builtinId="49" hidden="1" customBuiltin="1"/>
    <cellStyle name="Accent6" xfId="17241" builtinId="49" hidden="1" customBuiltin="1"/>
    <cellStyle name="Accent6" xfId="17268" builtinId="49" hidden="1" customBuiltin="1"/>
    <cellStyle name="Accent6" xfId="17292" builtinId="49" hidden="1" customBuiltin="1"/>
    <cellStyle name="Accent6" xfId="17145" builtinId="49" hidden="1" customBuiltin="1"/>
    <cellStyle name="Accent6" xfId="17338" builtinId="49" hidden="1" customBuiltin="1"/>
    <cellStyle name="Accent6" xfId="17370" builtinId="49" hidden="1" customBuiltin="1"/>
    <cellStyle name="Accent6" xfId="17404" builtinId="49" hidden="1" customBuiltin="1"/>
    <cellStyle name="Accent6" xfId="17437" builtinId="49" hidden="1" customBuiltin="1"/>
    <cellStyle name="Accent6" xfId="17469" builtinId="49" hidden="1" customBuiltin="1"/>
    <cellStyle name="Accent6" xfId="17435" builtinId="49" hidden="1" customBuiltin="1"/>
    <cellStyle name="Accent6" xfId="17361" builtinId="49" hidden="1" customBuiltin="1"/>
    <cellStyle name="Accent6" xfId="17486" builtinId="49" hidden="1" customBuiltin="1"/>
    <cellStyle name="Accent6" xfId="17517" builtinId="49" hidden="1" customBuiltin="1"/>
    <cellStyle name="Accent6" xfId="17543" builtinId="49" hidden="1" customBuiltin="1"/>
    <cellStyle name="Accent6" xfId="17568" builtinId="49" hidden="1" customBuiltin="1"/>
    <cellStyle name="Accent6" xfId="17580" builtinId="49" hidden="1" customBuiltin="1"/>
    <cellStyle name="Accent6" xfId="17620" builtinId="49" hidden="1" customBuiltin="1"/>
    <cellStyle name="Accent6" xfId="17649" builtinId="49" hidden="1" customBuiltin="1"/>
    <cellStyle name="Accent6" xfId="17680" builtinId="49" hidden="1" customBuiltin="1"/>
    <cellStyle name="Accent6" xfId="17710" builtinId="49" hidden="1" customBuiltin="1"/>
    <cellStyle name="Accent6" xfId="17740" builtinId="49" hidden="1" customBuiltin="1"/>
    <cellStyle name="Accent6" xfId="17708" builtinId="49" hidden="1" customBuiltin="1"/>
    <cellStyle name="Accent6" xfId="17642" builtinId="49" hidden="1" customBuiltin="1"/>
    <cellStyle name="Accent6" xfId="17757" builtinId="49" hidden="1" customBuiltin="1"/>
    <cellStyle name="Accent6" xfId="17782" builtinId="49" hidden="1" customBuiltin="1"/>
    <cellStyle name="Accent6" xfId="17808" builtinId="49" hidden="1" customBuiltin="1"/>
    <cellStyle name="Accent6" xfId="17832" builtinId="49" hidden="1" customBuiltin="1"/>
    <cellStyle name="Accent6" xfId="17864" builtinId="49" hidden="1" customBuiltin="1"/>
    <cellStyle name="Accent6" xfId="17904" builtinId="49" hidden="1" customBuiltin="1"/>
    <cellStyle name="Accent6" xfId="17933" builtinId="49" hidden="1" customBuiltin="1"/>
    <cellStyle name="Accent6" xfId="17965" builtinId="49" hidden="1" customBuiltin="1"/>
    <cellStyle name="Accent6" xfId="17995" builtinId="49" hidden="1" customBuiltin="1"/>
    <cellStyle name="Accent6" xfId="18024" builtinId="49" hidden="1" customBuiltin="1"/>
    <cellStyle name="Accent6" xfId="17993" builtinId="49" hidden="1" customBuiltin="1"/>
    <cellStyle name="Accent6" xfId="17926" builtinId="49" hidden="1" customBuiltin="1"/>
    <cellStyle name="Accent6" xfId="18039" builtinId="49" hidden="1" customBuiltin="1"/>
    <cellStyle name="Accent6" xfId="18064" builtinId="49" hidden="1" customBuiltin="1"/>
    <cellStyle name="Accent6" xfId="18089" builtinId="49" hidden="1" customBuiltin="1"/>
    <cellStyle name="Accent6" xfId="18114" builtinId="49" hidden="1" customBuiltin="1"/>
    <cellStyle name="Accent6" xfId="18146" builtinId="49" hidden="1" customBuiltin="1"/>
    <cellStyle name="Accent6" xfId="17059" builtinId="49" hidden="1" customBuiltin="1"/>
    <cellStyle name="Accent6" xfId="17052" builtinId="49" hidden="1" customBuiltin="1"/>
    <cellStyle name="Accent6" xfId="17121" builtinId="49" hidden="1" customBuiltin="1"/>
    <cellStyle name="Accent6" xfId="6281" builtinId="49" hidden="1" customBuiltin="1"/>
    <cellStyle name="Accent6" xfId="7846" builtinId="49" hidden="1" customBuiltin="1"/>
    <cellStyle name="Accent6" xfId="10679" builtinId="49" hidden="1" customBuiltin="1"/>
    <cellStyle name="Accent6" xfId="18288" builtinId="49" hidden="1" customBuiltin="1"/>
    <cellStyle name="Accent6" xfId="18309" builtinId="49" hidden="1" customBuiltin="1"/>
    <cellStyle name="Accent6" xfId="18332" builtinId="49" hidden="1" customBuiltin="1"/>
    <cellStyle name="Accent6" xfId="18353" builtinId="49" hidden="1" customBuiltin="1"/>
    <cellStyle name="Accent6" xfId="18374" builtinId="49" hidden="1" customBuiltin="1"/>
    <cellStyle name="Accent6" xfId="18253" builtinId="49" hidden="1" customBuiltin="1"/>
    <cellStyle name="Accent6" xfId="18417" builtinId="49" hidden="1" customBuiltin="1"/>
    <cellStyle name="Accent6" xfId="18448" builtinId="49" hidden="1" customBuiltin="1"/>
    <cellStyle name="Accent6" xfId="18482" builtinId="49" hidden="1" customBuiltin="1"/>
    <cellStyle name="Accent6" xfId="18514" builtinId="49" hidden="1" customBuiltin="1"/>
    <cellStyle name="Accent6" xfId="18544" builtinId="49" hidden="1" customBuiltin="1"/>
    <cellStyle name="Accent6" xfId="18512" builtinId="49" hidden="1" customBuiltin="1"/>
    <cellStyle name="Accent6" xfId="18439" builtinId="49" hidden="1" customBuiltin="1"/>
    <cellStyle name="Accent6" xfId="18561" builtinId="49" hidden="1" customBuiltin="1"/>
    <cellStyle name="Accent6" xfId="18591" builtinId="49" hidden="1" customBuiltin="1"/>
    <cellStyle name="Accent6" xfId="18618" builtinId="49" hidden="1" customBuiltin="1"/>
    <cellStyle name="Accent6" xfId="18642" builtinId="49" hidden="1" customBuiltin="1"/>
    <cellStyle name="Accent6" xfId="18653" builtinId="49" hidden="1" customBuiltin="1"/>
    <cellStyle name="Accent6" xfId="18693" builtinId="49" hidden="1" customBuiltin="1"/>
    <cellStyle name="Accent6" xfId="18723" builtinId="49" hidden="1" customBuiltin="1"/>
    <cellStyle name="Accent6" xfId="18755" builtinId="49" hidden="1" customBuiltin="1"/>
    <cellStyle name="Accent6" xfId="18784" builtinId="49" hidden="1" customBuiltin="1"/>
    <cellStyle name="Accent6" xfId="18813" builtinId="49" hidden="1" customBuiltin="1"/>
    <cellStyle name="Accent6" xfId="18782" builtinId="49" hidden="1" customBuiltin="1"/>
    <cellStyle name="Accent6" xfId="18716" builtinId="49" hidden="1" customBuiltin="1"/>
    <cellStyle name="Accent6" xfId="18829" builtinId="49" hidden="1" customBuiltin="1"/>
    <cellStyle name="Accent6" xfId="18856" builtinId="49" hidden="1" customBuiltin="1"/>
    <cellStyle name="Accent6" xfId="18881" builtinId="49" hidden="1" customBuiltin="1"/>
    <cellStyle name="Accent6" xfId="18906" builtinId="49" hidden="1" customBuiltin="1"/>
    <cellStyle name="Accent6" xfId="18936" builtinId="49" hidden="1" customBuiltin="1"/>
    <cellStyle name="Accent6" xfId="18976" builtinId="49" hidden="1" customBuiltin="1"/>
    <cellStyle name="Accent6" xfId="19005" builtinId="49" hidden="1" customBuiltin="1"/>
    <cellStyle name="Accent6" xfId="19037" builtinId="49" hidden="1" customBuiltin="1"/>
    <cellStyle name="Accent6" xfId="19067" builtinId="49" hidden="1" customBuiltin="1"/>
    <cellStyle name="Accent6" xfId="19096" builtinId="49" hidden="1" customBuiltin="1"/>
    <cellStyle name="Accent6" xfId="19065" builtinId="49" hidden="1" customBuiltin="1"/>
    <cellStyle name="Accent6" xfId="18998" builtinId="49" hidden="1" customBuiltin="1"/>
    <cellStyle name="Accent6" xfId="19112" builtinId="49" hidden="1" customBuiltin="1"/>
    <cellStyle name="Accent6" xfId="19136" builtinId="49" hidden="1" customBuiltin="1"/>
    <cellStyle name="Accent6" xfId="19160" builtinId="49" hidden="1" customBuiltin="1"/>
    <cellStyle name="Accent6" xfId="19183" builtinId="49" hidden="1" customBuiltin="1"/>
    <cellStyle name="Accent6" xfId="19204" builtinId="49" hidden="1" customBuiltin="1"/>
    <cellStyle name="Accent6" xfId="5051" builtinId="49" hidden="1" customBuiltin="1"/>
    <cellStyle name="Accent6" xfId="14085" builtinId="49" hidden="1" customBuiltin="1"/>
    <cellStyle name="Accent6" xfId="4283" builtinId="49" hidden="1" customBuiltin="1"/>
    <cellStyle name="Accent6" xfId="5364" builtinId="49" hidden="1" customBuiltin="1"/>
    <cellStyle name="Accent6" xfId="4918" builtinId="49" hidden="1" customBuiltin="1"/>
    <cellStyle name="Accent6" xfId="14663" builtinId="49" hidden="1" customBuiltin="1"/>
    <cellStyle name="Accent6" xfId="4104" builtinId="49" hidden="1" customBuiltin="1"/>
    <cellStyle name="Accent6" xfId="17261" builtinId="49" hidden="1" customBuiltin="1"/>
    <cellStyle name="Accent6" xfId="5609" builtinId="49" hidden="1" customBuiltin="1"/>
    <cellStyle name="Accent6" xfId="7721" builtinId="49" hidden="1" customBuiltin="1"/>
    <cellStyle name="Accent6" xfId="6271" builtinId="49" hidden="1" customBuiltin="1"/>
    <cellStyle name="Accent6" xfId="14759" builtinId="49" hidden="1" customBuiltin="1"/>
    <cellStyle name="Accent6" xfId="17966" builtinId="49" hidden="1" customBuiltin="1"/>
    <cellStyle name="Accent6" xfId="14581" builtinId="49" hidden="1" customBuiltin="1"/>
    <cellStyle name="Accent6" xfId="10639" builtinId="49" hidden="1" customBuiltin="1"/>
    <cellStyle name="Accent6" xfId="17556" builtinId="49" hidden="1" customBuiltin="1"/>
    <cellStyle name="Accent6" xfId="19214" builtinId="49" hidden="1" customBuiltin="1"/>
    <cellStyle name="Accent6" xfId="18102" builtinId="49" hidden="1" customBuiltin="1"/>
    <cellStyle name="Accent6" xfId="9622" builtinId="49" hidden="1" customBuiltin="1"/>
    <cellStyle name="Accent6" xfId="19239" builtinId="49" hidden="1" customBuiltin="1"/>
    <cellStyle name="Accent6" xfId="19278" builtinId="49" hidden="1" customBuiltin="1"/>
    <cellStyle name="Accent6" xfId="19315" builtinId="49" hidden="1" customBuiltin="1"/>
    <cellStyle name="Accent6" xfId="19350" builtinId="49" hidden="1" customBuiltin="1"/>
    <cellStyle name="Accent6" xfId="19366" builtinId="49" hidden="1" customBuiltin="1"/>
    <cellStyle name="Accent6" xfId="19412" builtinId="49" hidden="1" customBuiltin="1"/>
    <cellStyle name="Accent6" xfId="19444" builtinId="49" hidden="1" customBuiltin="1"/>
    <cellStyle name="Accent6" xfId="19478" builtinId="49" hidden="1" customBuiltin="1"/>
    <cellStyle name="Accent6" xfId="19510" builtinId="49" hidden="1" customBuiltin="1"/>
    <cellStyle name="Accent6" xfId="19541" builtinId="49" hidden="1" customBuiltin="1"/>
    <cellStyle name="Accent6" xfId="19508" builtinId="49" hidden="1" customBuiltin="1"/>
    <cellStyle name="Accent6" xfId="19435" builtinId="49" hidden="1" customBuiltin="1"/>
    <cellStyle name="Accent6" xfId="19565" builtinId="49" hidden="1" customBuiltin="1"/>
    <cellStyle name="Accent6" xfId="19600" builtinId="49" hidden="1" customBuiltin="1"/>
    <cellStyle name="Accent6" xfId="19636" builtinId="49" hidden="1" customBuiltin="1"/>
    <cellStyle name="Accent6" xfId="19670" builtinId="49" hidden="1" customBuiltin="1"/>
    <cellStyle name="Accent6" xfId="19708" builtinId="49" hidden="1" customBuiltin="1"/>
    <cellStyle name="Accent6" xfId="19754" builtinId="49" hidden="1" customBuiltin="1"/>
    <cellStyle name="Accent6" xfId="19786" builtinId="49" hidden="1" customBuiltin="1"/>
    <cellStyle name="Accent6" xfId="19820" builtinId="49" hidden="1" customBuiltin="1"/>
    <cellStyle name="Accent6" xfId="19852" builtinId="49" hidden="1" customBuiltin="1"/>
    <cellStyle name="Accent6" xfId="19883" builtinId="49" hidden="1" customBuiltin="1"/>
    <cellStyle name="Accent6" xfId="19850" builtinId="49" hidden="1" customBuiltin="1"/>
    <cellStyle name="Accent6" xfId="19777" builtinId="49" hidden="1" customBuiltin="1"/>
    <cellStyle name="Accent6" xfId="19907" builtinId="49" hidden="1" customBuiltin="1"/>
    <cellStyle name="Accent6" xfId="19942" builtinId="49" hidden="1" customBuiltin="1"/>
    <cellStyle name="Accent6" xfId="19978" builtinId="49" hidden="1" customBuiltin="1"/>
    <cellStyle name="Accent6" xfId="20012" builtinId="49" hidden="1" customBuiltin="1"/>
    <cellStyle name="Accent6" xfId="20043" builtinId="49" hidden="1" customBuiltin="1"/>
    <cellStyle name="Accent6" xfId="20150" builtinId="49" hidden="1" customBuiltin="1"/>
    <cellStyle name="Accent6" xfId="20171" builtinId="49" hidden="1" customBuiltin="1"/>
    <cellStyle name="Accent6" xfId="20194" builtinId="49" hidden="1" customBuiltin="1"/>
    <cellStyle name="Accent6" xfId="20216" builtinId="49" hidden="1" customBuiltin="1"/>
    <cellStyle name="Accent6" xfId="20237" builtinId="49" hidden="1" customBuiltin="1"/>
    <cellStyle name="Accent6" xfId="20271" builtinId="49" hidden="1" customBuiltin="1"/>
    <cellStyle name="Accent6" xfId="20472" builtinId="49" hidden="1" customBuiltin="1"/>
    <cellStyle name="Accent6" xfId="20495" builtinId="49" hidden="1" customBuiltin="1"/>
    <cellStyle name="Accent6" xfId="20524" builtinId="49" hidden="1" customBuiltin="1"/>
    <cellStyle name="Accent6" xfId="20551" builtinId="49" hidden="1" customBuiltin="1"/>
    <cellStyle name="Accent6" xfId="20575" builtinId="49" hidden="1" customBuiltin="1"/>
    <cellStyle name="Accent6" xfId="20429" builtinId="49" hidden="1" customBuiltin="1"/>
    <cellStyle name="Accent6" xfId="20620" builtinId="49" hidden="1" customBuiltin="1"/>
    <cellStyle name="Accent6" xfId="20652" builtinId="49" hidden="1" customBuiltin="1"/>
    <cellStyle name="Accent6" xfId="20685" builtinId="49" hidden="1" customBuiltin="1"/>
    <cellStyle name="Accent6" xfId="20718" builtinId="49" hidden="1" customBuiltin="1"/>
    <cellStyle name="Accent6" xfId="20750" builtinId="49" hidden="1" customBuiltin="1"/>
    <cellStyle name="Accent6" xfId="20716" builtinId="49" hidden="1" customBuiltin="1"/>
    <cellStyle name="Accent6" xfId="20643" builtinId="49" hidden="1" customBuiltin="1"/>
    <cellStyle name="Accent6" xfId="20766" builtinId="49" hidden="1" customBuiltin="1"/>
    <cellStyle name="Accent6" xfId="20797" builtinId="49" hidden="1" customBuiltin="1"/>
    <cellStyle name="Accent6" xfId="20823" builtinId="49" hidden="1" customBuiltin="1"/>
    <cellStyle name="Accent6" xfId="20847" builtinId="49" hidden="1" customBuiltin="1"/>
    <cellStyle name="Accent6" xfId="20859" builtinId="49" hidden="1" customBuiltin="1"/>
    <cellStyle name="Accent6" xfId="20899" builtinId="49" hidden="1" customBuiltin="1"/>
    <cellStyle name="Accent6" xfId="20928" builtinId="49" hidden="1" customBuiltin="1"/>
    <cellStyle name="Accent6" xfId="20959" builtinId="49" hidden="1" customBuiltin="1"/>
    <cellStyle name="Accent6" xfId="20989" builtinId="49" hidden="1" customBuiltin="1"/>
    <cellStyle name="Accent6" xfId="21018" builtinId="49" hidden="1" customBuiltin="1"/>
    <cellStyle name="Accent6" xfId="20987" builtinId="49" hidden="1" customBuiltin="1"/>
    <cellStyle name="Accent6" xfId="20921" builtinId="49" hidden="1" customBuiltin="1"/>
    <cellStyle name="Accent6" xfId="21033" builtinId="49" hidden="1" customBuiltin="1"/>
    <cellStyle name="Accent6" xfId="21058" builtinId="49" hidden="1" customBuiltin="1"/>
    <cellStyle name="Accent6" xfId="21082" builtinId="49" hidden="1" customBuiltin="1"/>
    <cellStyle name="Accent6" xfId="21105" builtinId="49" hidden="1" customBuiltin="1"/>
    <cellStyle name="Accent6" xfId="21136" builtinId="49" hidden="1" customBuiltin="1"/>
    <cellStyle name="Accent6" xfId="21176" builtinId="49" hidden="1" customBuiltin="1"/>
    <cellStyle name="Accent6" xfId="21205" builtinId="49" hidden="1" customBuiltin="1"/>
    <cellStyle name="Accent6" xfId="21237" builtinId="49" hidden="1" customBuiltin="1"/>
    <cellStyle name="Accent6" xfId="21266" builtinId="49" hidden="1" customBuiltin="1"/>
    <cellStyle name="Accent6" xfId="21295" builtinId="49" hidden="1" customBuiltin="1"/>
    <cellStyle name="Accent6" xfId="21264" builtinId="49" hidden="1" customBuiltin="1"/>
    <cellStyle name="Accent6" xfId="21198" builtinId="49" hidden="1" customBuiltin="1"/>
    <cellStyle name="Accent6" xfId="21310" builtinId="49" hidden="1" customBuiltin="1"/>
    <cellStyle name="Accent6" xfId="21335" builtinId="49" hidden="1" customBuiltin="1"/>
    <cellStyle name="Accent6" xfId="21360" builtinId="49" hidden="1" customBuiltin="1"/>
    <cellStyle name="Accent6" xfId="21383" builtinId="49" hidden="1" customBuiltin="1"/>
    <cellStyle name="Accent6" xfId="21415" builtinId="49" hidden="1" customBuiltin="1"/>
    <cellStyle name="Accent6" xfId="20344" builtinId="49" hidden="1" customBuiltin="1"/>
    <cellStyle name="Accent6" xfId="20337" builtinId="49" hidden="1" customBuiltin="1"/>
    <cellStyle name="Accent6" xfId="20405" builtinId="49" hidden="1" customBuiltin="1"/>
    <cellStyle name="Accent6" xfId="20276" builtinId="49" hidden="1" customBuiltin="1"/>
    <cellStyle name="Accent6" xfId="20306" builtinId="49" hidden="1" customBuiltin="1"/>
    <cellStyle name="Accent6" xfId="20280" builtinId="49" hidden="1" customBuiltin="1"/>
    <cellStyle name="Accent6" xfId="21557" builtinId="49" hidden="1" customBuiltin="1"/>
    <cellStyle name="Accent6" xfId="21578" builtinId="49" hidden="1" customBuiltin="1"/>
    <cellStyle name="Accent6" xfId="21601" builtinId="49" hidden="1" customBuiltin="1"/>
    <cellStyle name="Accent6" xfId="21622" builtinId="49" hidden="1" customBuiltin="1"/>
    <cellStyle name="Accent6" xfId="21643" builtinId="49" hidden="1" customBuiltin="1"/>
    <cellStyle name="Accent6" xfId="21522" builtinId="49" hidden="1" customBuiltin="1"/>
    <cellStyle name="Accent6" xfId="21686" builtinId="49" hidden="1" customBuiltin="1"/>
    <cellStyle name="Accent6" xfId="21717" builtinId="49" hidden="1" customBuiltin="1"/>
    <cellStyle name="Accent6" xfId="21751" builtinId="49" hidden="1" customBuiltin="1"/>
    <cellStyle name="Accent6" xfId="21782" builtinId="49" hidden="1" customBuiltin="1"/>
    <cellStyle name="Accent6" xfId="21812" builtinId="49" hidden="1" customBuiltin="1"/>
    <cellStyle name="Accent6" xfId="21780" builtinId="49" hidden="1" customBuiltin="1"/>
    <cellStyle name="Accent6" xfId="21708" builtinId="49" hidden="1" customBuiltin="1"/>
    <cellStyle name="Accent6" xfId="21828" builtinId="49" hidden="1" customBuiltin="1"/>
    <cellStyle name="Accent6" xfId="21856" builtinId="49" hidden="1" customBuiltin="1"/>
    <cellStyle name="Accent6" xfId="21880" builtinId="49" hidden="1" customBuiltin="1"/>
    <cellStyle name="Accent6" xfId="21904" builtinId="49" hidden="1" customBuiltin="1"/>
    <cellStyle name="Accent6" xfId="21915" builtinId="49" hidden="1" customBuiltin="1"/>
    <cellStyle name="Accent6" xfId="21955" builtinId="49" hidden="1" customBuiltin="1"/>
    <cellStyle name="Accent6" xfId="21984" builtinId="49" hidden="1" customBuiltin="1"/>
    <cellStyle name="Accent6" xfId="22016" builtinId="49" hidden="1" customBuiltin="1"/>
    <cellStyle name="Accent6" xfId="22044" builtinId="49" hidden="1" customBuiltin="1"/>
    <cellStyle name="Accent6" xfId="22073" builtinId="49" hidden="1" customBuiltin="1"/>
    <cellStyle name="Accent6" xfId="22042" builtinId="49" hidden="1" customBuiltin="1"/>
    <cellStyle name="Accent6" xfId="21977" builtinId="49" hidden="1" customBuiltin="1"/>
    <cellStyle name="Accent6" xfId="22087" builtinId="49" hidden="1" customBuiltin="1"/>
    <cellStyle name="Accent6" xfId="22112" builtinId="49" hidden="1" customBuiltin="1"/>
    <cellStyle name="Accent6" xfId="22137" builtinId="49" hidden="1" customBuiltin="1"/>
    <cellStyle name="Accent6" xfId="22161" builtinId="49" hidden="1" customBuiltin="1"/>
    <cellStyle name="Accent6" xfId="22191" builtinId="49" hidden="1" customBuiltin="1"/>
    <cellStyle name="Accent6" xfId="22231" builtinId="49" hidden="1" customBuiltin="1"/>
    <cellStyle name="Accent6" xfId="22260" builtinId="49" hidden="1" customBuiltin="1"/>
    <cellStyle name="Accent6" xfId="22292" builtinId="49" hidden="1" customBuiltin="1"/>
    <cellStyle name="Accent6" xfId="22321" builtinId="49" hidden="1" customBuiltin="1"/>
    <cellStyle name="Accent6" xfId="22350" builtinId="49" hidden="1" customBuiltin="1"/>
    <cellStyle name="Accent6" xfId="22319" builtinId="49" hidden="1" customBuiltin="1"/>
    <cellStyle name="Accent6" xfId="22253" builtinId="49" hidden="1" customBuiltin="1"/>
    <cellStyle name="Accent6" xfId="22366" builtinId="49" hidden="1" customBuiltin="1"/>
    <cellStyle name="Accent6" xfId="22390" builtinId="49" hidden="1" customBuiltin="1"/>
    <cellStyle name="Accent6" xfId="22413" builtinId="49" hidden="1" customBuiltin="1"/>
    <cellStyle name="Accent6" xfId="22436" builtinId="49" hidden="1" customBuiltin="1"/>
    <cellStyle name="Accent6" xfId="22457" builtinId="49" hidden="1" customBuiltin="1"/>
    <cellStyle name="Accent6" xfId="17515" builtinId="49" hidden="1" customBuiltin="1"/>
    <cellStyle name="Accent6" xfId="7577" builtinId="49" hidden="1" customBuiltin="1"/>
    <cellStyle name="Accent6" xfId="10676" builtinId="49" hidden="1" customBuiltin="1"/>
    <cellStyle name="Accent6" xfId="14720" builtinId="49" hidden="1" customBuiltin="1"/>
    <cellStyle name="Accent6" xfId="18376" builtinId="49" hidden="1" customBuiltin="1"/>
    <cellStyle name="Accent6" xfId="17008" builtinId="49" hidden="1" customBuiltin="1"/>
    <cellStyle name="Accent6" xfId="5045" builtinId="49" hidden="1" customBuiltin="1"/>
    <cellStyle name="Accent6" xfId="20544" builtinId="49" hidden="1" customBuiltin="1"/>
    <cellStyle name="Accent6" xfId="14283" builtinId="49" hidden="1" customBuiltin="1"/>
    <cellStyle name="Accent6" xfId="12814" builtinId="49" hidden="1" customBuiltin="1"/>
    <cellStyle name="Accent6" xfId="17237" builtinId="49" hidden="1" customBuiltin="1"/>
    <cellStyle name="Accent6" xfId="5965" builtinId="49" hidden="1" customBuiltin="1"/>
    <cellStyle name="Accent6" xfId="21238" builtinId="49" hidden="1" customBuiltin="1"/>
    <cellStyle name="Accent6" xfId="20078" builtinId="49" hidden="1" customBuiltin="1"/>
    <cellStyle name="Accent6" xfId="16193" builtinId="49" hidden="1" customBuiltin="1"/>
    <cellStyle name="Accent6" xfId="20835" builtinId="49" hidden="1" customBuiltin="1"/>
    <cellStyle name="Accent6" xfId="22467" builtinId="49" hidden="1" customBuiltin="1"/>
    <cellStyle name="Accent6" xfId="21372" builtinId="49" hidden="1" customBuiltin="1"/>
    <cellStyle name="Accent6" xfId="20070" builtinId="49" hidden="1" customBuiltin="1"/>
    <cellStyle name="Accent6" xfId="22492" builtinId="49" hidden="1" customBuiltin="1"/>
    <cellStyle name="Accent6" xfId="22531" builtinId="49" hidden="1" customBuiltin="1"/>
    <cellStyle name="Accent6" xfId="22568" builtinId="49" hidden="1" customBuiltin="1"/>
    <cellStyle name="Accent6" xfId="22603" builtinId="49" hidden="1" customBuiltin="1"/>
    <cellStyle name="Accent6" xfId="22619" builtinId="49" hidden="1" customBuiltin="1"/>
    <cellStyle name="Accent6" xfId="22665" builtinId="49" hidden="1" customBuiltin="1"/>
    <cellStyle name="Accent6" xfId="22697" builtinId="49" hidden="1" customBuiltin="1"/>
    <cellStyle name="Accent6" xfId="22731" builtinId="49" hidden="1" customBuiltin="1"/>
    <cellStyle name="Accent6" xfId="22763" builtinId="49" hidden="1" customBuiltin="1"/>
    <cellStyle name="Accent6" xfId="22794" builtinId="49" hidden="1" customBuiltin="1"/>
    <cellStyle name="Accent6" xfId="22761" builtinId="49" hidden="1" customBuiltin="1"/>
    <cellStyle name="Accent6" xfId="22688" builtinId="49" hidden="1" customBuiltin="1"/>
    <cellStyle name="Accent6" xfId="22818" builtinId="49" hidden="1" customBuiltin="1"/>
    <cellStyle name="Accent6" xfId="22853" builtinId="49" hidden="1" customBuiltin="1"/>
    <cellStyle name="Accent6" xfId="22889" builtinId="49" hidden="1" customBuiltin="1"/>
    <cellStyle name="Accent6" xfId="22923" builtinId="49" hidden="1" customBuiltin="1"/>
    <cellStyle name="Accent6" xfId="22961" builtinId="49" hidden="1" customBuiltin="1"/>
    <cellStyle name="Accent6" xfId="23007" builtinId="49" hidden="1" customBuiltin="1"/>
    <cellStyle name="Accent6" xfId="23039" builtinId="49" hidden="1" customBuiltin="1"/>
    <cellStyle name="Accent6" xfId="23073" builtinId="49" hidden="1" customBuiltin="1"/>
    <cellStyle name="Accent6" xfId="23105" builtinId="49" hidden="1" customBuiltin="1"/>
    <cellStyle name="Accent6" xfId="23136" builtinId="49" hidden="1" customBuiltin="1"/>
    <cellStyle name="Accent6" xfId="23103" builtinId="49" hidden="1" customBuiltin="1"/>
    <cellStyle name="Accent6" xfId="23030" builtinId="49" hidden="1" customBuiltin="1"/>
    <cellStyle name="Accent6" xfId="23160" builtinId="49" hidden="1" customBuiltin="1"/>
    <cellStyle name="Accent6" xfId="23195" builtinId="49" hidden="1" customBuiltin="1"/>
    <cellStyle name="Accent6" xfId="23231" builtinId="49" hidden="1" customBuiltin="1"/>
    <cellStyle name="Accent6" xfId="23265" builtinId="49" hidden="1" customBuiltin="1"/>
    <cellStyle name="Accent6" xfId="23292" builtinId="49" hidden="1" customBuiltin="1"/>
    <cellStyle name="Accent6" xfId="23358" builtinId="49" hidden="1" customBuiltin="1"/>
    <cellStyle name="Accent6" xfId="23379" builtinId="49" hidden="1" customBuiltin="1"/>
    <cellStyle name="Accent6" xfId="23402" builtinId="49" hidden="1" customBuiltin="1"/>
    <cellStyle name="Accent6" xfId="23424" builtinId="49" hidden="1" customBuiltin="1"/>
    <cellStyle name="Accent6" xfId="23445" builtinId="49" hidden="1" customBuiltin="1"/>
    <cellStyle name="Accent6" xfId="23476" builtinId="49" hidden="1" customBuiltin="1"/>
    <cellStyle name="Accent6" xfId="23672" builtinId="49" hidden="1" customBuiltin="1"/>
    <cellStyle name="Accent6" xfId="23694" builtinId="49" hidden="1" customBuiltin="1"/>
    <cellStyle name="Accent6" xfId="23722" builtinId="49" hidden="1" customBuiltin="1"/>
    <cellStyle name="Accent6" xfId="23748" builtinId="49" hidden="1" customBuiltin="1"/>
    <cellStyle name="Accent6" xfId="23772" builtinId="49" hidden="1" customBuiltin="1"/>
    <cellStyle name="Accent6" xfId="23631" builtinId="49" hidden="1" customBuiltin="1"/>
    <cellStyle name="Accent6" xfId="23816" builtinId="49" hidden="1" customBuiltin="1"/>
    <cellStyle name="Accent6" xfId="23848" builtinId="49" hidden="1" customBuiltin="1"/>
    <cellStyle name="Accent6" xfId="23881" builtinId="49" hidden="1" customBuiltin="1"/>
    <cellStyle name="Accent6" xfId="23914" builtinId="49" hidden="1" customBuiltin="1"/>
    <cellStyle name="Accent6" xfId="23944" builtinId="49" hidden="1" customBuiltin="1"/>
    <cellStyle name="Accent6" xfId="23912" builtinId="49" hidden="1" customBuiltin="1"/>
    <cellStyle name="Accent6" xfId="23839" builtinId="49" hidden="1" customBuiltin="1"/>
    <cellStyle name="Accent6" xfId="23960" builtinId="49" hidden="1" customBuiltin="1"/>
    <cellStyle name="Accent6" xfId="23989" builtinId="49" hidden="1" customBuiltin="1"/>
    <cellStyle name="Accent6" xfId="24015" builtinId="49" hidden="1" customBuiltin="1"/>
    <cellStyle name="Accent6" xfId="24038" builtinId="49" hidden="1" customBuiltin="1"/>
    <cellStyle name="Accent6" xfId="24050" builtinId="49" hidden="1" customBuiltin="1"/>
    <cellStyle name="Accent6" xfId="24088" builtinId="49" hidden="1" customBuiltin="1"/>
    <cellStyle name="Accent6" xfId="24117" builtinId="49" hidden="1" customBuiltin="1"/>
    <cellStyle name="Accent6" xfId="24148" builtinId="49" hidden="1" customBuiltin="1"/>
    <cellStyle name="Accent6" xfId="24177" builtinId="49" hidden="1" customBuiltin="1"/>
    <cellStyle name="Accent6" xfId="24206" builtinId="49" hidden="1" customBuiltin="1"/>
    <cellStyle name="Accent6" xfId="24175" builtinId="49" hidden="1" customBuiltin="1"/>
    <cellStyle name="Accent6" xfId="24110" builtinId="49" hidden="1" customBuiltin="1"/>
    <cellStyle name="Accent6" xfId="24221" builtinId="49" hidden="1" customBuiltin="1"/>
    <cellStyle name="Accent6" xfId="24245" builtinId="49" hidden="1" customBuiltin="1"/>
    <cellStyle name="Accent6" xfId="24269" builtinId="49" hidden="1" customBuiltin="1"/>
    <cellStyle name="Accent6" xfId="24292" builtinId="49" hidden="1" customBuiltin="1"/>
    <cellStyle name="Accent6" xfId="24323" builtinId="49" hidden="1" customBuiltin="1"/>
    <cellStyle name="Accent6" xfId="24362" builtinId="49" hidden="1" customBuiltin="1"/>
    <cellStyle name="Accent6" xfId="24391" builtinId="49" hidden="1" customBuiltin="1"/>
    <cellStyle name="Accent6" xfId="24422" builtinId="49" hidden="1" customBuiltin="1"/>
    <cellStyle name="Accent6" xfId="24451" builtinId="49" hidden="1" customBuiltin="1"/>
    <cellStyle name="Accent6" xfId="24480" builtinId="49" hidden="1" customBuiltin="1"/>
    <cellStyle name="Accent6" xfId="24449" builtinId="49" hidden="1" customBuiltin="1"/>
    <cellStyle name="Accent6" xfId="24384" builtinId="49" hidden="1" customBuiltin="1"/>
    <cellStyle name="Accent6" xfId="24495" builtinId="49" hidden="1" customBuiltin="1"/>
    <cellStyle name="Accent6" xfId="24520" builtinId="49" hidden="1" customBuiltin="1"/>
    <cellStyle name="Accent6" xfId="24544" builtinId="49" hidden="1" customBuiltin="1"/>
    <cellStyle name="Accent6" xfId="24567" builtinId="49" hidden="1" customBuiltin="1"/>
    <cellStyle name="Accent6" xfId="24599" builtinId="49" hidden="1" customBuiltin="1"/>
    <cellStyle name="Accent6" xfId="23548" builtinId="49" hidden="1" customBuiltin="1"/>
    <cellStyle name="Accent6" xfId="23541" builtinId="49" hidden="1" customBuiltin="1"/>
    <cellStyle name="Accent6" xfId="23608" builtinId="49" hidden="1" customBuiltin="1"/>
    <cellStyle name="Accent6" xfId="23481" builtinId="49" hidden="1" customBuiltin="1"/>
    <cellStyle name="Accent6" xfId="23510" builtinId="49" hidden="1" customBuiltin="1"/>
    <cellStyle name="Accent6" xfId="23485" builtinId="49" hidden="1" customBuiltin="1"/>
    <cellStyle name="Accent6" xfId="24740" builtinId="49" hidden="1" customBuiltin="1"/>
    <cellStyle name="Accent6" xfId="24761" builtinId="49" hidden="1" customBuiltin="1"/>
    <cellStyle name="Accent6" xfId="24784" builtinId="49" hidden="1" customBuiltin="1"/>
    <cellStyle name="Accent6" xfId="24805" builtinId="49" hidden="1" customBuiltin="1"/>
    <cellStyle name="Accent6" xfId="24826" builtinId="49" hidden="1" customBuiltin="1"/>
    <cellStyle name="Accent6" xfId="24705" builtinId="49" hidden="1" customBuiltin="1"/>
    <cellStyle name="Accent6" xfId="24867" builtinId="49" hidden="1" customBuiltin="1"/>
    <cellStyle name="Accent6" xfId="24898" builtinId="49" hidden="1" customBuiltin="1"/>
    <cellStyle name="Accent6" xfId="24931" builtinId="49" hidden="1" customBuiltin="1"/>
    <cellStyle name="Accent6" xfId="24962" builtinId="49" hidden="1" customBuiltin="1"/>
    <cellStyle name="Accent6" xfId="24992" builtinId="49" hidden="1" customBuiltin="1"/>
    <cellStyle name="Accent6" xfId="24960" builtinId="49" hidden="1" customBuiltin="1"/>
    <cellStyle name="Accent6" xfId="24889" builtinId="49" hidden="1" customBuiltin="1"/>
    <cellStyle name="Accent6" xfId="25008" builtinId="49" hidden="1" customBuiltin="1"/>
    <cellStyle name="Accent6" xfId="25035" builtinId="49" hidden="1" customBuiltin="1"/>
    <cellStyle name="Accent6" xfId="25059" builtinId="49" hidden="1" customBuiltin="1"/>
    <cellStyle name="Accent6" xfId="25083" builtinId="49" hidden="1" customBuiltin="1"/>
    <cellStyle name="Accent6" xfId="25093" builtinId="49" hidden="1" customBuiltin="1"/>
    <cellStyle name="Accent6" xfId="25131" builtinId="49" hidden="1" customBuiltin="1"/>
    <cellStyle name="Accent6" xfId="25160" builtinId="49" hidden="1" customBuiltin="1"/>
    <cellStyle name="Accent6" xfId="25191" builtinId="49" hidden="1" customBuiltin="1"/>
    <cellStyle name="Accent6" xfId="25219" builtinId="49" hidden="1" customBuiltin="1"/>
    <cellStyle name="Accent6" xfId="25247" builtinId="49" hidden="1" customBuiltin="1"/>
    <cellStyle name="Accent6" xfId="25217" builtinId="49" hidden="1" customBuiltin="1"/>
    <cellStyle name="Accent6" xfId="25153" builtinId="49" hidden="1" customBuiltin="1"/>
    <cellStyle name="Accent6" xfId="25261" builtinId="49" hidden="1" customBuiltin="1"/>
    <cellStyle name="Accent6" xfId="25286" builtinId="49" hidden="1" customBuiltin="1"/>
    <cellStyle name="Accent6" xfId="25310" builtinId="49" hidden="1" customBuiltin="1"/>
    <cellStyle name="Accent6" xfId="25334" builtinId="49" hidden="1" customBuiltin="1"/>
    <cellStyle name="Accent6" xfId="25364" builtinId="49" hidden="1" customBuiltin="1"/>
    <cellStyle name="Accent6" xfId="25402" builtinId="49" hidden="1" customBuiltin="1"/>
    <cellStyle name="Accent6" xfId="25431" builtinId="49" hidden="1" customBuiltin="1"/>
    <cellStyle name="Accent6" xfId="25462" builtinId="49" hidden="1" customBuiltin="1"/>
    <cellStyle name="Accent6" xfId="25490" builtinId="49" hidden="1" customBuiltin="1"/>
    <cellStyle name="Accent6" xfId="25519" builtinId="49" hidden="1" customBuiltin="1"/>
    <cellStyle name="Accent6" xfId="25488" builtinId="49" hidden="1" customBuiltin="1"/>
    <cellStyle name="Accent6" xfId="25424" builtinId="49" hidden="1" customBuiltin="1"/>
    <cellStyle name="Accent6" xfId="25534" builtinId="49" hidden="1" customBuiltin="1"/>
    <cellStyle name="Accent6" xfId="25558" builtinId="49" hidden="1" customBuiltin="1"/>
    <cellStyle name="Accent6" xfId="25581" builtinId="49" hidden="1" customBuiltin="1"/>
    <cellStyle name="Accent6" xfId="25604" builtinId="49" hidden="1" customBuiltin="1"/>
    <cellStyle name="Accent6" xfId="25625" builtinId="49" hidden="1" customBuiltin="1"/>
    <cellStyle name="Accent6" xfId="20795" builtinId="49" hidden="1" customBuiltin="1"/>
    <cellStyle name="Accent6" xfId="19059" builtinId="49" hidden="1" customBuiltin="1"/>
    <cellStyle name="Accent6" xfId="20240" builtinId="49" hidden="1" customBuiltin="1"/>
    <cellStyle name="Accent6" xfId="9629" builtinId="49" hidden="1" customBuiltin="1"/>
    <cellStyle name="Accent6" xfId="21645" builtinId="49" hidden="1" customBuiltin="1"/>
    <cellStyle name="Accent6" xfId="4340" builtinId="49" hidden="1" customBuiltin="1"/>
    <cellStyle name="Accent6" xfId="6235" builtinId="49" hidden="1" customBuiltin="1"/>
    <cellStyle name="Accent6" xfId="23742" builtinId="49" hidden="1" customBuiltin="1"/>
    <cellStyle name="Accent6" xfId="5373" builtinId="49" hidden="1" customBuiltin="1"/>
    <cellStyle name="Accent6" xfId="20095" builtinId="49" hidden="1" customBuiltin="1"/>
    <cellStyle name="Accent6" xfId="20520" builtinId="49" hidden="1" customBuiltin="1"/>
    <cellStyle name="Accent6" xfId="4922" builtinId="49" hidden="1" customBuiltin="1"/>
    <cellStyle name="Accent6" xfId="24423" builtinId="49" hidden="1" customBuiltin="1"/>
    <cellStyle name="Accent6" xfId="23314" builtinId="49" hidden="1" customBuiltin="1"/>
    <cellStyle name="Accent6" xfId="20059" builtinId="49" hidden="1" customBuiltin="1"/>
    <cellStyle name="Accent6" xfId="24027" builtinId="49" hidden="1" customBuiltin="1"/>
    <cellStyle name="Accent6" xfId="25635" builtinId="49" hidden="1" customBuiltin="1"/>
    <cellStyle name="Accent6" xfId="24556" builtinId="49" hidden="1" customBuiltin="1"/>
    <cellStyle name="Accent6" xfId="23313" builtinId="49" hidden="1" customBuiltin="1"/>
    <cellStyle name="Accent6" xfId="25660" builtinId="49" hidden="1" customBuiltin="1"/>
    <cellStyle name="Accent6" xfId="25698" builtinId="49" hidden="1" customBuiltin="1"/>
    <cellStyle name="Accent6" xfId="25734" builtinId="49" hidden="1" customBuiltin="1"/>
    <cellStyle name="Accent6" xfId="25769" builtinId="49" hidden="1" customBuiltin="1"/>
    <cellStyle name="Accent6" xfId="25785" builtinId="49" hidden="1" customBuiltin="1"/>
    <cellStyle name="Accent6" xfId="25831" builtinId="49" hidden="1" customBuiltin="1"/>
    <cellStyle name="Accent6" xfId="25863" builtinId="49" hidden="1" customBuiltin="1"/>
    <cellStyle name="Accent6" xfId="25897" builtinId="49" hidden="1" customBuiltin="1"/>
    <cellStyle name="Accent6" xfId="25929" builtinId="49" hidden="1" customBuiltin="1"/>
    <cellStyle name="Accent6" xfId="25960" builtinId="49" hidden="1" customBuiltin="1"/>
    <cellStyle name="Accent6" xfId="25927" builtinId="49" hidden="1" customBuiltin="1"/>
    <cellStyle name="Accent6" xfId="25854" builtinId="49" hidden="1" customBuiltin="1"/>
    <cellStyle name="Accent6" xfId="25984" builtinId="49" hidden="1" customBuiltin="1"/>
    <cellStyle name="Accent6" xfId="26019" builtinId="49" hidden="1" customBuiltin="1"/>
    <cellStyle name="Accent6" xfId="26055" builtinId="49" hidden="1" customBuiltin="1"/>
    <cellStyle name="Accent6" xfId="26089" builtinId="49" hidden="1" customBuiltin="1"/>
    <cellStyle name="Accent6" xfId="26121" builtinId="49" hidden="1" customBuiltin="1"/>
    <cellStyle name="Accent6" xfId="26159" builtinId="49" hidden="1" customBuiltin="1"/>
    <cellStyle name="Accent6" xfId="26188" builtinId="49" hidden="1" customBuiltin="1"/>
    <cellStyle name="Accent6" xfId="26219" builtinId="49" hidden="1" customBuiltin="1"/>
    <cellStyle name="Accent6" xfId="26248" builtinId="49" hidden="1" customBuiltin="1"/>
    <cellStyle name="Accent6" xfId="26276" builtinId="49" hidden="1" customBuiltin="1"/>
    <cellStyle name="Accent6" xfId="26246" builtinId="49" hidden="1" customBuiltin="1"/>
    <cellStyle name="Accent6" xfId="26181" builtinId="49" hidden="1" customBuiltin="1"/>
    <cellStyle name="Accent6" xfId="26289" builtinId="49" hidden="1" customBuiltin="1"/>
    <cellStyle name="Accent6" xfId="26311" builtinId="49" hidden="1" customBuiltin="1"/>
    <cellStyle name="Accent6" xfId="26334" builtinId="49" hidden="1" customBuiltin="1"/>
    <cellStyle name="Accent6" xfId="26355" builtinId="49" hidden="1" customBuiltin="1"/>
    <cellStyle name="Accent6" xfId="26377" builtinId="49" hidden="1" customBuiltin="1"/>
    <cellStyle name="Accent6" xfId="26399" builtinId="49" hidden="1" customBuiltin="1"/>
    <cellStyle name="Accent6" xfId="26420" builtinId="49" hidden="1" customBuiltin="1"/>
    <cellStyle name="Accent6" xfId="26442" builtinId="49" hidden="1" customBuiltin="1"/>
    <cellStyle name="Accent6" xfId="26464" builtinId="49" hidden="1" customBuiltin="1"/>
    <cellStyle name="Accent6" xfId="26485" builtinId="49" hidden="1" customBuiltin="1"/>
    <cellStyle name="Accent6" xfId="26510" builtinId="49" hidden="1" customBuiltin="1"/>
    <cellStyle name="Accent6" xfId="26689" builtinId="49" hidden="1" customBuiltin="1"/>
    <cellStyle name="Accent6" xfId="26710" builtinId="49" hidden="1" customBuiltin="1"/>
    <cellStyle name="Accent6" xfId="26733" builtinId="49" hidden="1" customBuiltin="1"/>
    <cellStyle name="Accent6" xfId="26755" builtinId="49" hidden="1" customBuiltin="1"/>
    <cellStyle name="Accent6" xfId="26776" builtinId="49" hidden="1" customBuiltin="1"/>
    <cellStyle name="Accent6" xfId="26652" builtinId="49" hidden="1" customBuiltin="1"/>
    <cellStyle name="Accent6" xfId="26815" builtinId="49" hidden="1" customBuiltin="1"/>
    <cellStyle name="Accent6" xfId="26846" builtinId="49" hidden="1" customBuiltin="1"/>
    <cellStyle name="Accent6" xfId="26879" builtinId="49" hidden="1" customBuiltin="1"/>
    <cellStyle name="Accent6" xfId="26910" builtinId="49" hidden="1" customBuiltin="1"/>
    <cellStyle name="Accent6" xfId="26940" builtinId="49" hidden="1" customBuiltin="1"/>
    <cellStyle name="Accent6" xfId="26908" builtinId="49" hidden="1" customBuiltin="1"/>
    <cellStyle name="Accent6" xfId="26837" builtinId="49" hidden="1" customBuiltin="1"/>
    <cellStyle name="Accent6" xfId="26954" builtinId="49" hidden="1" customBuiltin="1"/>
    <cellStyle name="Accent6" xfId="26979" builtinId="49" hidden="1" customBuiltin="1"/>
    <cellStyle name="Accent6" xfId="27001" builtinId="49" hidden="1" customBuiltin="1"/>
    <cellStyle name="Accent6" xfId="27022" builtinId="49" hidden="1" customBuiltin="1"/>
    <cellStyle name="Accent6" xfId="27033" builtinId="49" hidden="1" customBuiltin="1"/>
    <cellStyle name="Accent6" xfId="27069" builtinId="49" hidden="1" customBuiltin="1"/>
    <cellStyle name="Accent6" xfId="27098" builtinId="49" hidden="1" customBuiltin="1"/>
    <cellStyle name="Accent6" xfId="27129" builtinId="49" hidden="1" customBuiltin="1"/>
    <cellStyle name="Accent6" xfId="27157" builtinId="49" hidden="1" customBuiltin="1"/>
    <cellStyle name="Accent6" xfId="27185" builtinId="49" hidden="1" customBuiltin="1"/>
    <cellStyle name="Accent6" xfId="27155" builtinId="49" hidden="1" customBuiltin="1"/>
    <cellStyle name="Accent6" xfId="27091" builtinId="49" hidden="1" customBuiltin="1"/>
    <cellStyle name="Accent6" xfId="27198" builtinId="49" hidden="1" customBuiltin="1"/>
    <cellStyle name="Accent6" xfId="27220" builtinId="49" hidden="1" customBuiltin="1"/>
    <cellStyle name="Accent6" xfId="27242" builtinId="49" hidden="1" customBuiltin="1"/>
    <cellStyle name="Accent6" xfId="27263" builtinId="49" hidden="1" customBuiltin="1"/>
    <cellStyle name="Accent6" xfId="27293" builtinId="49" hidden="1" customBuiltin="1"/>
    <cellStyle name="Accent6" xfId="27329" builtinId="49" hidden="1" customBuiltin="1"/>
    <cellStyle name="Accent6" xfId="27358" builtinId="49" hidden="1" customBuiltin="1"/>
    <cellStyle name="Accent6" xfId="27389" builtinId="49" hidden="1" customBuiltin="1"/>
    <cellStyle name="Accent6" xfId="27417" builtinId="49" hidden="1" customBuiltin="1"/>
    <cellStyle name="Accent6" xfId="27445" builtinId="49" hidden="1" customBuiltin="1"/>
    <cellStyle name="Accent6" xfId="27415" builtinId="49" hidden="1" customBuiltin="1"/>
    <cellStyle name="Accent6" xfId="27351" builtinId="49" hidden="1" customBuiltin="1"/>
    <cellStyle name="Accent6" xfId="27458" builtinId="49" hidden="1" customBuiltin="1"/>
    <cellStyle name="Accent6" xfId="27480" builtinId="49" hidden="1" customBuiltin="1"/>
    <cellStyle name="Accent6" xfId="27502" builtinId="49" hidden="1" customBuiltin="1"/>
    <cellStyle name="Accent6" xfId="27523" builtinId="49" hidden="1" customBuiltin="1"/>
    <cellStyle name="Accent6" xfId="27544" builtinId="49" hidden="1" customBuiltin="1"/>
    <cellStyle name="Accent6" xfId="26575" builtinId="49" hidden="1" customBuiltin="1"/>
    <cellStyle name="Accent6" xfId="26569" builtinId="49" hidden="1" customBuiltin="1"/>
    <cellStyle name="Accent6" xfId="26631" builtinId="49" hidden="1" customBuiltin="1"/>
    <cellStyle name="Accent6" xfId="26515" builtinId="49" hidden="1" customBuiltin="1"/>
    <cellStyle name="Accent6" xfId="26541" builtinId="49" hidden="1" customBuiltin="1"/>
    <cellStyle name="Accent6" xfId="26519" builtinId="49" hidden="1" customBuiltin="1"/>
    <cellStyle name="Accent6" xfId="27597" builtinId="49" hidden="1" customBuiltin="1"/>
    <cellStyle name="Accent6" xfId="27618" builtinId="49" hidden="1" customBuiltin="1"/>
    <cellStyle name="Accent6" xfId="27641" builtinId="49" hidden="1" customBuiltin="1"/>
    <cellStyle name="Accent6" xfId="27662" builtinId="49" hidden="1" customBuiltin="1"/>
    <cellStyle name="Accent6" xfId="27683" builtinId="49" hidden="1" customBuiltin="1"/>
    <cellStyle name="Accent6" xfId="27562" builtinId="49" hidden="1" customBuiltin="1"/>
    <cellStyle name="Accent6" xfId="27721" builtinId="49" hidden="1" customBuiltin="1"/>
    <cellStyle name="Accent6" xfId="27752" builtinId="49" hidden="1" customBuiltin="1"/>
    <cellStyle name="Accent6" xfId="27785" builtinId="49" hidden="1" customBuiltin="1"/>
    <cellStyle name="Accent6" xfId="27815" builtinId="49" hidden="1" customBuiltin="1"/>
    <cellStyle name="Accent6" xfId="27845" builtinId="49" hidden="1" customBuiltin="1"/>
    <cellStyle name="Accent6" xfId="27813" builtinId="49" hidden="1" customBuiltin="1"/>
    <cellStyle name="Accent6" xfId="27743" builtinId="49" hidden="1" customBuiltin="1"/>
    <cellStyle name="Accent6" xfId="27859" builtinId="49" hidden="1" customBuiltin="1"/>
    <cellStyle name="Accent6" xfId="27884" builtinId="49" hidden="1" customBuiltin="1"/>
    <cellStyle name="Accent6" xfId="27905" builtinId="49" hidden="1" customBuiltin="1"/>
    <cellStyle name="Accent6" xfId="27926" builtinId="49" hidden="1" customBuiltin="1"/>
    <cellStyle name="Accent6" xfId="27936" builtinId="49" hidden="1" customBuiltin="1"/>
    <cellStyle name="Accent6" xfId="27971" builtinId="49" hidden="1" customBuiltin="1"/>
    <cellStyle name="Accent6" xfId="28000" builtinId="49" hidden="1" customBuiltin="1"/>
    <cellStyle name="Accent6" xfId="28031" builtinId="49" hidden="1" customBuiltin="1"/>
    <cellStyle name="Accent6" xfId="28058" builtinId="49" hidden="1" customBuiltin="1"/>
    <cellStyle name="Accent6" xfId="28086" builtinId="49" hidden="1" customBuiltin="1"/>
    <cellStyle name="Accent6" xfId="28056" builtinId="49" hidden="1" customBuiltin="1"/>
    <cellStyle name="Accent6" xfId="27993" builtinId="49" hidden="1" customBuiltin="1"/>
    <cellStyle name="Accent6" xfId="28099" builtinId="49" hidden="1" customBuiltin="1"/>
    <cellStyle name="Accent6" xfId="28121" builtinId="49" hidden="1" customBuiltin="1"/>
    <cellStyle name="Accent6" xfId="28142" builtinId="49" hidden="1" customBuiltin="1"/>
    <cellStyle name="Accent6" xfId="28163" builtinId="49" hidden="1" customBuiltin="1"/>
    <cellStyle name="Accent6" xfId="28192" builtinId="49" hidden="1" customBuiltin="1"/>
    <cellStyle name="Accent6" xfId="28227" builtinId="49" hidden="1" customBuiltin="1"/>
    <cellStyle name="Accent6" xfId="28256" builtinId="49" hidden="1" customBuiltin="1"/>
    <cellStyle name="Accent6" xfId="28287" builtinId="49" hidden="1" customBuiltin="1"/>
    <cellStyle name="Accent6" xfId="28314" builtinId="49" hidden="1" customBuiltin="1"/>
    <cellStyle name="Accent6" xfId="28342" builtinId="49" hidden="1" customBuiltin="1"/>
    <cellStyle name="Accent6" xfId="28312" builtinId="49" hidden="1" customBuiltin="1"/>
    <cellStyle name="Accent6" xfId="28249" builtinId="49" hidden="1" customBuiltin="1"/>
    <cellStyle name="Accent6" xfId="28355" builtinId="49" hidden="1" customBuiltin="1"/>
    <cellStyle name="Accent6" xfId="28377" builtinId="49" hidden="1" customBuiltin="1"/>
    <cellStyle name="Accent6" xfId="28398" builtinId="49" hidden="1" customBuiltin="1"/>
    <cellStyle name="Accent6" xfId="28419" builtinId="49" hidden="1" customBuiltin="1"/>
    <cellStyle name="Accent6" xfId="28440" builtinId="49" hidden="1" customBuiltin="1"/>
    <cellStyle name="Bad" xfId="10" builtinId="27" hidden="1" customBuiltin="1"/>
    <cellStyle name="Bad" xfId="60" builtinId="27" hidden="1" customBuiltin="1"/>
    <cellStyle name="Bad" xfId="95" builtinId="27" hidden="1" customBuiltin="1"/>
    <cellStyle name="Bad" xfId="137" builtinId="27" hidden="1" customBuiltin="1"/>
    <cellStyle name="Bad" xfId="180" builtinId="27" hidden="1" customBuiltin="1"/>
    <cellStyle name="Bad" xfId="214" builtinId="27" hidden="1" customBuiltin="1"/>
    <cellStyle name="Bad" xfId="251" builtinId="27" hidden="1" customBuiltin="1"/>
    <cellStyle name="Bad" xfId="288" builtinId="27" hidden="1" customBuiltin="1"/>
    <cellStyle name="Bad" xfId="322" builtinId="27" hidden="1" customBuiltin="1"/>
    <cellStyle name="Bad" xfId="357" builtinId="27" hidden="1" customBuiltin="1"/>
    <cellStyle name="Bad" xfId="445" builtinId="27" hidden="1" customBuiltin="1"/>
    <cellStyle name="Bad" xfId="479" builtinId="27" hidden="1" customBuiltin="1"/>
    <cellStyle name="Bad" xfId="515" builtinId="27" hidden="1" customBuiltin="1"/>
    <cellStyle name="Bad" xfId="551" builtinId="27" hidden="1" customBuiltin="1"/>
    <cellStyle name="Bad" xfId="585" builtinId="27" hidden="1" customBuiltin="1"/>
    <cellStyle name="Bad" xfId="399" builtinId="27" hidden="1" customBuiltin="1"/>
    <cellStyle name="Bad" xfId="636" builtinId="27" hidden="1" customBuiltin="1"/>
    <cellStyle name="Bad" xfId="670" builtinId="27" hidden="1" customBuiltin="1"/>
    <cellStyle name="Bad" xfId="707" builtinId="27" hidden="1" customBuiltin="1"/>
    <cellStyle name="Bad" xfId="743" builtinId="27" hidden="1" customBuiltin="1"/>
    <cellStyle name="Bad" xfId="777" builtinId="27" hidden="1" customBuiltin="1"/>
    <cellStyle name="Bad" xfId="703" builtinId="27" hidden="1" customBuiltin="1"/>
    <cellStyle name="Bad" xfId="439" builtinId="27" hidden="1" customBuiltin="1"/>
    <cellStyle name="Bad" xfId="649" builtinId="27" hidden="1" customBuiltin="1"/>
    <cellStyle name="Bad" xfId="838" builtinId="27" hidden="1" customBuiltin="1"/>
    <cellStyle name="Bad" xfId="875" builtinId="27" hidden="1" customBuiltin="1"/>
    <cellStyle name="Bad" xfId="910" builtinId="27" hidden="1" customBuiltin="1"/>
    <cellStyle name="Bad" xfId="834" builtinId="27" hidden="1" customBuiltin="1"/>
    <cellStyle name="Bad" xfId="973" builtinId="27" hidden="1" customBuiltin="1"/>
    <cellStyle name="Bad" xfId="1006" builtinId="27" hidden="1" customBuiltin="1"/>
    <cellStyle name="Bad" xfId="1040" builtinId="27" hidden="1" customBuiltin="1"/>
    <cellStyle name="Bad" xfId="1074" builtinId="27" hidden="1" customBuiltin="1"/>
    <cellStyle name="Bad" xfId="1104" builtinId="27" hidden="1" customBuiltin="1"/>
    <cellStyle name="Bad" xfId="1036" builtinId="27" hidden="1" customBuiltin="1"/>
    <cellStyle name="Bad" xfId="688" builtinId="27" hidden="1" customBuiltin="1"/>
    <cellStyle name="Bad" xfId="986" builtinId="27" hidden="1" customBuiltin="1"/>
    <cellStyle name="Bad" xfId="1160" builtinId="27" hidden="1" customBuiltin="1"/>
    <cellStyle name="Bad" xfId="1196" builtinId="27" hidden="1" customBuiltin="1"/>
    <cellStyle name="Bad" xfId="1230" builtinId="27" hidden="1" customBuiltin="1"/>
    <cellStyle name="Bad" xfId="1270" builtinId="27" hidden="1" customBuiltin="1"/>
    <cellStyle name="Bad" xfId="1315" builtinId="27" hidden="1" customBuiltin="1"/>
    <cellStyle name="Bad" xfId="1348" builtinId="27" hidden="1" customBuiltin="1"/>
    <cellStyle name="Bad" xfId="1382" builtinId="27" hidden="1" customBuiltin="1"/>
    <cellStyle name="Bad" xfId="1416" builtinId="27" hidden="1" customBuiltin="1"/>
    <cellStyle name="Bad" xfId="1446" builtinId="27" hidden="1" customBuiltin="1"/>
    <cellStyle name="Bad" xfId="1378" builtinId="27" hidden="1" customBuiltin="1"/>
    <cellStyle name="Bad" xfId="1284" builtinId="27" hidden="1" customBuiltin="1"/>
    <cellStyle name="Bad" xfId="1328" builtinId="27" hidden="1" customBuiltin="1"/>
    <cellStyle name="Bad" xfId="1502" builtinId="27" hidden="1" customBuiltin="1"/>
    <cellStyle name="Bad" xfId="1538" builtinId="27" hidden="1" customBuiltin="1"/>
    <cellStyle name="Bad" xfId="1572" builtinId="27" hidden="1" customBuiltin="1"/>
    <cellStyle name="Bad" xfId="1607" builtinId="27" hidden="1" customBuiltin="1"/>
    <cellStyle name="Bad" xfId="1728" builtinId="27" hidden="1" customBuiltin="1"/>
    <cellStyle name="Bad" xfId="1749" builtinId="27" hidden="1" customBuiltin="1"/>
    <cellStyle name="Bad" xfId="1771" builtinId="27" hidden="1" customBuiltin="1"/>
    <cellStyle name="Bad" xfId="1793" builtinId="27" hidden="1" customBuiltin="1"/>
    <cellStyle name="Bad" xfId="1814" builtinId="27" hidden="1" customBuiltin="1"/>
    <cellStyle name="Bad" xfId="1839" builtinId="27" hidden="1" customBuiltin="1"/>
    <cellStyle name="Bad" xfId="2018" builtinId="27" hidden="1" customBuiltin="1"/>
    <cellStyle name="Bad" xfId="2039" builtinId="27" hidden="1" customBuiltin="1"/>
    <cellStyle name="Bad" xfId="2062" builtinId="27" hidden="1" customBuiltin="1"/>
    <cellStyle name="Bad" xfId="2084" builtinId="27" hidden="1" customBuiltin="1"/>
    <cellStyle name="Bad" xfId="2105" builtinId="27" hidden="1" customBuiltin="1"/>
    <cellStyle name="Bad" xfId="1990" builtinId="27" hidden="1" customBuiltin="1"/>
    <cellStyle name="Bad" xfId="2138" builtinId="27" hidden="1" customBuiltin="1"/>
    <cellStyle name="Bad" xfId="2166" builtinId="27" hidden="1" customBuiltin="1"/>
    <cellStyle name="Bad" xfId="2200" builtinId="27" hidden="1" customBuiltin="1"/>
    <cellStyle name="Bad" xfId="2231" builtinId="27" hidden="1" customBuiltin="1"/>
    <cellStyle name="Bad" xfId="2262" builtinId="27" hidden="1" customBuiltin="1"/>
    <cellStyle name="Bad" xfId="2196" builtinId="27" hidden="1" customBuiltin="1"/>
    <cellStyle name="Bad" xfId="2013" builtinId="27" hidden="1" customBuiltin="1"/>
    <cellStyle name="Bad" xfId="2149" builtinId="27" hidden="1" customBuiltin="1"/>
    <cellStyle name="Bad" xfId="2307" builtinId="27" hidden="1" customBuiltin="1"/>
    <cellStyle name="Bad" xfId="2330" builtinId="27" hidden="1" customBuiltin="1"/>
    <cellStyle name="Bad" xfId="2351" builtinId="27" hidden="1" customBuiltin="1"/>
    <cellStyle name="Bad" xfId="2303" builtinId="27" hidden="1" customBuiltin="1"/>
    <cellStyle name="Bad" xfId="2393" builtinId="27" hidden="1" customBuiltin="1"/>
    <cellStyle name="Bad" xfId="2420" builtinId="27" hidden="1" customBuiltin="1"/>
    <cellStyle name="Bad" xfId="2451" builtinId="27" hidden="1" customBuiltin="1"/>
    <cellStyle name="Bad" xfId="2481" builtinId="27" hidden="1" customBuiltin="1"/>
    <cellStyle name="Bad" xfId="2508" builtinId="27" hidden="1" customBuiltin="1"/>
    <cellStyle name="Bad" xfId="2447" builtinId="27" hidden="1" customBuiltin="1"/>
    <cellStyle name="Bad" xfId="2184" builtinId="27" hidden="1" customBuiltin="1"/>
    <cellStyle name="Bad" xfId="2404" builtinId="27" hidden="1" customBuiltin="1"/>
    <cellStyle name="Bad" xfId="2549" builtinId="27" hidden="1" customBuiltin="1"/>
    <cellStyle name="Bad" xfId="2571" builtinId="27" hidden="1" customBuiltin="1"/>
    <cellStyle name="Bad" xfId="2592" builtinId="27" hidden="1" customBuiltin="1"/>
    <cellStyle name="Bad" xfId="2616" builtinId="27" hidden="1" customBuiltin="1"/>
    <cellStyle name="Bad" xfId="2653" builtinId="27" hidden="1" customBuiltin="1"/>
    <cellStyle name="Bad" xfId="2680" builtinId="27" hidden="1" customBuiltin="1"/>
    <cellStyle name="Bad" xfId="2711" builtinId="27" hidden="1" customBuiltin="1"/>
    <cellStyle name="Bad" xfId="2741" builtinId="27" hidden="1" customBuiltin="1"/>
    <cellStyle name="Bad" xfId="2768" builtinId="27" hidden="1" customBuiltin="1"/>
    <cellStyle name="Bad" xfId="2707" builtinId="27" hidden="1" customBuiltin="1"/>
    <cellStyle name="Bad" xfId="2629" builtinId="27" hidden="1" customBuiltin="1"/>
    <cellStyle name="Bad" xfId="2664" builtinId="27" hidden="1" customBuiltin="1"/>
    <cellStyle name="Bad" xfId="2809" builtinId="27" hidden="1" customBuiltin="1"/>
    <cellStyle name="Bad" xfId="2831" builtinId="27" hidden="1" customBuiltin="1"/>
    <cellStyle name="Bad" xfId="2852" builtinId="27" hidden="1" customBuiltin="1"/>
    <cellStyle name="Bad" xfId="2873" builtinId="27" hidden="1" customBuiltin="1"/>
    <cellStyle name="Bad" xfId="1878" builtinId="27" hidden="1" customBuiltin="1"/>
    <cellStyle name="Bad" xfId="1951" builtinId="27" hidden="1" customBuiltin="1"/>
    <cellStyle name="Bad" xfId="1960" builtinId="27" hidden="1" customBuiltin="1"/>
    <cellStyle name="Bad" xfId="1881" builtinId="27" hidden="1" customBuiltin="1"/>
    <cellStyle name="Bad" xfId="1942" builtinId="27" hidden="1" customBuiltin="1"/>
    <cellStyle name="Bad" xfId="1872" builtinId="27" hidden="1" customBuiltin="1"/>
    <cellStyle name="Bad" xfId="3025" builtinId="27" hidden="1" customBuiltin="1"/>
    <cellStyle name="Bad" xfId="3046" builtinId="27" hidden="1" customBuiltin="1"/>
    <cellStyle name="Bad" xfId="3069" builtinId="27" hidden="1" customBuiltin="1"/>
    <cellStyle name="Bad" xfId="3090" builtinId="27" hidden="1" customBuiltin="1"/>
    <cellStyle name="Bad" xfId="3111" builtinId="27" hidden="1" customBuiltin="1"/>
    <cellStyle name="Bad" xfId="2999" builtinId="27" hidden="1" customBuiltin="1"/>
    <cellStyle name="Bad" xfId="3143" builtinId="27" hidden="1" customBuiltin="1"/>
    <cellStyle name="Bad" xfId="3171" builtinId="27" hidden="1" customBuiltin="1"/>
    <cellStyle name="Bad" xfId="3205" builtinId="27" hidden="1" customBuiltin="1"/>
    <cellStyle name="Bad" xfId="3235" builtinId="27" hidden="1" customBuiltin="1"/>
    <cellStyle name="Bad" xfId="3266" builtinId="27" hidden="1" customBuiltin="1"/>
    <cellStyle name="Bad" xfId="3201" builtinId="27" hidden="1" customBuiltin="1"/>
    <cellStyle name="Bad" xfId="3021" builtinId="27" hidden="1" customBuiltin="1"/>
    <cellStyle name="Bad" xfId="3154" builtinId="27" hidden="1" customBuiltin="1"/>
    <cellStyle name="Bad" xfId="3311" builtinId="27" hidden="1" customBuiltin="1"/>
    <cellStyle name="Bad" xfId="3333" builtinId="27" hidden="1" customBuiltin="1"/>
    <cellStyle name="Bad" xfId="3354" builtinId="27" hidden="1" customBuiltin="1"/>
    <cellStyle name="Bad" xfId="3307" builtinId="27" hidden="1" customBuiltin="1"/>
    <cellStyle name="Bad" xfId="3394" builtinId="27" hidden="1" customBuiltin="1"/>
    <cellStyle name="Bad" xfId="3421" builtinId="27" hidden="1" customBuiltin="1"/>
    <cellStyle name="Bad" xfId="3452" builtinId="27" hidden="1" customBuiltin="1"/>
    <cellStyle name="Bad" xfId="3481" builtinId="27" hidden="1" customBuiltin="1"/>
    <cellStyle name="Bad" xfId="3508" builtinId="27" hidden="1" customBuiltin="1"/>
    <cellStyle name="Bad" xfId="3448" builtinId="27" hidden="1" customBuiltin="1"/>
    <cellStyle name="Bad" xfId="3189" builtinId="27" hidden="1" customBuiltin="1"/>
    <cellStyle name="Bad" xfId="3405" builtinId="27" hidden="1" customBuiltin="1"/>
    <cellStyle name="Bad" xfId="3549" builtinId="27" hidden="1" customBuiltin="1"/>
    <cellStyle name="Bad" xfId="3570" builtinId="27" hidden="1" customBuiltin="1"/>
    <cellStyle name="Bad" xfId="3591" builtinId="27" hidden="1" customBuiltin="1"/>
    <cellStyle name="Bad" xfId="3615" builtinId="27" hidden="1" customBuiltin="1"/>
    <cellStyle name="Bad" xfId="3650" builtinId="27" hidden="1" customBuiltin="1"/>
    <cellStyle name="Bad" xfId="3677" builtinId="27" hidden="1" customBuiltin="1"/>
    <cellStyle name="Bad" xfId="3708" builtinId="27" hidden="1" customBuiltin="1"/>
    <cellStyle name="Bad" xfId="3737" builtinId="27" hidden="1" customBuiltin="1"/>
    <cellStyle name="Bad" xfId="3764" builtinId="27" hidden="1" customBuiltin="1"/>
    <cellStyle name="Bad" xfId="3704" builtinId="27" hidden="1" customBuiltin="1"/>
    <cellStyle name="Bad" xfId="3628" builtinId="27" hidden="1" customBuiltin="1"/>
    <cellStyle name="Bad" xfId="3661" builtinId="27" hidden="1" customBuiltin="1"/>
    <cellStyle name="Bad" xfId="3805" builtinId="27" hidden="1" customBuiltin="1"/>
    <cellStyle name="Bad" xfId="3826" builtinId="27" hidden="1" customBuiltin="1"/>
    <cellStyle name="Bad" xfId="3847" builtinId="27" hidden="1" customBuiltin="1"/>
    <cellStyle name="Bad" xfId="3868" builtinId="27" hidden="1" customBuiltin="1"/>
    <cellStyle name="Bad" xfId="3908" builtinId="27" hidden="1" customBuiltin="1"/>
    <cellStyle name="Bad" xfId="3942" builtinId="27" hidden="1" customBuiltin="1"/>
    <cellStyle name="Bad" xfId="3979" builtinId="27" hidden="1" customBuiltin="1"/>
    <cellStyle name="Bad" xfId="4016" builtinId="27" hidden="1" customBuiltin="1"/>
    <cellStyle name="Bad" xfId="4050" builtinId="27" hidden="1" customBuiltin="1"/>
    <cellStyle name="Bad" xfId="4248" builtinId="27" hidden="1" customBuiltin="1"/>
    <cellStyle name="Bad" xfId="6383" builtinId="27" hidden="1" customBuiltin="1"/>
    <cellStyle name="Bad" xfId="6407" builtinId="27" hidden="1" customBuiltin="1"/>
    <cellStyle name="Bad" xfId="6435" builtinId="27" hidden="1" customBuiltin="1"/>
    <cellStyle name="Bad" xfId="6461" builtinId="27" hidden="1" customBuiltin="1"/>
    <cellStyle name="Bad" xfId="6484" builtinId="27" hidden="1" customBuiltin="1"/>
    <cellStyle name="Bad" xfId="6346" builtinId="27" hidden="1" customBuiltin="1"/>
    <cellStyle name="Bad" xfId="6524" builtinId="27" hidden="1" customBuiltin="1"/>
    <cellStyle name="Bad" xfId="6558" builtinId="27" hidden="1" customBuiltin="1"/>
    <cellStyle name="Bad" xfId="6595" builtinId="27" hidden="1" customBuiltin="1"/>
    <cellStyle name="Bad" xfId="6632" builtinId="27" hidden="1" customBuiltin="1"/>
    <cellStyle name="Bad" xfId="6667" builtinId="27" hidden="1" customBuiltin="1"/>
    <cellStyle name="Bad" xfId="6591" builtinId="27" hidden="1" customBuiltin="1"/>
    <cellStyle name="Bad" xfId="6377" builtinId="27" hidden="1" customBuiltin="1"/>
    <cellStyle name="Bad" xfId="6537" builtinId="27" hidden="1" customBuiltin="1"/>
    <cellStyle name="Bad" xfId="6728" builtinId="27" hidden="1" customBuiltin="1"/>
    <cellStyle name="Bad" xfId="6765" builtinId="27" hidden="1" customBuiltin="1"/>
    <cellStyle name="Bad" xfId="6800" builtinId="27" hidden="1" customBuiltin="1"/>
    <cellStyle name="Bad" xfId="6724" builtinId="27" hidden="1" customBuiltin="1"/>
    <cellStyle name="Bad" xfId="6863" builtinId="27" hidden="1" customBuiltin="1"/>
    <cellStyle name="Bad" xfId="6896" builtinId="27" hidden="1" customBuiltin="1"/>
    <cellStyle name="Bad" xfId="6931" builtinId="27" hidden="1" customBuiltin="1"/>
    <cellStyle name="Bad" xfId="6965" builtinId="27" hidden="1" customBuiltin="1"/>
    <cellStyle name="Bad" xfId="6995" builtinId="27" hidden="1" customBuiltin="1"/>
    <cellStyle name="Bad" xfId="6926" builtinId="27" hidden="1" customBuiltin="1"/>
    <cellStyle name="Bad" xfId="6576" builtinId="27" hidden="1" customBuiltin="1"/>
    <cellStyle name="Bad" xfId="6876" builtinId="27" hidden="1" customBuiltin="1"/>
    <cellStyle name="Bad" xfId="7051" builtinId="27" hidden="1" customBuiltin="1"/>
    <cellStyle name="Bad" xfId="7087" builtinId="27" hidden="1" customBuiltin="1"/>
    <cellStyle name="Bad" xfId="7121" builtinId="27" hidden="1" customBuiltin="1"/>
    <cellStyle name="Bad" xfId="7161" builtinId="27" hidden="1" customBuiltin="1"/>
    <cellStyle name="Bad" xfId="7207" builtinId="27" hidden="1" customBuiltin="1"/>
    <cellStyle name="Bad" xfId="7241" builtinId="27" hidden="1" customBuiltin="1"/>
    <cellStyle name="Bad" xfId="7276" builtinId="27" hidden="1" customBuiltin="1"/>
    <cellStyle name="Bad" xfId="7310" builtinId="27" hidden="1" customBuiltin="1"/>
    <cellStyle name="Bad" xfId="7340" builtinId="27" hidden="1" customBuiltin="1"/>
    <cellStyle name="Bad" xfId="7271" builtinId="27" hidden="1" customBuiltin="1"/>
    <cellStyle name="Bad" xfId="7175" builtinId="27" hidden="1" customBuiltin="1"/>
    <cellStyle name="Bad" xfId="7220" builtinId="27" hidden="1" customBuiltin="1"/>
    <cellStyle name="Bad" xfId="7397" builtinId="27" hidden="1" customBuiltin="1"/>
    <cellStyle name="Bad" xfId="7433" builtinId="27" hidden="1" customBuiltin="1"/>
    <cellStyle name="Bad" xfId="7467" builtinId="27" hidden="1" customBuiltin="1"/>
    <cellStyle name="Bad" xfId="7516" builtinId="27" hidden="1" customBuiltin="1"/>
    <cellStyle name="Bad" xfId="7969" builtinId="27" hidden="1" customBuiltin="1"/>
    <cellStyle name="Bad" xfId="7990" builtinId="27" hidden="1" customBuiltin="1"/>
    <cellStyle name="Bad" xfId="8013" builtinId="27" hidden="1" customBuiltin="1"/>
    <cellStyle name="Bad" xfId="8036" builtinId="27" hidden="1" customBuiltin="1"/>
    <cellStyle name="Bad" xfId="8057" builtinId="27" hidden="1" customBuiltin="1"/>
    <cellStyle name="Bad" xfId="8101" builtinId="27" hidden="1" customBuiltin="1"/>
    <cellStyle name="Bad" xfId="8566" builtinId="27" hidden="1" customBuiltin="1"/>
    <cellStyle name="Bad" xfId="8590" builtinId="27" hidden="1" customBuiltin="1"/>
    <cellStyle name="Bad" xfId="8617" builtinId="27" hidden="1" customBuiltin="1"/>
    <cellStyle name="Bad" xfId="8641" builtinId="27" hidden="1" customBuiltin="1"/>
    <cellStyle name="Bad" xfId="8667" builtinId="27" hidden="1" customBuiltin="1"/>
    <cellStyle name="Bad" xfId="8536" builtinId="27" hidden="1" customBuiltin="1"/>
    <cellStyle name="Bad" xfId="8702" builtinId="27" hidden="1" customBuiltin="1"/>
    <cellStyle name="Bad" xfId="8731" builtinId="27" hidden="1" customBuiltin="1"/>
    <cellStyle name="Bad" xfId="8766" builtinId="27" hidden="1" customBuiltin="1"/>
    <cellStyle name="Bad" xfId="8799" builtinId="27" hidden="1" customBuiltin="1"/>
    <cellStyle name="Bad" xfId="8831" builtinId="27" hidden="1" customBuiltin="1"/>
    <cellStyle name="Bad" xfId="8762" builtinId="27" hidden="1" customBuiltin="1"/>
    <cellStyle name="Bad" xfId="8561" builtinId="27" hidden="1" customBuiltin="1"/>
    <cellStyle name="Bad" xfId="8713" builtinId="27" hidden="1" customBuiltin="1"/>
    <cellStyle name="Bad" xfId="8880" builtinId="27" hidden="1" customBuiltin="1"/>
    <cellStyle name="Bad" xfId="8905" builtinId="27" hidden="1" customBuiltin="1"/>
    <cellStyle name="Bad" xfId="8929" builtinId="27" hidden="1" customBuiltin="1"/>
    <cellStyle name="Bad" xfId="8876" builtinId="27" hidden="1" customBuiltin="1"/>
    <cellStyle name="Bad" xfId="8974" builtinId="27" hidden="1" customBuiltin="1"/>
    <cellStyle name="Bad" xfId="9005" builtinId="27" hidden="1" customBuiltin="1"/>
    <cellStyle name="Bad" xfId="9037" builtinId="27" hidden="1" customBuiltin="1"/>
    <cellStyle name="Bad" xfId="9069" builtinId="27" hidden="1" customBuiltin="1"/>
    <cellStyle name="Bad" xfId="9096" builtinId="27" hidden="1" customBuiltin="1"/>
    <cellStyle name="Bad" xfId="9032" builtinId="27" hidden="1" customBuiltin="1"/>
    <cellStyle name="Bad" xfId="8749" builtinId="27" hidden="1" customBuiltin="1"/>
    <cellStyle name="Bad" xfId="8987" builtinId="27" hidden="1" customBuiltin="1"/>
    <cellStyle name="Bad" xfId="9143" builtinId="27" hidden="1" customBuiltin="1"/>
    <cellStyle name="Bad" xfId="9167" builtinId="27" hidden="1" customBuiltin="1"/>
    <cellStyle name="Bad" xfId="9193" builtinId="27" hidden="1" customBuiltin="1"/>
    <cellStyle name="Bad" xfId="9221" builtinId="27" hidden="1" customBuiltin="1"/>
    <cellStyle name="Bad" xfId="9260" builtinId="27" hidden="1" customBuiltin="1"/>
    <cellStyle name="Bad" xfId="9290" builtinId="27" hidden="1" customBuiltin="1"/>
    <cellStyle name="Bad" xfId="9322" builtinId="27" hidden="1" customBuiltin="1"/>
    <cellStyle name="Bad" xfId="9354" builtinId="27" hidden="1" customBuiltin="1"/>
    <cellStyle name="Bad" xfId="9381" builtinId="27" hidden="1" customBuiltin="1"/>
    <cellStyle name="Bad" xfId="9318" builtinId="27" hidden="1" customBuiltin="1"/>
    <cellStyle name="Bad" xfId="9234" builtinId="27" hidden="1" customBuiltin="1"/>
    <cellStyle name="Bad" xfId="9272" builtinId="27" hidden="1" customBuiltin="1"/>
    <cellStyle name="Bad" xfId="9427" builtinId="27" hidden="1" customBuiltin="1"/>
    <cellStyle name="Bad" xfId="9451" builtinId="27" hidden="1" customBuiltin="1"/>
    <cellStyle name="Bad" xfId="9476" builtinId="27" hidden="1" customBuiltin="1"/>
    <cellStyle name="Bad" xfId="9499" builtinId="27" hidden="1" customBuiltin="1"/>
    <cellStyle name="Bad" xfId="8198" builtinId="27" hidden="1" customBuiltin="1"/>
    <cellStyle name="Bad" xfId="8462" builtinId="27" hidden="1" customBuiltin="1"/>
    <cellStyle name="Bad" xfId="8471" builtinId="27" hidden="1" customBuiltin="1"/>
    <cellStyle name="Bad" xfId="8204" builtinId="27" hidden="1" customBuiltin="1"/>
    <cellStyle name="Bad" xfId="8446" builtinId="27" hidden="1" customBuiltin="1"/>
    <cellStyle name="Bad" xfId="8173" builtinId="27" hidden="1" customBuiltin="1"/>
    <cellStyle name="Bad" xfId="9667" builtinId="27" hidden="1" customBuiltin="1"/>
    <cellStyle name="Bad" xfId="9688" builtinId="27" hidden="1" customBuiltin="1"/>
    <cellStyle name="Bad" xfId="9711" builtinId="27" hidden="1" customBuiltin="1"/>
    <cellStyle name="Bad" xfId="9732" builtinId="27" hidden="1" customBuiltin="1"/>
    <cellStyle name="Bad" xfId="9753" builtinId="27" hidden="1" customBuiltin="1"/>
    <cellStyle name="Bad" xfId="9639" builtinId="27" hidden="1" customBuiltin="1"/>
    <cellStyle name="Bad" xfId="9786" builtinId="27" hidden="1" customBuiltin="1"/>
    <cellStyle name="Bad" xfId="9816" builtinId="27" hidden="1" customBuiltin="1"/>
    <cellStyle name="Bad" xfId="9850" builtinId="27" hidden="1" customBuiltin="1"/>
    <cellStyle name="Bad" xfId="9882" builtinId="27" hidden="1" customBuiltin="1"/>
    <cellStyle name="Bad" xfId="9913" builtinId="27" hidden="1" customBuiltin="1"/>
    <cellStyle name="Bad" xfId="9846" builtinId="27" hidden="1" customBuiltin="1"/>
    <cellStyle name="Bad" xfId="9663" builtinId="27" hidden="1" customBuiltin="1"/>
    <cellStyle name="Bad" xfId="9798" builtinId="27" hidden="1" customBuiltin="1"/>
    <cellStyle name="Bad" xfId="9964" builtinId="27" hidden="1" customBuiltin="1"/>
    <cellStyle name="Bad" xfId="9989" builtinId="27" hidden="1" customBuiltin="1"/>
    <cellStyle name="Bad" xfId="10013" builtinId="27" hidden="1" customBuiltin="1"/>
    <cellStyle name="Bad" xfId="9960" builtinId="27" hidden="1" customBuiltin="1"/>
    <cellStyle name="Bad" xfId="10056" builtinId="27" hidden="1" customBuiltin="1"/>
    <cellStyle name="Bad" xfId="10084" builtinId="27" hidden="1" customBuiltin="1"/>
    <cellStyle name="Bad" xfId="10115" builtinId="27" hidden="1" customBuiltin="1"/>
    <cellStyle name="Bad" xfId="10145" builtinId="27" hidden="1" customBuiltin="1"/>
    <cellStyle name="Bad" xfId="10172" builtinId="27" hidden="1" customBuiltin="1"/>
    <cellStyle name="Bad" xfId="10111" builtinId="27" hidden="1" customBuiltin="1"/>
    <cellStyle name="Bad" xfId="9834" builtinId="27" hidden="1" customBuiltin="1"/>
    <cellStyle name="Bad" xfId="10067" builtinId="27" hidden="1" customBuiltin="1"/>
    <cellStyle name="Bad" xfId="10219" builtinId="27" hidden="1" customBuiltin="1"/>
    <cellStyle name="Bad" xfId="10242" builtinId="27" hidden="1" customBuiltin="1"/>
    <cellStyle name="Bad" xfId="10267" builtinId="27" hidden="1" customBuiltin="1"/>
    <cellStyle name="Bad" xfId="10294" builtinId="27" hidden="1" customBuiltin="1"/>
    <cellStyle name="Bad" xfId="10333" builtinId="27" hidden="1" customBuiltin="1"/>
    <cellStyle name="Bad" xfId="10362" builtinId="27" hidden="1" customBuiltin="1"/>
    <cellStyle name="Bad" xfId="10394" builtinId="27" hidden="1" customBuiltin="1"/>
    <cellStyle name="Bad" xfId="10425" builtinId="27" hidden="1" customBuiltin="1"/>
    <cellStyle name="Bad" xfId="10452" builtinId="27" hidden="1" customBuiltin="1"/>
    <cellStyle name="Bad" xfId="10390" builtinId="27" hidden="1" customBuiltin="1"/>
    <cellStyle name="Bad" xfId="10308" builtinId="27" hidden="1" customBuiltin="1"/>
    <cellStyle name="Bad" xfId="10345" builtinId="27" hidden="1" customBuiltin="1"/>
    <cellStyle name="Bad" xfId="10498" builtinId="27" hidden="1" customBuiltin="1"/>
    <cellStyle name="Bad" xfId="10522" builtinId="27" hidden="1" customBuiltin="1"/>
    <cellStyle name="Bad" xfId="10545" builtinId="27" hidden="1" customBuiltin="1"/>
    <cellStyle name="Bad" xfId="10575" builtinId="27" hidden="1" customBuiltin="1"/>
    <cellStyle name="Bad" xfId="5047" builtinId="27" hidden="1" customBuiltin="1"/>
    <cellStyle name="Bad" xfId="8219" builtinId="27" hidden="1" customBuiltin="1"/>
    <cellStyle name="Bad" xfId="10647" builtinId="27" hidden="1" customBuiltin="1"/>
    <cellStyle name="Bad" xfId="6088" builtinId="27" hidden="1" customBuiltin="1"/>
    <cellStyle name="Bad" xfId="8493" builtinId="27" hidden="1" customBuiltin="1"/>
    <cellStyle name="Bad" xfId="10868" builtinId="27" hidden="1" customBuiltin="1"/>
    <cellStyle name="Bad" xfId="6127" builtinId="27" hidden="1" customBuiltin="1"/>
    <cellStyle name="Bad" xfId="4346" builtinId="27" hidden="1" customBuiltin="1"/>
    <cellStyle name="Bad" xfId="7579" builtinId="27" hidden="1" customBuiltin="1"/>
    <cellStyle name="Bad" xfId="4718" builtinId="27" hidden="1" customBuiltin="1"/>
    <cellStyle name="Bad" xfId="4324" builtinId="27" hidden="1" customBuiltin="1"/>
    <cellStyle name="Bad" xfId="5726" builtinId="27" hidden="1" customBuiltin="1"/>
    <cellStyle name="Bad" xfId="4424" builtinId="27" hidden="1" customBuiltin="1"/>
    <cellStyle name="Bad" xfId="4495" builtinId="27" hidden="1" customBuiltin="1"/>
    <cellStyle name="Bad" xfId="10730" builtinId="27" hidden="1" customBuiltin="1"/>
    <cellStyle name="Bad" xfId="8093" builtinId="27" hidden="1" customBuiltin="1"/>
    <cellStyle name="Bad" xfId="10666" builtinId="27" hidden="1" customBuiltin="1"/>
    <cellStyle name="Bad" xfId="8143" builtinId="27" hidden="1" customBuiltin="1"/>
    <cellStyle name="Bad" xfId="5667" builtinId="27" hidden="1" customBuiltin="1"/>
    <cellStyle name="Bad" xfId="5264" builtinId="27" hidden="1" customBuiltin="1"/>
    <cellStyle name="Bad" xfId="8314" builtinId="27" hidden="1" customBuiltin="1"/>
    <cellStyle name="Bad" xfId="8400" builtinId="27" hidden="1" customBuiltin="1"/>
    <cellStyle name="Bad" xfId="10568" builtinId="27" hidden="1" customBuiltin="1"/>
    <cellStyle name="Bad" xfId="10786" builtinId="27" hidden="1" customBuiltin="1"/>
    <cellStyle name="Bad" xfId="7958" builtinId="27" hidden="1" customBuiltin="1"/>
    <cellStyle name="Bad" xfId="7895" builtinId="27" hidden="1" customBuiltin="1"/>
    <cellStyle name="Bad" xfId="10860" builtinId="27" hidden="1" customBuiltin="1"/>
    <cellStyle name="Bad" xfId="10685" builtinId="27" hidden="1" customBuiltin="1"/>
    <cellStyle name="Bad" xfId="4833" builtinId="27" hidden="1" customBuiltin="1"/>
    <cellStyle name="Bad" xfId="8319" builtinId="27" hidden="1" customBuiltin="1"/>
    <cellStyle name="Bad" xfId="4404" builtinId="27" hidden="1" customBuiltin="1"/>
    <cellStyle name="Bad" xfId="7866" builtinId="27" hidden="1" customBuiltin="1"/>
    <cellStyle name="Bad" xfId="5975" builtinId="27" hidden="1" customBuiltin="1"/>
    <cellStyle name="Bad" xfId="4891" builtinId="27" hidden="1" customBuiltin="1"/>
    <cellStyle name="Bad" xfId="6211" builtinId="27" hidden="1" customBuiltin="1"/>
    <cellStyle name="Bad" xfId="4383" builtinId="27" hidden="1" customBuiltin="1"/>
    <cellStyle name="Bad" xfId="5251" builtinId="27" hidden="1" customBuiltin="1"/>
    <cellStyle name="Bad" xfId="6077" builtinId="27" hidden="1" customBuiltin="1"/>
    <cellStyle name="Bad" xfId="4997" builtinId="27" hidden="1" customBuiltin="1"/>
    <cellStyle name="Bad" xfId="4159" builtinId="27" hidden="1" customBuiltin="1"/>
    <cellStyle name="Bad" xfId="6196" builtinId="27" hidden="1" customBuiltin="1"/>
    <cellStyle name="Bad" xfId="4161" builtinId="27" hidden="1" customBuiltin="1"/>
    <cellStyle name="Bad" xfId="4164" builtinId="27" hidden="1" customBuiltin="1"/>
    <cellStyle name="Bad" xfId="6043" builtinId="27" hidden="1" customBuiltin="1"/>
    <cellStyle name="Bad" xfId="4988" builtinId="27" hidden="1" customBuiltin="1"/>
    <cellStyle name="Bad" xfId="4114" builtinId="27" hidden="1" customBuiltin="1"/>
    <cellStyle name="Bad" xfId="5988" builtinId="27" hidden="1" customBuiltin="1"/>
    <cellStyle name="Bad" xfId="5482" builtinId="27" hidden="1" customBuiltin="1"/>
    <cellStyle name="Bad" xfId="4142" builtinId="27" hidden="1" customBuiltin="1"/>
    <cellStyle name="Bad" xfId="8387" builtinId="27" hidden="1" customBuiltin="1"/>
    <cellStyle name="Bad" xfId="9417" builtinId="27" hidden="1" customBuiltin="1"/>
    <cellStyle name="Bad" xfId="7725" builtinId="27" hidden="1" customBuiltin="1"/>
    <cellStyle name="Bad" xfId="4978" builtinId="27" hidden="1" customBuiltin="1"/>
    <cellStyle name="Bad" xfId="9157" builtinId="27" hidden="1" customBuiltin="1"/>
    <cellStyle name="Bad" xfId="11011" builtinId="27" hidden="1" customBuiltin="1"/>
    <cellStyle name="Bad" xfId="11036" builtinId="27" hidden="1" customBuiltin="1"/>
    <cellStyle name="Bad" xfId="11067" builtinId="27" hidden="1" customBuiltin="1"/>
    <cellStyle name="Bad" xfId="11094" builtinId="27" hidden="1" customBuiltin="1"/>
    <cellStyle name="Bad" xfId="11121" builtinId="27" hidden="1" customBuiltin="1"/>
    <cellStyle name="Bad" xfId="10976" builtinId="27" hidden="1" customBuiltin="1"/>
    <cellStyle name="Bad" xfId="11165" builtinId="27" hidden="1" customBuiltin="1"/>
    <cellStyle name="Bad" xfId="11197" builtinId="27" hidden="1" customBuiltin="1"/>
    <cellStyle name="Bad" xfId="11231" builtinId="27" hidden="1" customBuiltin="1"/>
    <cellStyle name="Bad" xfId="11268" builtinId="27" hidden="1" customBuiltin="1"/>
    <cellStyle name="Bad" xfId="11299" builtinId="27" hidden="1" customBuiltin="1"/>
    <cellStyle name="Bad" xfId="11227" builtinId="27" hidden="1" customBuiltin="1"/>
    <cellStyle name="Bad" xfId="11005" builtinId="27" hidden="1" customBuiltin="1"/>
    <cellStyle name="Bad" xfId="11178" builtinId="27" hidden="1" customBuiltin="1"/>
    <cellStyle name="Bad" xfId="11351" builtinId="27" hidden="1" customBuiltin="1"/>
    <cellStyle name="Bad" xfId="11382" builtinId="27" hidden="1" customBuiltin="1"/>
    <cellStyle name="Bad" xfId="11408" builtinId="27" hidden="1" customBuiltin="1"/>
    <cellStyle name="Bad" xfId="11346" builtinId="27" hidden="1" customBuiltin="1"/>
    <cellStyle name="Bad" xfId="11462" builtinId="27" hidden="1" customBuiltin="1"/>
    <cellStyle name="Bad" xfId="11493" builtinId="27" hidden="1" customBuiltin="1"/>
    <cellStyle name="Bad" xfId="11525" builtinId="27" hidden="1" customBuiltin="1"/>
    <cellStyle name="Bad" xfId="11558" builtinId="27" hidden="1" customBuiltin="1"/>
    <cellStyle name="Bad" xfId="11586" builtinId="27" hidden="1" customBuiltin="1"/>
    <cellStyle name="Bad" xfId="11521" builtinId="27" hidden="1" customBuiltin="1"/>
    <cellStyle name="Bad" xfId="11215" builtinId="27" hidden="1" customBuiltin="1"/>
    <cellStyle name="Bad" xfId="11475" builtinId="27" hidden="1" customBuiltin="1"/>
    <cellStyle name="Bad" xfId="11633" builtinId="27" hidden="1" customBuiltin="1"/>
    <cellStyle name="Bad" xfId="11659" builtinId="27" hidden="1" customBuiltin="1"/>
    <cellStyle name="Bad" xfId="11687" builtinId="27" hidden="1" customBuiltin="1"/>
    <cellStyle name="Bad" xfId="11718" builtinId="27" hidden="1" customBuiltin="1"/>
    <cellStyle name="Bad" xfId="11761" builtinId="27" hidden="1" customBuiltin="1"/>
    <cellStyle name="Bad" xfId="11791" builtinId="27" hidden="1" customBuiltin="1"/>
    <cellStyle name="Bad" xfId="11823" builtinId="27" hidden="1" customBuiltin="1"/>
    <cellStyle name="Bad" xfId="11855" builtinId="27" hidden="1" customBuiltin="1"/>
    <cellStyle name="Bad" xfId="11882" builtinId="27" hidden="1" customBuiltin="1"/>
    <cellStyle name="Bad" xfId="11819" builtinId="27" hidden="1" customBuiltin="1"/>
    <cellStyle name="Bad" xfId="11731" builtinId="27" hidden="1" customBuiltin="1"/>
    <cellStyle name="Bad" xfId="11773" builtinId="27" hidden="1" customBuiltin="1"/>
    <cellStyle name="Bad" xfId="11927" builtinId="27" hidden="1" customBuiltin="1"/>
    <cellStyle name="Bad" xfId="11957" builtinId="27" hidden="1" customBuiltin="1"/>
    <cellStyle name="Bad" xfId="11987" builtinId="27" hidden="1" customBuiltin="1"/>
    <cellStyle name="Bad" xfId="12012" builtinId="27" hidden="1" customBuiltin="1"/>
    <cellStyle name="Bad" xfId="4974" builtinId="27" hidden="1" customBuiltin="1"/>
    <cellStyle name="Bad" xfId="10927" builtinId="27" hidden="1" customBuiltin="1"/>
    <cellStyle name="Bad" xfId="10936" builtinId="27" hidden="1" customBuiltin="1"/>
    <cellStyle name="Bad" xfId="5366" builtinId="27" hidden="1" customBuiltin="1"/>
    <cellStyle name="Bad" xfId="10917" builtinId="27" hidden="1" customBuiltin="1"/>
    <cellStyle name="Bad" xfId="9206" builtinId="27" hidden="1" customBuiltin="1"/>
    <cellStyle name="Bad" xfId="12166" builtinId="27" hidden="1" customBuiltin="1"/>
    <cellStyle name="Bad" xfId="12187" builtinId="27" hidden="1" customBuiltin="1"/>
    <cellStyle name="Bad" xfId="12210" builtinId="27" hidden="1" customBuiltin="1"/>
    <cellStyle name="Bad" xfId="12231" builtinId="27" hidden="1" customBuiltin="1"/>
    <cellStyle name="Bad" xfId="12252" builtinId="27" hidden="1" customBuiltin="1"/>
    <cellStyle name="Bad" xfId="12138" builtinId="27" hidden="1" customBuiltin="1"/>
    <cellStyle name="Bad" xfId="12288" builtinId="27" hidden="1" customBuiltin="1"/>
    <cellStyle name="Bad" xfId="12319" builtinId="27" hidden="1" customBuiltin="1"/>
    <cellStyle name="Bad" xfId="12354" builtinId="27" hidden="1" customBuiltin="1"/>
    <cellStyle name="Bad" xfId="12385" builtinId="27" hidden="1" customBuiltin="1"/>
    <cellStyle name="Bad" xfId="12417" builtinId="27" hidden="1" customBuiltin="1"/>
    <cellStyle name="Bad" xfId="12350" builtinId="27" hidden="1" customBuiltin="1"/>
    <cellStyle name="Bad" xfId="12162" builtinId="27" hidden="1" customBuiltin="1"/>
    <cellStyle name="Bad" xfId="12301" builtinId="27" hidden="1" customBuiltin="1"/>
    <cellStyle name="Bad" xfId="12469" builtinId="27" hidden="1" customBuiltin="1"/>
    <cellStyle name="Bad" xfId="12497" builtinId="27" hidden="1" customBuiltin="1"/>
    <cellStyle name="Bad" xfId="12524" builtinId="27" hidden="1" customBuiltin="1"/>
    <cellStyle name="Bad" xfId="12465" builtinId="27" hidden="1" customBuiltin="1"/>
    <cellStyle name="Bad" xfId="12572" builtinId="27" hidden="1" customBuiltin="1"/>
    <cellStyle name="Bad" xfId="12602" builtinId="27" hidden="1" customBuiltin="1"/>
    <cellStyle name="Bad" xfId="12633" builtinId="27" hidden="1" customBuiltin="1"/>
    <cellStyle name="Bad" xfId="12664" builtinId="27" hidden="1" customBuiltin="1"/>
    <cellStyle name="Bad" xfId="12691" builtinId="27" hidden="1" customBuiltin="1"/>
    <cellStyle name="Bad" xfId="12629" builtinId="27" hidden="1" customBuiltin="1"/>
    <cellStyle name="Bad" xfId="12337" builtinId="27" hidden="1" customBuiltin="1"/>
    <cellStyle name="Bad" xfId="12584" builtinId="27" hidden="1" customBuiltin="1"/>
    <cellStyle name="Bad" xfId="12738" builtinId="27" hidden="1" customBuiltin="1"/>
    <cellStyle name="Bad" xfId="12765" builtinId="27" hidden="1" customBuiltin="1"/>
    <cellStyle name="Bad" xfId="12795" builtinId="27" hidden="1" customBuiltin="1"/>
    <cellStyle name="Bad" xfId="12826" builtinId="27" hidden="1" customBuiltin="1"/>
    <cellStyle name="Bad" xfId="12865" builtinId="27" hidden="1" customBuiltin="1"/>
    <cellStyle name="Bad" xfId="12895" builtinId="27" hidden="1" customBuiltin="1"/>
    <cellStyle name="Bad" xfId="12926" builtinId="27" hidden="1" customBuiltin="1"/>
    <cellStyle name="Bad" xfId="12956" builtinId="27" hidden="1" customBuiltin="1"/>
    <cellStyle name="Bad" xfId="12983" builtinId="27" hidden="1" customBuiltin="1"/>
    <cellStyle name="Bad" xfId="12922" builtinId="27" hidden="1" customBuiltin="1"/>
    <cellStyle name="Bad" xfId="12839" builtinId="27" hidden="1" customBuiltin="1"/>
    <cellStyle name="Bad" xfId="12878" builtinId="27" hidden="1" customBuiltin="1"/>
    <cellStyle name="Bad" xfId="13030" builtinId="27" hidden="1" customBuiltin="1"/>
    <cellStyle name="Bad" xfId="13055" builtinId="27" hidden="1" customBuiltin="1"/>
    <cellStyle name="Bad" xfId="13082" builtinId="27" hidden="1" customBuiltin="1"/>
    <cellStyle name="Bad" xfId="13106" builtinId="27" hidden="1" customBuiltin="1"/>
    <cellStyle name="Bad" xfId="5853" builtinId="27" hidden="1" customBuiltin="1"/>
    <cellStyle name="Bad" xfId="4576" builtinId="27" hidden="1" customBuiltin="1"/>
    <cellStyle name="Bad" xfId="11061" builtinId="27" hidden="1" customBuiltin="1"/>
    <cellStyle name="Bad" xfId="5974" builtinId="27" hidden="1" customBuiltin="1"/>
    <cellStyle name="Bad" xfId="4321" builtinId="27" hidden="1" customBuiltin="1"/>
    <cellStyle name="Bad" xfId="11347" builtinId="27" hidden="1" customBuiltin="1"/>
    <cellStyle name="Bad" xfId="10317" builtinId="27" hidden="1" customBuiltin="1"/>
    <cellStyle name="Bad" xfId="5470" builtinId="27" hidden="1" customBuiltin="1"/>
    <cellStyle name="Bad" xfId="6165" builtinId="27" hidden="1" customBuiltin="1"/>
    <cellStyle name="Bad" xfId="8296" builtinId="27" hidden="1" customBuiltin="1"/>
    <cellStyle name="Bad" xfId="5337" builtinId="27" hidden="1" customBuiltin="1"/>
    <cellStyle name="Bad" xfId="11748" builtinId="27" hidden="1" customBuiltin="1"/>
    <cellStyle name="Bad" xfId="13067" builtinId="27" hidden="1" customBuiltin="1"/>
    <cellStyle name="Bad" xfId="12279" builtinId="27" hidden="1" customBuiltin="1"/>
    <cellStyle name="Bad" xfId="4551" builtinId="27" hidden="1" customBuiltin="1"/>
    <cellStyle name="Bad" xfId="7699" builtinId="27" hidden="1" customBuiltin="1"/>
    <cellStyle name="Bad" xfId="11668" builtinId="27" hidden="1" customBuiltin="1"/>
    <cellStyle name="Bad" xfId="8436" builtinId="27" hidden="1" customBuiltin="1"/>
    <cellStyle name="Bad" xfId="4550" builtinId="27" hidden="1" customBuiltin="1"/>
    <cellStyle name="Bad" xfId="11364" builtinId="27" hidden="1" customBuiltin="1"/>
    <cellStyle name="Bad" xfId="13167" builtinId="27" hidden="1" customBuiltin="1"/>
    <cellStyle name="Bad" xfId="13204" builtinId="27" hidden="1" customBuiltin="1"/>
    <cellStyle name="Bad" xfId="13239" builtinId="27" hidden="1" customBuiltin="1"/>
    <cellStyle name="Bad" xfId="13163" builtinId="27" hidden="1" customBuiltin="1"/>
    <cellStyle name="Bad" xfId="13302" builtinId="27" hidden="1" customBuiltin="1"/>
    <cellStyle name="Bad" xfId="13335" builtinId="27" hidden="1" customBuiltin="1"/>
    <cellStyle name="Bad" xfId="13369" builtinId="27" hidden="1" customBuiltin="1"/>
    <cellStyle name="Bad" xfId="13403" builtinId="27" hidden="1" customBuiltin="1"/>
    <cellStyle name="Bad" xfId="13433" builtinId="27" hidden="1" customBuiltin="1"/>
    <cellStyle name="Bad" xfId="13365" builtinId="27" hidden="1" customBuiltin="1"/>
    <cellStyle name="Bad" xfId="8283" builtinId="27" hidden="1" customBuiltin="1"/>
    <cellStyle name="Bad" xfId="13315" builtinId="27" hidden="1" customBuiltin="1"/>
    <cellStyle name="Bad" xfId="13489" builtinId="27" hidden="1" customBuiltin="1"/>
    <cellStyle name="Bad" xfId="13525" builtinId="27" hidden="1" customBuiltin="1"/>
    <cellStyle name="Bad" xfId="13559" builtinId="27" hidden="1" customBuiltin="1"/>
    <cellStyle name="Bad" xfId="13599" builtinId="27" hidden="1" customBuiltin="1"/>
    <cellStyle name="Bad" xfId="13644" builtinId="27" hidden="1" customBuiltin="1"/>
    <cellStyle name="Bad" xfId="13677" builtinId="27" hidden="1" customBuiltin="1"/>
    <cellStyle name="Bad" xfId="13711" builtinId="27" hidden="1" customBuiltin="1"/>
    <cellStyle name="Bad" xfId="13745" builtinId="27" hidden="1" customBuiltin="1"/>
    <cellStyle name="Bad" xfId="13775" builtinId="27" hidden="1" customBuiltin="1"/>
    <cellStyle name="Bad" xfId="13707" builtinId="27" hidden="1" customBuiltin="1"/>
    <cellStyle name="Bad" xfId="13613" builtinId="27" hidden="1" customBuiltin="1"/>
    <cellStyle name="Bad" xfId="13657" builtinId="27" hidden="1" customBuiltin="1"/>
    <cellStyle name="Bad" xfId="13831" builtinId="27" hidden="1" customBuiltin="1"/>
    <cellStyle name="Bad" xfId="13867" builtinId="27" hidden="1" customBuiltin="1"/>
    <cellStyle name="Bad" xfId="13901" builtinId="27" hidden="1" customBuiltin="1"/>
    <cellStyle name="Bad" xfId="13949" builtinId="27" hidden="1" customBuiltin="1"/>
    <cellStyle name="Bad" xfId="14309" builtinId="27" hidden="1" customBuiltin="1"/>
    <cellStyle name="Bad" xfId="14330" builtinId="27" hidden="1" customBuiltin="1"/>
    <cellStyle name="Bad" xfId="14352" builtinId="27" hidden="1" customBuiltin="1"/>
    <cellStyle name="Bad" xfId="14374" builtinId="27" hidden="1" customBuiltin="1"/>
    <cellStyle name="Bad" xfId="14395" builtinId="27" hidden="1" customBuiltin="1"/>
    <cellStyle name="Bad" xfId="14437" builtinId="27" hidden="1" customBuiltin="1"/>
    <cellStyle name="Bad" xfId="14838" builtinId="27" hidden="1" customBuiltin="1"/>
    <cellStyle name="Bad" xfId="14862" builtinId="27" hidden="1" customBuiltin="1"/>
    <cellStyle name="Bad" xfId="14889" builtinId="27" hidden="1" customBuiltin="1"/>
    <cellStyle name="Bad" xfId="14913" builtinId="27" hidden="1" customBuiltin="1"/>
    <cellStyle name="Bad" xfId="14937" builtinId="27" hidden="1" customBuiltin="1"/>
    <cellStyle name="Bad" xfId="14808" builtinId="27" hidden="1" customBuiltin="1"/>
    <cellStyle name="Bad" xfId="14972" builtinId="27" hidden="1" customBuiltin="1"/>
    <cellStyle name="Bad" xfId="15001" builtinId="27" hidden="1" customBuiltin="1"/>
    <cellStyle name="Bad" xfId="15035" builtinId="27" hidden="1" customBuiltin="1"/>
    <cellStyle name="Bad" xfId="15068" builtinId="27" hidden="1" customBuiltin="1"/>
    <cellStyle name="Bad" xfId="15100" builtinId="27" hidden="1" customBuiltin="1"/>
    <cellStyle name="Bad" xfId="15031" builtinId="27" hidden="1" customBuiltin="1"/>
    <cellStyle name="Bad" xfId="14833" builtinId="27" hidden="1" customBuiltin="1"/>
    <cellStyle name="Bad" xfId="14983" builtinId="27" hidden="1" customBuiltin="1"/>
    <cellStyle name="Bad" xfId="15148" builtinId="27" hidden="1" customBuiltin="1"/>
    <cellStyle name="Bad" xfId="15173" builtinId="27" hidden="1" customBuiltin="1"/>
    <cellStyle name="Bad" xfId="15196" builtinId="27" hidden="1" customBuiltin="1"/>
    <cellStyle name="Bad" xfId="15144" builtinId="27" hidden="1" customBuiltin="1"/>
    <cellStyle name="Bad" xfId="15240" builtinId="27" hidden="1" customBuiltin="1"/>
    <cellStyle name="Bad" xfId="15268" builtinId="27" hidden="1" customBuiltin="1"/>
    <cellStyle name="Bad" xfId="15299" builtinId="27" hidden="1" customBuiltin="1"/>
    <cellStyle name="Bad" xfId="15331" builtinId="27" hidden="1" customBuiltin="1"/>
    <cellStyle name="Bad" xfId="15358" builtinId="27" hidden="1" customBuiltin="1"/>
    <cellStyle name="Bad" xfId="15295" builtinId="27" hidden="1" customBuiltin="1"/>
    <cellStyle name="Bad" xfId="15019" builtinId="27" hidden="1" customBuiltin="1"/>
    <cellStyle name="Bad" xfId="15251" builtinId="27" hidden="1" customBuiltin="1"/>
    <cellStyle name="Bad" xfId="15403" builtinId="27" hidden="1" customBuiltin="1"/>
    <cellStyle name="Bad" xfId="15427" builtinId="27" hidden="1" customBuiltin="1"/>
    <cellStyle name="Bad" xfId="15452" builtinId="27" hidden="1" customBuiltin="1"/>
    <cellStyle name="Bad" xfId="15480" builtinId="27" hidden="1" customBuiltin="1"/>
    <cellStyle name="Bad" xfId="15518" builtinId="27" hidden="1" customBuiltin="1"/>
    <cellStyle name="Bad" xfId="15546" builtinId="27" hidden="1" customBuiltin="1"/>
    <cellStyle name="Bad" xfId="15577" builtinId="27" hidden="1" customBuiltin="1"/>
    <cellStyle name="Bad" xfId="15608" builtinId="27" hidden="1" customBuiltin="1"/>
    <cellStyle name="Bad" xfId="15635" builtinId="27" hidden="1" customBuiltin="1"/>
    <cellStyle name="Bad" xfId="15573" builtinId="27" hidden="1" customBuiltin="1"/>
    <cellStyle name="Bad" xfId="15493" builtinId="27" hidden="1" customBuiltin="1"/>
    <cellStyle name="Bad" xfId="15529" builtinId="27" hidden="1" customBuiltin="1"/>
    <cellStyle name="Bad" xfId="15680" builtinId="27" hidden="1" customBuiltin="1"/>
    <cellStyle name="Bad" xfId="15703" builtinId="27" hidden="1" customBuiltin="1"/>
    <cellStyle name="Bad" xfId="15727" builtinId="27" hidden="1" customBuiltin="1"/>
    <cellStyle name="Bad" xfId="15750" builtinId="27" hidden="1" customBuiltin="1"/>
    <cellStyle name="Bad" xfId="14513" builtinId="27" hidden="1" customBuiltin="1"/>
    <cellStyle name="Bad" xfId="14737" builtinId="27" hidden="1" customBuiltin="1"/>
    <cellStyle name="Bad" xfId="14746" builtinId="27" hidden="1" customBuiltin="1"/>
    <cellStyle name="Bad" xfId="14518" builtinId="27" hidden="1" customBuiltin="1"/>
    <cellStyle name="Bad" xfId="14722" builtinId="27" hidden="1" customBuiltin="1"/>
    <cellStyle name="Bad" xfId="14495" builtinId="27" hidden="1" customBuiltin="1"/>
    <cellStyle name="Bad" xfId="15909" builtinId="27" hidden="1" customBuiltin="1"/>
    <cellStyle name="Bad" xfId="15930" builtinId="27" hidden="1" customBuiltin="1"/>
    <cellStyle name="Bad" xfId="15953" builtinId="27" hidden="1" customBuiltin="1"/>
    <cellStyle name="Bad" xfId="15974" builtinId="27" hidden="1" customBuiltin="1"/>
    <cellStyle name="Bad" xfId="15995" builtinId="27" hidden="1" customBuiltin="1"/>
    <cellStyle name="Bad" xfId="15883" builtinId="27" hidden="1" customBuiltin="1"/>
    <cellStyle name="Bad" xfId="16027" builtinId="27" hidden="1" customBuiltin="1"/>
    <cellStyle name="Bad" xfId="16057" builtinId="27" hidden="1" customBuiltin="1"/>
    <cellStyle name="Bad" xfId="16092" builtinId="27" hidden="1" customBuiltin="1"/>
    <cellStyle name="Bad" xfId="16123" builtinId="27" hidden="1" customBuiltin="1"/>
    <cellStyle name="Bad" xfId="16154" builtinId="27" hidden="1" customBuiltin="1"/>
    <cellStyle name="Bad" xfId="16088" builtinId="27" hidden="1" customBuiltin="1"/>
    <cellStyle name="Bad" xfId="15905" builtinId="27" hidden="1" customBuiltin="1"/>
    <cellStyle name="Bad" xfId="16039" builtinId="27" hidden="1" customBuiltin="1"/>
    <cellStyle name="Bad" xfId="16205" builtinId="27" hidden="1" customBuiltin="1"/>
    <cellStyle name="Bad" xfId="16229" builtinId="27" hidden="1" customBuiltin="1"/>
    <cellStyle name="Bad" xfId="16255" builtinId="27" hidden="1" customBuiltin="1"/>
    <cellStyle name="Bad" xfId="16201" builtinId="27" hidden="1" customBuiltin="1"/>
    <cellStyle name="Bad" xfId="16301" builtinId="27" hidden="1" customBuiltin="1"/>
    <cellStyle name="Bad" xfId="16329" builtinId="27" hidden="1" customBuiltin="1"/>
    <cellStyle name="Bad" xfId="16360" builtinId="27" hidden="1" customBuiltin="1"/>
    <cellStyle name="Bad" xfId="16390" builtinId="27" hidden="1" customBuiltin="1"/>
    <cellStyle name="Bad" xfId="16417" builtinId="27" hidden="1" customBuiltin="1"/>
    <cellStyle name="Bad" xfId="16356" builtinId="27" hidden="1" customBuiltin="1"/>
    <cellStyle name="Bad" xfId="16075" builtinId="27" hidden="1" customBuiltin="1"/>
    <cellStyle name="Bad" xfId="16312" builtinId="27" hidden="1" customBuiltin="1"/>
    <cellStyle name="Bad" xfId="16461" builtinId="27" hidden="1" customBuiltin="1"/>
    <cellStyle name="Bad" xfId="16483" builtinId="27" hidden="1" customBuiltin="1"/>
    <cellStyle name="Bad" xfId="16506" builtinId="27" hidden="1" customBuiltin="1"/>
    <cellStyle name="Bad" xfId="16533" builtinId="27" hidden="1" customBuiltin="1"/>
    <cellStyle name="Bad" xfId="16571" builtinId="27" hidden="1" customBuiltin="1"/>
    <cellStyle name="Bad" xfId="16599" builtinId="27" hidden="1" customBuiltin="1"/>
    <cellStyle name="Bad" xfId="16631" builtinId="27" hidden="1" customBuiltin="1"/>
    <cellStyle name="Bad" xfId="16662" builtinId="27" hidden="1" customBuiltin="1"/>
    <cellStyle name="Bad" xfId="16689" builtinId="27" hidden="1" customBuiltin="1"/>
    <cellStyle name="Bad" xfId="16627" builtinId="27" hidden="1" customBuiltin="1"/>
    <cellStyle name="Bad" xfId="16547" builtinId="27" hidden="1" customBuiltin="1"/>
    <cellStyle name="Bad" xfId="16582" builtinId="27" hidden="1" customBuiltin="1"/>
    <cellStyle name="Bad" xfId="16734" builtinId="27" hidden="1" customBuiltin="1"/>
    <cellStyle name="Bad" xfId="16757" builtinId="27" hidden="1" customBuiltin="1"/>
    <cellStyle name="Bad" xfId="16779" builtinId="27" hidden="1" customBuiltin="1"/>
    <cellStyle name="Bad" xfId="16809" builtinId="27" hidden="1" customBuiltin="1"/>
    <cellStyle name="Bad" xfId="5727" builtinId="27" hidden="1" customBuiltin="1"/>
    <cellStyle name="Bad" xfId="14532" builtinId="27" hidden="1" customBuiltin="1"/>
    <cellStyle name="Bad" xfId="16864" builtinId="27" hidden="1" customBuiltin="1"/>
    <cellStyle name="Bad" xfId="4925" builtinId="27" hidden="1" customBuiltin="1"/>
    <cellStyle name="Bad" xfId="14768" builtinId="27" hidden="1" customBuiltin="1"/>
    <cellStyle name="Bad" xfId="17038" builtinId="27" hidden="1" customBuiltin="1"/>
    <cellStyle name="Bad" xfId="10201" builtinId="27" hidden="1" customBuiltin="1"/>
    <cellStyle name="Bad" xfId="9954" builtinId="27" hidden="1" customBuiltin="1"/>
    <cellStyle name="Bad" xfId="14000" builtinId="27" hidden="1" customBuiltin="1"/>
    <cellStyle name="Bad" xfId="5169" builtinId="27" hidden="1" customBuiltin="1"/>
    <cellStyle name="Bad" xfId="4571" builtinId="27" hidden="1" customBuiltin="1"/>
    <cellStyle name="Bad" xfId="4559" builtinId="27" hidden="1" customBuiltin="1"/>
    <cellStyle name="Bad" xfId="4239" builtinId="27" hidden="1" customBuiltin="1"/>
    <cellStyle name="Bad" xfId="4092" builtinId="27" hidden="1" customBuiltin="1"/>
    <cellStyle name="Bad" xfId="16940" builtinId="27" hidden="1" customBuiltin="1"/>
    <cellStyle name="Bad" xfId="14428" builtinId="27" hidden="1" customBuiltin="1"/>
    <cellStyle name="Bad" xfId="16882" builtinId="27" hidden="1" customBuiltin="1"/>
    <cellStyle name="Bad" xfId="14471" builtinId="27" hidden="1" customBuiltin="1"/>
    <cellStyle name="Bad" xfId="5087" builtinId="27" hidden="1" customBuiltin="1"/>
    <cellStyle name="Bad" xfId="10856" builtinId="27" hidden="1" customBuiltin="1"/>
    <cellStyle name="Bad" xfId="14613" builtinId="27" hidden="1" customBuiltin="1"/>
    <cellStyle name="Bad" xfId="14687" builtinId="27" hidden="1" customBuiltin="1"/>
    <cellStyle name="Bad" xfId="16802" builtinId="27" hidden="1" customBuiltin="1"/>
    <cellStyle name="Bad" xfId="16990" builtinId="27" hidden="1" customBuiltin="1"/>
    <cellStyle name="Bad" xfId="14299" builtinId="27" hidden="1" customBuiltin="1"/>
    <cellStyle name="Bad" xfId="14246" builtinId="27" hidden="1" customBuiltin="1"/>
    <cellStyle name="Bad" xfId="17035" builtinId="27" hidden="1" customBuiltin="1"/>
    <cellStyle name="Bad" xfId="16898" builtinId="27" hidden="1" customBuiltin="1"/>
    <cellStyle name="Bad" xfId="4105" builtinId="27" hidden="1" customBuiltin="1"/>
    <cellStyle name="Bad" xfId="14616" builtinId="27" hidden="1" customBuiltin="1"/>
    <cellStyle name="Bad" xfId="5088" builtinId="27" hidden="1" customBuiltin="1"/>
    <cellStyle name="Bad" xfId="14228" builtinId="27" hidden="1" customBuiltin="1"/>
    <cellStyle name="Bad" xfId="9618" builtinId="27" hidden="1" customBuiltin="1"/>
    <cellStyle name="Bad" xfId="5227" builtinId="27" hidden="1" customBuiltin="1"/>
    <cellStyle name="Bad" xfId="10616" builtinId="27" hidden="1" customBuiltin="1"/>
    <cellStyle name="Bad" xfId="8439" builtinId="27" hidden="1" customBuiltin="1"/>
    <cellStyle name="Bad" xfId="6093" builtinId="27" hidden="1" customBuiltin="1"/>
    <cellStyle name="Bad" xfId="4957" builtinId="27" hidden="1" customBuiltin="1"/>
    <cellStyle name="Bad" xfId="5643" builtinId="27" hidden="1" customBuiltin="1"/>
    <cellStyle name="Bad" xfId="6099" builtinId="27" hidden="1" customBuiltin="1"/>
    <cellStyle name="Bad" xfId="4218" builtinId="27" hidden="1" customBuiltin="1"/>
    <cellStyle name="Bad" xfId="7906" builtinId="27" hidden="1" customBuiltin="1"/>
    <cellStyle name="Bad" xfId="5501" builtinId="27" hidden="1" customBuiltin="1"/>
    <cellStyle name="Bad" xfId="11974" builtinId="27" hidden="1" customBuiltin="1"/>
    <cellStyle name="Bad" xfId="6260" builtinId="27" hidden="1" customBuiltin="1"/>
    <cellStyle name="Bad" xfId="5636" builtinId="27" hidden="1" customBuiltin="1"/>
    <cellStyle name="Bad" xfId="12152" builtinId="27" hidden="1" customBuiltin="1"/>
    <cellStyle name="Bad" xfId="4781" builtinId="27" hidden="1" customBuiltin="1"/>
    <cellStyle name="Bad" xfId="4201" builtinId="27" hidden="1" customBuiltin="1"/>
    <cellStyle name="Bad" xfId="14679" builtinId="27" hidden="1" customBuiltin="1"/>
    <cellStyle name="Bad" xfId="15671" builtinId="27" hidden="1" customBuiltin="1"/>
    <cellStyle name="Bad" xfId="14107" builtinId="27" hidden="1" customBuiltin="1"/>
    <cellStyle name="Bad" xfId="8245" builtinId="27" hidden="1" customBuiltin="1"/>
    <cellStyle name="Bad" xfId="15417" builtinId="27" hidden="1" customBuiltin="1"/>
    <cellStyle name="Bad" xfId="17168" builtinId="27" hidden="1" customBuiltin="1"/>
    <cellStyle name="Bad" xfId="17193" builtinId="27" hidden="1" customBuiltin="1"/>
    <cellStyle name="Bad" xfId="17220" builtinId="27" hidden="1" customBuiltin="1"/>
    <cellStyle name="Bad" xfId="17247" builtinId="27" hidden="1" customBuiltin="1"/>
    <cellStyle name="Bad" xfId="17272" builtinId="27" hidden="1" customBuiltin="1"/>
    <cellStyle name="Bad" xfId="17136" builtinId="27" hidden="1" customBuiltin="1"/>
    <cellStyle name="Bad" xfId="17312" builtinId="27" hidden="1" customBuiltin="1"/>
    <cellStyle name="Bad" xfId="17344" builtinId="27" hidden="1" customBuiltin="1"/>
    <cellStyle name="Bad" xfId="17378" builtinId="27" hidden="1" customBuiltin="1"/>
    <cellStyle name="Bad" xfId="17412" builtinId="27" hidden="1" customBuiltin="1"/>
    <cellStyle name="Bad" xfId="17443" builtinId="27" hidden="1" customBuiltin="1"/>
    <cellStyle name="Bad" xfId="17374" builtinId="27" hidden="1" customBuiltin="1"/>
    <cellStyle name="Bad" xfId="17162" builtinId="27" hidden="1" customBuiltin="1"/>
    <cellStyle name="Bad" xfId="17324" builtinId="27" hidden="1" customBuiltin="1"/>
    <cellStyle name="Bad" xfId="17494" builtinId="27" hidden="1" customBuiltin="1"/>
    <cellStyle name="Bad" xfId="17523" builtinId="27" hidden="1" customBuiltin="1"/>
    <cellStyle name="Bad" xfId="17548" builtinId="27" hidden="1" customBuiltin="1"/>
    <cellStyle name="Bad" xfId="17489" builtinId="27" hidden="1" customBuiltin="1"/>
    <cellStyle name="Bad" xfId="17595" builtinId="27" hidden="1" customBuiltin="1"/>
    <cellStyle name="Bad" xfId="17625" builtinId="27" hidden="1" customBuiltin="1"/>
    <cellStyle name="Bad" xfId="17656" builtinId="27" hidden="1" customBuiltin="1"/>
    <cellStyle name="Bad" xfId="17687" builtinId="27" hidden="1" customBuiltin="1"/>
    <cellStyle name="Bad" xfId="17716" builtinId="27" hidden="1" customBuiltin="1"/>
    <cellStyle name="Bad" xfId="17652" builtinId="27" hidden="1" customBuiltin="1"/>
    <cellStyle name="Bad" xfId="17362" builtinId="27" hidden="1" customBuiltin="1"/>
    <cellStyle name="Bad" xfId="17607" builtinId="27" hidden="1" customBuiltin="1"/>
    <cellStyle name="Bad" xfId="17762" builtinId="27" hidden="1" customBuiltin="1"/>
    <cellStyle name="Bad" xfId="17789" builtinId="27" hidden="1" customBuiltin="1"/>
    <cellStyle name="Bad" xfId="17813" builtinId="27" hidden="1" customBuiltin="1"/>
    <cellStyle name="Bad" xfId="17841" builtinId="27" hidden="1" customBuiltin="1"/>
    <cellStyle name="Bad" xfId="17880" builtinId="27" hidden="1" customBuiltin="1"/>
    <cellStyle name="Bad" xfId="17909" builtinId="27" hidden="1" customBuiltin="1"/>
    <cellStyle name="Bad" xfId="17940" builtinId="27" hidden="1" customBuiltin="1"/>
    <cellStyle name="Bad" xfId="17972" builtinId="27" hidden="1" customBuiltin="1"/>
    <cellStyle name="Bad" xfId="18000" builtinId="27" hidden="1" customBuiltin="1"/>
    <cellStyle name="Bad" xfId="17936" builtinId="27" hidden="1" customBuiltin="1"/>
    <cellStyle name="Bad" xfId="17854" builtinId="27" hidden="1" customBuiltin="1"/>
    <cellStyle name="Bad" xfId="17891" builtinId="27" hidden="1" customBuiltin="1"/>
    <cellStyle name="Bad" xfId="18044" builtinId="27" hidden="1" customBuiltin="1"/>
    <cellStyle name="Bad" xfId="18070" builtinId="27" hidden="1" customBuiltin="1"/>
    <cellStyle name="Bad" xfId="18094" builtinId="27" hidden="1" customBuiltin="1"/>
    <cellStyle name="Bad" xfId="18118" builtinId="27" hidden="1" customBuiltin="1"/>
    <cellStyle name="Bad" xfId="5759" builtinId="27" hidden="1" customBuiltin="1"/>
    <cellStyle name="Bad" xfId="17094" builtinId="27" hidden="1" customBuiltin="1"/>
    <cellStyle name="Bad" xfId="17103" builtinId="27" hidden="1" customBuiltin="1"/>
    <cellStyle name="Bad" xfId="7506" builtinId="27" hidden="1" customBuiltin="1"/>
    <cellStyle name="Bad" xfId="17085" builtinId="27" hidden="1" customBuiltin="1"/>
    <cellStyle name="Bad" xfId="15465" builtinId="27" hidden="1" customBuiltin="1"/>
    <cellStyle name="Bad" xfId="18271" builtinId="27" hidden="1" customBuiltin="1"/>
    <cellStyle name="Bad" xfId="18292" builtinId="27" hidden="1" customBuiltin="1"/>
    <cellStyle name="Bad" xfId="18315" builtinId="27" hidden="1" customBuiltin="1"/>
    <cellStyle name="Bad" xfId="18336" builtinId="27" hidden="1" customBuiltin="1"/>
    <cellStyle name="Bad" xfId="18357" builtinId="27" hidden="1" customBuiltin="1"/>
    <cellStyle name="Bad" xfId="18244" builtinId="27" hidden="1" customBuiltin="1"/>
    <cellStyle name="Bad" xfId="18392" builtinId="27" hidden="1" customBuiltin="1"/>
    <cellStyle name="Bad" xfId="18422" builtinId="27" hidden="1" customBuiltin="1"/>
    <cellStyle name="Bad" xfId="18456" builtinId="27" hidden="1" customBuiltin="1"/>
    <cellStyle name="Bad" xfId="18488" builtinId="27" hidden="1" customBuiltin="1"/>
    <cellStyle name="Bad" xfId="18520" builtinId="27" hidden="1" customBuiltin="1"/>
    <cellStyle name="Bad" xfId="18452" builtinId="27" hidden="1" customBuiltin="1"/>
    <cellStyle name="Bad" xfId="18267" builtinId="27" hidden="1" customBuiltin="1"/>
    <cellStyle name="Bad" xfId="18403" builtinId="27" hidden="1" customBuiltin="1"/>
    <cellStyle name="Bad" xfId="18569" builtinId="27" hidden="1" customBuiltin="1"/>
    <cellStyle name="Bad" xfId="18595" builtinId="27" hidden="1" customBuiltin="1"/>
    <cellStyle name="Bad" xfId="18622" builtinId="27" hidden="1" customBuiltin="1"/>
    <cellStyle name="Bad" xfId="18565" builtinId="27" hidden="1" customBuiltin="1"/>
    <cellStyle name="Bad" xfId="18669" builtinId="27" hidden="1" customBuiltin="1"/>
    <cellStyle name="Bad" xfId="18699" builtinId="27" hidden="1" customBuiltin="1"/>
    <cellStyle name="Bad" xfId="18730" builtinId="27" hidden="1" customBuiltin="1"/>
    <cellStyle name="Bad" xfId="18761" builtinId="27" hidden="1" customBuiltin="1"/>
    <cellStyle name="Bad" xfId="18789" builtinId="27" hidden="1" customBuiltin="1"/>
    <cellStyle name="Bad" xfId="18726" builtinId="27" hidden="1" customBuiltin="1"/>
    <cellStyle name="Bad" xfId="18440" builtinId="27" hidden="1" customBuiltin="1"/>
    <cellStyle name="Bad" xfId="18680" builtinId="27" hidden="1" customBuiltin="1"/>
    <cellStyle name="Bad" xfId="18834" builtinId="27" hidden="1" customBuiltin="1"/>
    <cellStyle name="Bad" xfId="18861" builtinId="27" hidden="1" customBuiltin="1"/>
    <cellStyle name="Bad" xfId="18885" builtinId="27" hidden="1" customBuiltin="1"/>
    <cellStyle name="Bad" xfId="18914" builtinId="27" hidden="1" customBuiltin="1"/>
    <cellStyle name="Bad" xfId="18952" builtinId="27" hidden="1" customBuiltin="1"/>
    <cellStyle name="Bad" xfId="18981" builtinId="27" hidden="1" customBuiltin="1"/>
    <cellStyle name="Bad" xfId="19012" builtinId="27" hidden="1" customBuiltin="1"/>
    <cellStyle name="Bad" xfId="19044" builtinId="27" hidden="1" customBuiltin="1"/>
    <cellStyle name="Bad" xfId="19072" builtinId="27" hidden="1" customBuiltin="1"/>
    <cellStyle name="Bad" xfId="19008" builtinId="27" hidden="1" customBuiltin="1"/>
    <cellStyle name="Bad" xfId="18927" builtinId="27" hidden="1" customBuiltin="1"/>
    <cellStyle name="Bad" xfId="18963" builtinId="27" hidden="1" customBuiltin="1"/>
    <cellStyle name="Bad" xfId="19117" builtinId="27" hidden="1" customBuiltin="1"/>
    <cellStyle name="Bad" xfId="19140" builtinId="27" hidden="1" customBuiltin="1"/>
    <cellStyle name="Bad" xfId="19164" builtinId="27" hidden="1" customBuiltin="1"/>
    <cellStyle name="Bad" xfId="19187" builtinId="27" hidden="1" customBuiltin="1"/>
    <cellStyle name="Bad" xfId="4453" builtinId="27" hidden="1" customBuiltin="1"/>
    <cellStyle name="Bad" xfId="5895" builtinId="27" hidden="1" customBuiltin="1"/>
    <cellStyle name="Bad" xfId="17214" builtinId="27" hidden="1" customBuiltin="1"/>
    <cellStyle name="Bad" xfId="5271" builtinId="27" hidden="1" customBuiltin="1"/>
    <cellStyle name="Bad" xfId="9781" builtinId="27" hidden="1" customBuiltin="1"/>
    <cellStyle name="Bad" xfId="17490" builtinId="27" hidden="1" customBuiltin="1"/>
    <cellStyle name="Bad" xfId="16555" builtinId="27" hidden="1" customBuiltin="1"/>
    <cellStyle name="Bad" xfId="7642" builtinId="27" hidden="1" customBuiltin="1"/>
    <cellStyle name="Bad" xfId="12462" builtinId="27" hidden="1" customBuiltin="1"/>
    <cellStyle name="Bad" xfId="14597" builtinId="27" hidden="1" customBuiltin="1"/>
    <cellStyle name="Bad" xfId="4100" builtinId="27" hidden="1" customBuiltin="1"/>
    <cellStyle name="Bad" xfId="17869" builtinId="27" hidden="1" customBuiltin="1"/>
    <cellStyle name="Bad" xfId="19151" builtinId="27" hidden="1" customBuiltin="1"/>
    <cellStyle name="Bad" xfId="18384" builtinId="27" hidden="1" customBuiltin="1"/>
    <cellStyle name="Bad" xfId="5359" builtinId="27" hidden="1" customBuiltin="1"/>
    <cellStyle name="Bad" xfId="14087" builtinId="27" hidden="1" customBuiltin="1"/>
    <cellStyle name="Bad" xfId="17797" builtinId="27" hidden="1" customBuiltin="1"/>
    <cellStyle name="Bad" xfId="14715" builtinId="27" hidden="1" customBuiltin="1"/>
    <cellStyle name="Bad" xfId="5159" builtinId="27" hidden="1" customBuiltin="1"/>
    <cellStyle name="Bad" xfId="17506" builtinId="27" hidden="1" customBuiltin="1"/>
    <cellStyle name="Bad" xfId="19249" builtinId="27" hidden="1" customBuiltin="1"/>
    <cellStyle name="Bad" xfId="19287" builtinId="27" hidden="1" customBuiltin="1"/>
    <cellStyle name="Bad" xfId="19322" builtinId="27" hidden="1" customBuiltin="1"/>
    <cellStyle name="Bad" xfId="19244" builtinId="27" hidden="1" customBuiltin="1"/>
    <cellStyle name="Bad" xfId="19385" builtinId="27" hidden="1" customBuiltin="1"/>
    <cellStyle name="Bad" xfId="19418" builtinId="27" hidden="1" customBuiltin="1"/>
    <cellStyle name="Bad" xfId="19452" builtinId="27" hidden="1" customBuiltin="1"/>
    <cellStyle name="Bad" xfId="19486" builtinId="27" hidden="1" customBuiltin="1"/>
    <cellStyle name="Bad" xfId="19516" builtinId="27" hidden="1" customBuiltin="1"/>
    <cellStyle name="Bad" xfId="19448" builtinId="27" hidden="1" customBuiltin="1"/>
    <cellStyle name="Bad" xfId="14588" builtinId="27" hidden="1" customBuiltin="1"/>
    <cellStyle name="Bad" xfId="19398" builtinId="27" hidden="1" customBuiltin="1"/>
    <cellStyle name="Bad" xfId="19572" builtinId="27" hidden="1" customBuiltin="1"/>
    <cellStyle name="Bad" xfId="19608" builtinId="27" hidden="1" customBuiltin="1"/>
    <cellStyle name="Bad" xfId="19642" builtinId="27" hidden="1" customBuiltin="1"/>
    <cellStyle name="Bad" xfId="19682" builtinId="27" hidden="1" customBuiltin="1"/>
    <cellStyle name="Bad" xfId="19727" builtinId="27" hidden="1" customBuiltin="1"/>
    <cellStyle name="Bad" xfId="19760" builtinId="27" hidden="1" customBuiltin="1"/>
    <cellStyle name="Bad" xfId="19794" builtinId="27" hidden="1" customBuiltin="1"/>
    <cellStyle name="Bad" xfId="19828" builtinId="27" hidden="1" customBuiltin="1"/>
    <cellStyle name="Bad" xfId="19858" builtinId="27" hidden="1" customBuiltin="1"/>
    <cellStyle name="Bad" xfId="19790" builtinId="27" hidden="1" customBuiltin="1"/>
    <cellStyle name="Bad" xfId="19696" builtinId="27" hidden="1" customBuiltin="1"/>
    <cellStyle name="Bad" xfId="19740" builtinId="27" hidden="1" customBuiltin="1"/>
    <cellStyle name="Bad" xfId="19914" builtinId="27" hidden="1" customBuiltin="1"/>
    <cellStyle name="Bad" xfId="19950" builtinId="27" hidden="1" customBuiltin="1"/>
    <cellStyle name="Bad" xfId="19984" builtinId="27" hidden="1" customBuiltin="1"/>
    <cellStyle name="Bad" xfId="20023" builtinId="27" hidden="1" customBuiltin="1"/>
    <cellStyle name="Bad" xfId="20133" builtinId="27" hidden="1" customBuiltin="1"/>
    <cellStyle name="Bad" xfId="20154" builtinId="27" hidden="1" customBuiltin="1"/>
    <cellStyle name="Bad" xfId="20177" builtinId="27" hidden="1" customBuiltin="1"/>
    <cellStyle name="Bad" xfId="20199" builtinId="27" hidden="1" customBuiltin="1"/>
    <cellStyle name="Bad" xfId="20220" builtinId="27" hidden="1" customBuiltin="1"/>
    <cellStyle name="Bad" xfId="20254" builtinId="27" hidden="1" customBuiltin="1"/>
    <cellStyle name="Bad" xfId="20452" builtinId="27" hidden="1" customBuiltin="1"/>
    <cellStyle name="Bad" xfId="20477" builtinId="27" hidden="1" customBuiltin="1"/>
    <cellStyle name="Bad" xfId="20503" builtinId="27" hidden="1" customBuiltin="1"/>
    <cellStyle name="Bad" xfId="20530" builtinId="27" hidden="1" customBuiltin="1"/>
    <cellStyle name="Bad" xfId="20555" builtinId="27" hidden="1" customBuiltin="1"/>
    <cellStyle name="Bad" xfId="20420" builtinId="27" hidden="1" customBuiltin="1"/>
    <cellStyle name="Bad" xfId="20595" builtinId="27" hidden="1" customBuiltin="1"/>
    <cellStyle name="Bad" xfId="20626" builtinId="27" hidden="1" customBuiltin="1"/>
    <cellStyle name="Bad" xfId="20660" builtinId="27" hidden="1" customBuiltin="1"/>
    <cellStyle name="Bad" xfId="20693" builtinId="27" hidden="1" customBuiltin="1"/>
    <cellStyle name="Bad" xfId="20724" builtinId="27" hidden="1" customBuiltin="1"/>
    <cellStyle name="Bad" xfId="20656" builtinId="27" hidden="1" customBuiltin="1"/>
    <cellStyle name="Bad" xfId="20446" builtinId="27" hidden="1" customBuiltin="1"/>
    <cellStyle name="Bad" xfId="20606" builtinId="27" hidden="1" customBuiltin="1"/>
    <cellStyle name="Bad" xfId="20774" builtinId="27" hidden="1" customBuiltin="1"/>
    <cellStyle name="Bad" xfId="20803" builtinId="27" hidden="1" customBuiltin="1"/>
    <cellStyle name="Bad" xfId="20827" builtinId="27" hidden="1" customBuiltin="1"/>
    <cellStyle name="Bad" xfId="20769" builtinId="27" hidden="1" customBuiltin="1"/>
    <cellStyle name="Bad" xfId="20874" builtinId="27" hidden="1" customBuiltin="1"/>
    <cellStyle name="Bad" xfId="20904" builtinId="27" hidden="1" customBuiltin="1"/>
    <cellStyle name="Bad" xfId="20935" builtinId="27" hidden="1" customBuiltin="1"/>
    <cellStyle name="Bad" xfId="20966" builtinId="27" hidden="1" customBuiltin="1"/>
    <cellStyle name="Bad" xfId="20994" builtinId="27" hidden="1" customBuiltin="1"/>
    <cellStyle name="Bad" xfId="20931" builtinId="27" hidden="1" customBuiltin="1"/>
    <cellStyle name="Bad" xfId="20644" builtinId="27" hidden="1" customBuiltin="1"/>
    <cellStyle name="Bad" xfId="20886" builtinId="27" hidden="1" customBuiltin="1"/>
    <cellStyle name="Bad" xfId="21038" builtinId="27" hidden="1" customBuiltin="1"/>
    <cellStyle name="Bad" xfId="21063" builtinId="27" hidden="1" customBuiltin="1"/>
    <cellStyle name="Bad" xfId="21086" builtinId="27" hidden="1" customBuiltin="1"/>
    <cellStyle name="Bad" xfId="21113" builtinId="27" hidden="1" customBuiltin="1"/>
    <cellStyle name="Bad" xfId="21152" builtinId="27" hidden="1" customBuiltin="1"/>
    <cellStyle name="Bad" xfId="21181" builtinId="27" hidden="1" customBuiltin="1"/>
    <cellStyle name="Bad" xfId="21212" builtinId="27" hidden="1" customBuiltin="1"/>
    <cellStyle name="Bad" xfId="21244" builtinId="27" hidden="1" customBuiltin="1"/>
    <cellStyle name="Bad" xfId="21271" builtinId="27" hidden="1" customBuiltin="1"/>
    <cellStyle name="Bad" xfId="21208" builtinId="27" hidden="1" customBuiltin="1"/>
    <cellStyle name="Bad" xfId="21126" builtinId="27" hidden="1" customBuiltin="1"/>
    <cellStyle name="Bad" xfId="21163" builtinId="27" hidden="1" customBuiltin="1"/>
    <cellStyle name="Bad" xfId="21315" builtinId="27" hidden="1" customBuiltin="1"/>
    <cellStyle name="Bad" xfId="21341" builtinId="27" hidden="1" customBuiltin="1"/>
    <cellStyle name="Bad" xfId="21364" builtinId="27" hidden="1" customBuiltin="1"/>
    <cellStyle name="Bad" xfId="21387" builtinId="27" hidden="1" customBuiltin="1"/>
    <cellStyle name="Bad" xfId="20295" builtinId="27" hidden="1" customBuiltin="1"/>
    <cellStyle name="Bad" xfId="20378" builtinId="27" hidden="1" customBuiltin="1"/>
    <cellStyle name="Bad" xfId="20387" builtinId="27" hidden="1" customBuiltin="1"/>
    <cellStyle name="Bad" xfId="20298" builtinId="27" hidden="1" customBuiltin="1"/>
    <cellStyle name="Bad" xfId="20369" builtinId="27" hidden="1" customBuiltin="1"/>
    <cellStyle name="Bad" xfId="20288" builtinId="27" hidden="1" customBuiltin="1"/>
    <cellStyle name="Bad" xfId="21540" builtinId="27" hidden="1" customBuiltin="1"/>
    <cellStyle name="Bad" xfId="21561" builtinId="27" hidden="1" customBuiltin="1"/>
    <cellStyle name="Bad" xfId="21584" builtinId="27" hidden="1" customBuiltin="1"/>
    <cellStyle name="Bad" xfId="21605" builtinId="27" hidden="1" customBuiltin="1"/>
    <cellStyle name="Bad" xfId="21626" builtinId="27" hidden="1" customBuiltin="1"/>
    <cellStyle name="Bad" xfId="21513" builtinId="27" hidden="1" customBuiltin="1"/>
    <cellStyle name="Bad" xfId="21661" builtinId="27" hidden="1" customBuiltin="1"/>
    <cellStyle name="Bad" xfId="21691" builtinId="27" hidden="1" customBuiltin="1"/>
    <cellStyle name="Bad" xfId="21725" builtinId="27" hidden="1" customBuiltin="1"/>
    <cellStyle name="Bad" xfId="21757" builtinId="27" hidden="1" customBuiltin="1"/>
    <cellStyle name="Bad" xfId="21788" builtinId="27" hidden="1" customBuiltin="1"/>
    <cellStyle name="Bad" xfId="21721" builtinId="27" hidden="1" customBuiltin="1"/>
    <cellStyle name="Bad" xfId="21536" builtinId="27" hidden="1" customBuiltin="1"/>
    <cellStyle name="Bad" xfId="21672" builtinId="27" hidden="1" customBuiltin="1"/>
    <cellStyle name="Bad" xfId="21835" builtinId="27" hidden="1" customBuiltin="1"/>
    <cellStyle name="Bad" xfId="21860" builtinId="27" hidden="1" customBuiltin="1"/>
    <cellStyle name="Bad" xfId="21884" builtinId="27" hidden="1" customBuiltin="1"/>
    <cellStyle name="Bad" xfId="21831" builtinId="27" hidden="1" customBuiltin="1"/>
    <cellStyle name="Bad" xfId="21931" builtinId="27" hidden="1" customBuiltin="1"/>
    <cellStyle name="Bad" xfId="21960" builtinId="27" hidden="1" customBuiltin="1"/>
    <cellStyle name="Bad" xfId="21991" builtinId="27" hidden="1" customBuiltin="1"/>
    <cellStyle name="Bad" xfId="22022" builtinId="27" hidden="1" customBuiltin="1"/>
    <cellStyle name="Bad" xfId="22049" builtinId="27" hidden="1" customBuiltin="1"/>
    <cellStyle name="Bad" xfId="21987" builtinId="27" hidden="1" customBuiltin="1"/>
    <cellStyle name="Bad" xfId="21709" builtinId="27" hidden="1" customBuiltin="1"/>
    <cellStyle name="Bad" xfId="21942" builtinId="27" hidden="1" customBuiltin="1"/>
    <cellStyle name="Bad" xfId="22092" builtinId="27" hidden="1" customBuiltin="1"/>
    <cellStyle name="Bad" xfId="22117" builtinId="27" hidden="1" customBuiltin="1"/>
    <cellStyle name="Bad" xfId="22141" builtinId="27" hidden="1" customBuiltin="1"/>
    <cellStyle name="Bad" xfId="22169" builtinId="27" hidden="1" customBuiltin="1"/>
    <cellStyle name="Bad" xfId="22207" builtinId="27" hidden="1" customBuiltin="1"/>
    <cellStyle name="Bad" xfId="22236" builtinId="27" hidden="1" customBuiltin="1"/>
    <cellStyle name="Bad" xfId="22267" builtinId="27" hidden="1" customBuiltin="1"/>
    <cellStyle name="Bad" xfId="22299" builtinId="27" hidden="1" customBuiltin="1"/>
    <cellStyle name="Bad" xfId="22326" builtinId="27" hidden="1" customBuiltin="1"/>
    <cellStyle name="Bad" xfId="22263" builtinId="27" hidden="1" customBuiltin="1"/>
    <cellStyle name="Bad" xfId="22182" builtinId="27" hidden="1" customBuiltin="1"/>
    <cellStyle name="Bad" xfId="22218" builtinId="27" hidden="1" customBuiltin="1"/>
    <cellStyle name="Bad" xfId="22371" builtinId="27" hidden="1" customBuiltin="1"/>
    <cellStyle name="Bad" xfId="22394" builtinId="27" hidden="1" customBuiltin="1"/>
    <cellStyle name="Bad" xfId="22417" builtinId="27" hidden="1" customBuiltin="1"/>
    <cellStyle name="Bad" xfId="22440" builtinId="27" hidden="1" customBuiltin="1"/>
    <cellStyle name="Bad" xfId="5458" builtinId="27" hidden="1" customBuiltin="1"/>
    <cellStyle name="Bad" xfId="10897" builtinId="27" hidden="1" customBuiltin="1"/>
    <cellStyle name="Bad" xfId="20497" builtinId="27" hidden="1" customBuiltin="1"/>
    <cellStyle name="Bad" xfId="16954" builtinId="27" hidden="1" customBuiltin="1"/>
    <cellStyle name="Bad" xfId="17044" builtinId="27" hidden="1" customBuiltin="1"/>
    <cellStyle name="Bad" xfId="20770" builtinId="27" hidden="1" customBuiltin="1"/>
    <cellStyle name="Bad" xfId="20068" builtinId="27" hidden="1" customBuiltin="1"/>
    <cellStyle name="Bad" xfId="5432" builtinId="27" hidden="1" customBuiltin="1"/>
    <cellStyle name="Bad" xfId="5931" builtinId="27" hidden="1" customBuiltin="1"/>
    <cellStyle name="Bad" xfId="8649" builtinId="27" hidden="1" customBuiltin="1"/>
    <cellStyle name="Bad" xfId="18947" builtinId="27" hidden="1" customBuiltin="1"/>
    <cellStyle name="Bad" xfId="21141" builtinId="27" hidden="1" customBuiltin="1"/>
    <cellStyle name="Bad" xfId="22405" builtinId="27" hidden="1" customBuiltin="1"/>
    <cellStyle name="Bad" xfId="21653" builtinId="27" hidden="1" customBuiltin="1"/>
    <cellStyle name="Bad" xfId="16938" builtinId="27" hidden="1" customBuiltin="1"/>
    <cellStyle name="Bad" xfId="14276" builtinId="27" hidden="1" customBuiltin="1"/>
    <cellStyle name="Bad" xfId="21071" builtinId="27" hidden="1" customBuiltin="1"/>
    <cellStyle name="Bad" xfId="20079" builtinId="27" hidden="1" customBuiltin="1"/>
    <cellStyle name="Bad" xfId="18753" builtinId="27" hidden="1" customBuiltin="1"/>
    <cellStyle name="Bad" xfId="20786" builtinId="27" hidden="1" customBuiltin="1"/>
    <cellStyle name="Bad" xfId="22502" builtinId="27" hidden="1" customBuiltin="1"/>
    <cellStyle name="Bad" xfId="22540" builtinId="27" hidden="1" customBuiltin="1"/>
    <cellStyle name="Bad" xfId="22575" builtinId="27" hidden="1" customBuiltin="1"/>
    <cellStyle name="Bad" xfId="22497" builtinId="27" hidden="1" customBuiltin="1"/>
    <cellStyle name="Bad" xfId="22638" builtinId="27" hidden="1" customBuiltin="1"/>
    <cellStyle name="Bad" xfId="22671" builtinId="27" hidden="1" customBuiltin="1"/>
    <cellStyle name="Bad" xfId="22705" builtinId="27" hidden="1" customBuiltin="1"/>
    <cellStyle name="Bad" xfId="22739" builtinId="27" hidden="1" customBuiltin="1"/>
    <cellStyle name="Bad" xfId="22769" builtinId="27" hidden="1" customBuiltin="1"/>
    <cellStyle name="Bad" xfId="22701" builtinId="27" hidden="1" customBuiltin="1"/>
    <cellStyle name="Bad" xfId="20081" builtinId="27" hidden="1" customBuiltin="1"/>
    <cellStyle name="Bad" xfId="22651" builtinId="27" hidden="1" customBuiltin="1"/>
    <cellStyle name="Bad" xfId="22825" builtinId="27" hidden="1" customBuiltin="1"/>
    <cellStyle name="Bad" xfId="22861" builtinId="27" hidden="1" customBuiltin="1"/>
    <cellStyle name="Bad" xfId="22895" builtinId="27" hidden="1" customBuiltin="1"/>
    <cellStyle name="Bad" xfId="22935" builtinId="27" hidden="1" customBuiltin="1"/>
    <cellStyle name="Bad" xfId="22980" builtinId="27" hidden="1" customBuiltin="1"/>
    <cellStyle name="Bad" xfId="23013" builtinId="27" hidden="1" customBuiltin="1"/>
    <cellStyle name="Bad" xfId="23047" builtinId="27" hidden="1" customBuiltin="1"/>
    <cellStyle name="Bad" xfId="23081" builtinId="27" hidden="1" customBuiltin="1"/>
    <cellStyle name="Bad" xfId="23111" builtinId="27" hidden="1" customBuiltin="1"/>
    <cellStyle name="Bad" xfId="23043" builtinId="27" hidden="1" customBuiltin="1"/>
    <cellStyle name="Bad" xfId="22949" builtinId="27" hidden="1" customBuiltin="1"/>
    <cellStyle name="Bad" xfId="22993" builtinId="27" hidden="1" customBuiltin="1"/>
    <cellStyle name="Bad" xfId="23167" builtinId="27" hidden="1" customBuiltin="1"/>
    <cellStyle name="Bad" xfId="23203" builtinId="27" hidden="1" customBuiltin="1"/>
    <cellStyle name="Bad" xfId="23237" builtinId="27" hidden="1" customBuiltin="1"/>
    <cellStyle name="Bad" xfId="23273" builtinId="27" hidden="1" customBuiltin="1"/>
    <cellStyle name="Bad" xfId="23341" builtinId="27" hidden="1" customBuiltin="1"/>
    <cellStyle name="Bad" xfId="23362" builtinId="27" hidden="1" customBuiltin="1"/>
    <cellStyle name="Bad" xfId="23385" builtinId="27" hidden="1" customBuiltin="1"/>
    <cellStyle name="Bad" xfId="23407" builtinId="27" hidden="1" customBuiltin="1"/>
    <cellStyle name="Bad" xfId="23428" builtinId="27" hidden="1" customBuiltin="1"/>
    <cellStyle name="Bad" xfId="23459" builtinId="27" hidden="1" customBuiltin="1"/>
    <cellStyle name="Bad" xfId="23654" builtinId="27" hidden="1" customBuiltin="1"/>
    <cellStyle name="Bad" xfId="23676" builtinId="27" hidden="1" customBuiltin="1"/>
    <cellStyle name="Bad" xfId="23702" builtinId="27" hidden="1" customBuiltin="1"/>
    <cellStyle name="Bad" xfId="23728" builtinId="27" hidden="1" customBuiltin="1"/>
    <cellStyle name="Bad" xfId="23752" builtinId="27" hidden="1" customBuiltin="1"/>
    <cellStyle name="Bad" xfId="23622" builtinId="27" hidden="1" customBuiltin="1"/>
    <cellStyle name="Bad" xfId="23792" builtinId="27" hidden="1" customBuiltin="1"/>
    <cellStyle name="Bad" xfId="23822" builtinId="27" hidden="1" customBuiltin="1"/>
    <cellStyle name="Bad" xfId="23856" builtinId="27" hidden="1" customBuiltin="1"/>
    <cellStyle name="Bad" xfId="23889" builtinId="27" hidden="1" customBuiltin="1"/>
    <cellStyle name="Bad" xfId="23920" builtinId="27" hidden="1" customBuiltin="1"/>
    <cellStyle name="Bad" xfId="23852" builtinId="27" hidden="1" customBuiltin="1"/>
    <cellStyle name="Bad" xfId="23648" builtinId="27" hidden="1" customBuiltin="1"/>
    <cellStyle name="Bad" xfId="23803" builtinId="27" hidden="1" customBuiltin="1"/>
    <cellStyle name="Bad" xfId="23968" builtinId="27" hidden="1" customBuiltin="1"/>
    <cellStyle name="Bad" xfId="23995" builtinId="27" hidden="1" customBuiltin="1"/>
    <cellStyle name="Bad" xfId="24019" builtinId="27" hidden="1" customBuiltin="1"/>
    <cellStyle name="Bad" xfId="23963" builtinId="27" hidden="1" customBuiltin="1"/>
    <cellStyle name="Bad" xfId="24065" builtinId="27" hidden="1" customBuiltin="1"/>
    <cellStyle name="Bad" xfId="24093" builtinId="27" hidden="1" customBuiltin="1"/>
    <cellStyle name="Bad" xfId="24124" builtinId="27" hidden="1" customBuiltin="1"/>
    <cellStyle name="Bad" xfId="24155" builtinId="27" hidden="1" customBuiltin="1"/>
    <cellStyle name="Bad" xfId="24182" builtinId="27" hidden="1" customBuiltin="1"/>
    <cellStyle name="Bad" xfId="24120" builtinId="27" hidden="1" customBuiltin="1"/>
    <cellStyle name="Bad" xfId="23840" builtinId="27" hidden="1" customBuiltin="1"/>
    <cellStyle name="Bad" xfId="24076" builtinId="27" hidden="1" customBuiltin="1"/>
    <cellStyle name="Bad" xfId="24226" builtinId="27" hidden="1" customBuiltin="1"/>
    <cellStyle name="Bad" xfId="24250" builtinId="27" hidden="1" customBuiltin="1"/>
    <cellStyle name="Bad" xfId="24273" builtinId="27" hidden="1" customBuiltin="1"/>
    <cellStyle name="Bad" xfId="24300" builtinId="27" hidden="1" customBuiltin="1"/>
    <cellStyle name="Bad" xfId="24339" builtinId="27" hidden="1" customBuiltin="1"/>
    <cellStyle name="Bad" xfId="24367" builtinId="27" hidden="1" customBuiltin="1"/>
    <cellStyle name="Bad" xfId="24398" builtinId="27" hidden="1" customBuiltin="1"/>
    <cellStyle name="Bad" xfId="24429" builtinId="27" hidden="1" customBuiltin="1"/>
    <cellStyle name="Bad" xfId="24456" builtinId="27" hidden="1" customBuiltin="1"/>
    <cellStyle name="Bad" xfId="24394" builtinId="27" hidden="1" customBuiltin="1"/>
    <cellStyle name="Bad" xfId="24313" builtinId="27" hidden="1" customBuiltin="1"/>
    <cellStyle name="Bad" xfId="24350" builtinId="27" hidden="1" customBuiltin="1"/>
    <cellStyle name="Bad" xfId="24500" builtinId="27" hidden="1" customBuiltin="1"/>
    <cellStyle name="Bad" xfId="24525" builtinId="27" hidden="1" customBuiltin="1"/>
    <cellStyle name="Bad" xfId="24548" builtinId="27" hidden="1" customBuiltin="1"/>
    <cellStyle name="Bad" xfId="24571" builtinId="27" hidden="1" customBuiltin="1"/>
    <cellStyle name="Bad" xfId="23499" builtinId="27" hidden="1" customBuiltin="1"/>
    <cellStyle name="Bad" xfId="23581" builtinId="27" hidden="1" customBuiltin="1"/>
    <cellStyle name="Bad" xfId="23590" builtinId="27" hidden="1" customBuiltin="1"/>
    <cellStyle name="Bad" xfId="23502" builtinId="27" hidden="1" customBuiltin="1"/>
    <cellStyle name="Bad" xfId="23572" builtinId="27" hidden="1" customBuiltin="1"/>
    <cellStyle name="Bad" xfId="23493" builtinId="27" hidden="1" customBuiltin="1"/>
    <cellStyle name="Bad" xfId="24723" builtinId="27" hidden="1" customBuiltin="1"/>
    <cellStyle name="Bad" xfId="24744" builtinId="27" hidden="1" customBuiltin="1"/>
    <cellStyle name="Bad" xfId="24767" builtinId="27" hidden="1" customBuiltin="1"/>
    <cellStyle name="Bad" xfId="24788" builtinId="27" hidden="1" customBuiltin="1"/>
    <cellStyle name="Bad" xfId="24809" builtinId="27" hidden="1" customBuiltin="1"/>
    <cellStyle name="Bad" xfId="24697" builtinId="27" hidden="1" customBuiltin="1"/>
    <cellStyle name="Bad" xfId="24843" builtinId="27" hidden="1" customBuiltin="1"/>
    <cellStyle name="Bad" xfId="24872" builtinId="27" hidden="1" customBuiltin="1"/>
    <cellStyle name="Bad" xfId="24906" builtinId="27" hidden="1" customBuiltin="1"/>
    <cellStyle name="Bad" xfId="24937" builtinId="27" hidden="1" customBuiltin="1"/>
    <cellStyle name="Bad" xfId="24968" builtinId="27" hidden="1" customBuiltin="1"/>
    <cellStyle name="Bad" xfId="24902" builtinId="27" hidden="1" customBuiltin="1"/>
    <cellStyle name="Bad" xfId="24719" builtinId="27" hidden="1" customBuiltin="1"/>
    <cellStyle name="Bad" xfId="24854" builtinId="27" hidden="1" customBuiltin="1"/>
    <cellStyle name="Bad" xfId="25015" builtinId="27" hidden="1" customBuiltin="1"/>
    <cellStyle name="Bad" xfId="25039" builtinId="27" hidden="1" customBuiltin="1"/>
    <cellStyle name="Bad" xfId="25063" builtinId="27" hidden="1" customBuiltin="1"/>
    <cellStyle name="Bad" xfId="25011" builtinId="27" hidden="1" customBuiltin="1"/>
    <cellStyle name="Bad" xfId="25108" builtinId="27" hidden="1" customBuiltin="1"/>
    <cellStyle name="Bad" xfId="25136" builtinId="27" hidden="1" customBuiltin="1"/>
    <cellStyle name="Bad" xfId="25167" builtinId="27" hidden="1" customBuiltin="1"/>
    <cellStyle name="Bad" xfId="25197" builtinId="27" hidden="1" customBuiltin="1"/>
    <cellStyle name="Bad" xfId="25224" builtinId="27" hidden="1" customBuiltin="1"/>
    <cellStyle name="Bad" xfId="25163" builtinId="27" hidden="1" customBuiltin="1"/>
    <cellStyle name="Bad" xfId="24890" builtinId="27" hidden="1" customBuiltin="1"/>
    <cellStyle name="Bad" xfId="25119" builtinId="27" hidden="1" customBuiltin="1"/>
    <cellStyle name="Bad" xfId="25266" builtinId="27" hidden="1" customBuiltin="1"/>
    <cellStyle name="Bad" xfId="25290" builtinId="27" hidden="1" customBuiltin="1"/>
    <cellStyle name="Bad" xfId="25314" builtinId="27" hidden="1" customBuiltin="1"/>
    <cellStyle name="Bad" xfId="25342" builtinId="27" hidden="1" customBuiltin="1"/>
    <cellStyle name="Bad" xfId="25379" builtinId="27" hidden="1" customBuiltin="1"/>
    <cellStyle name="Bad" xfId="25407" builtinId="27" hidden="1" customBuiltin="1"/>
    <cellStyle name="Bad" xfId="25438" builtinId="27" hidden="1" customBuiltin="1"/>
    <cellStyle name="Bad" xfId="25468" builtinId="27" hidden="1" customBuiltin="1"/>
    <cellStyle name="Bad" xfId="25495" builtinId="27" hidden="1" customBuiltin="1"/>
    <cellStyle name="Bad" xfId="25434" builtinId="27" hidden="1" customBuiltin="1"/>
    <cellStyle name="Bad" xfId="25355" builtinId="27" hidden="1" customBuiltin="1"/>
    <cellStyle name="Bad" xfId="25390" builtinId="27" hidden="1" customBuiltin="1"/>
    <cellStyle name="Bad" xfId="25539" builtinId="27" hidden="1" customBuiltin="1"/>
    <cellStyle name="Bad" xfId="25562" builtinId="27" hidden="1" customBuiltin="1"/>
    <cellStyle name="Bad" xfId="25585" builtinId="27" hidden="1" customBuiltin="1"/>
    <cellStyle name="Bad" xfId="25608" builtinId="27" hidden="1" customBuiltin="1"/>
    <cellStyle name="Bad" xfId="18555" builtinId="27" hidden="1" customBuiltin="1"/>
    <cellStyle name="Bad" xfId="20075" builtinId="27" hidden="1" customBuiltin="1"/>
    <cellStyle name="Bad" xfId="23696" builtinId="27" hidden="1" customBuiltin="1"/>
    <cellStyle name="Bad" xfId="4448" builtinId="27" hidden="1" customBuiltin="1"/>
    <cellStyle name="Bad" xfId="16863" builtinId="27" hidden="1" customBuiltin="1"/>
    <cellStyle name="Bad" xfId="23964" builtinId="27" hidden="1" customBuiltin="1"/>
    <cellStyle name="Bad" xfId="23311" builtinId="27" hidden="1" customBuiltin="1"/>
    <cellStyle name="Bad" xfId="6243" builtinId="27" hidden="1" customBuiltin="1"/>
    <cellStyle name="Bad" xfId="18562" builtinId="27" hidden="1" customBuiltin="1"/>
    <cellStyle name="Bad" xfId="5835" builtinId="27" hidden="1" customBuiltin="1"/>
    <cellStyle name="Bad" xfId="22202" builtinId="27" hidden="1" customBuiltin="1"/>
    <cellStyle name="Bad" xfId="24328" builtinId="27" hidden="1" customBuiltin="1"/>
    <cellStyle name="Bad" xfId="25573" builtinId="27" hidden="1" customBuiltin="1"/>
    <cellStyle name="Bad" xfId="24835" builtinId="27" hidden="1" customBuiltin="1"/>
    <cellStyle name="Bad" xfId="9628" builtinId="27" hidden="1" customBuiltin="1"/>
    <cellStyle name="Bad" xfId="8395" builtinId="27" hidden="1" customBuiltin="1"/>
    <cellStyle name="Bad" xfId="24258" builtinId="27" hidden="1" customBuiltin="1"/>
    <cellStyle name="Bad" xfId="23315" builtinId="27" hidden="1" customBuiltin="1"/>
    <cellStyle name="Bad" xfId="22014" builtinId="27" hidden="1" customBuiltin="1"/>
    <cellStyle name="Bad" xfId="23980" builtinId="27" hidden="1" customBuiltin="1"/>
    <cellStyle name="Bad" xfId="25669" builtinId="27" hidden="1" customBuiltin="1"/>
    <cellStyle name="Bad" xfId="25706" builtinId="27" hidden="1" customBuiltin="1"/>
    <cellStyle name="Bad" xfId="25741" builtinId="27" hidden="1" customBuiltin="1"/>
    <cellStyle name="Bad" xfId="25665" builtinId="27" hidden="1" customBuiltin="1"/>
    <cellStyle name="Bad" xfId="25804" builtinId="27" hidden="1" customBuiltin="1"/>
    <cellStyle name="Bad" xfId="25837" builtinId="27" hidden="1" customBuiltin="1"/>
    <cellStyle name="Bad" xfId="25871" builtinId="27" hidden="1" customBuiltin="1"/>
    <cellStyle name="Bad" xfId="25905" builtinId="27" hidden="1" customBuiltin="1"/>
    <cellStyle name="Bad" xfId="25935" builtinId="27" hidden="1" customBuiltin="1"/>
    <cellStyle name="Bad" xfId="25867" builtinId="27" hidden="1" customBuiltin="1"/>
    <cellStyle name="Bad" xfId="23317" builtinId="27" hidden="1" customBuiltin="1"/>
    <cellStyle name="Bad" xfId="25817" builtinId="27" hidden="1" customBuiltin="1"/>
    <cellStyle name="Bad" xfId="25991" builtinId="27" hidden="1" customBuiltin="1"/>
    <cellStyle name="Bad" xfId="26027" builtinId="27" hidden="1" customBuiltin="1"/>
    <cellStyle name="Bad" xfId="26061" builtinId="27" hidden="1" customBuiltin="1"/>
    <cellStyle name="Bad" xfId="26098" builtinId="27" hidden="1" customBuiltin="1"/>
    <cellStyle name="Bad" xfId="26136" builtinId="27" hidden="1" customBuiltin="1"/>
    <cellStyle name="Bad" xfId="26164" builtinId="27" hidden="1" customBuiltin="1"/>
    <cellStyle name="Bad" xfId="26195" builtinId="27" hidden="1" customBuiltin="1"/>
    <cellStyle name="Bad" xfId="26226" builtinId="27" hidden="1" customBuiltin="1"/>
    <cellStyle name="Bad" xfId="26253" builtinId="27" hidden="1" customBuiltin="1"/>
    <cellStyle name="Bad" xfId="26191" builtinId="27" hidden="1" customBuiltin="1"/>
    <cellStyle name="Bad" xfId="26111" builtinId="27" hidden="1" customBuiltin="1"/>
    <cellStyle name="Bad" xfId="26147" builtinId="27" hidden="1" customBuiltin="1"/>
    <cellStyle name="Bad" xfId="26294" builtinId="27" hidden="1" customBuiltin="1"/>
    <cellStyle name="Bad" xfId="26317" builtinId="27" hidden="1" customBuiltin="1"/>
    <cellStyle name="Bad" xfId="26338" builtinId="27" hidden="1" customBuiltin="1"/>
    <cellStyle name="Bad" xfId="26360" builtinId="27" hidden="1" customBuiltin="1"/>
    <cellStyle name="Bad" xfId="26382" builtinId="27" hidden="1" customBuiltin="1"/>
    <cellStyle name="Bad" xfId="26403" builtinId="27" hidden="1" customBuiltin="1"/>
    <cellStyle name="Bad" xfId="26425" builtinId="27" hidden="1" customBuiltin="1"/>
    <cellStyle name="Bad" xfId="26447" builtinId="27" hidden="1" customBuiltin="1"/>
    <cellStyle name="Bad" xfId="26468" builtinId="27" hidden="1" customBuiltin="1"/>
    <cellStyle name="Bad" xfId="26493" builtinId="27" hidden="1" customBuiltin="1"/>
    <cellStyle name="Bad" xfId="26672" builtinId="27" hidden="1" customBuiltin="1"/>
    <cellStyle name="Bad" xfId="26693" builtinId="27" hidden="1" customBuiltin="1"/>
    <cellStyle name="Bad" xfId="26716" builtinId="27" hidden="1" customBuiltin="1"/>
    <cellStyle name="Bad" xfId="26738" builtinId="27" hidden="1" customBuiltin="1"/>
    <cellStyle name="Bad" xfId="26759" builtinId="27" hidden="1" customBuiltin="1"/>
    <cellStyle name="Bad" xfId="26644" builtinId="27" hidden="1" customBuiltin="1"/>
    <cellStyle name="Bad" xfId="26792" builtinId="27" hidden="1" customBuiltin="1"/>
    <cellStyle name="Bad" xfId="26820" builtinId="27" hidden="1" customBuiltin="1"/>
    <cellStyle name="Bad" xfId="26854" builtinId="27" hidden="1" customBuiltin="1"/>
    <cellStyle name="Bad" xfId="26885" builtinId="27" hidden="1" customBuiltin="1"/>
    <cellStyle name="Bad" xfId="26916" builtinId="27" hidden="1" customBuiltin="1"/>
    <cellStyle name="Bad" xfId="26850" builtinId="27" hidden="1" customBuiltin="1"/>
    <cellStyle name="Bad" xfId="26667" builtinId="27" hidden="1" customBuiltin="1"/>
    <cellStyle name="Bad" xfId="26803" builtinId="27" hidden="1" customBuiltin="1"/>
    <cellStyle name="Bad" xfId="26961" builtinId="27" hidden="1" customBuiltin="1"/>
    <cellStyle name="Bad" xfId="26984" builtinId="27" hidden="1" customBuiltin="1"/>
    <cellStyle name="Bad" xfId="27005" builtinId="27" hidden="1" customBuiltin="1"/>
    <cellStyle name="Bad" xfId="26957" builtinId="27" hidden="1" customBuiltin="1"/>
    <cellStyle name="Bad" xfId="27047" builtinId="27" hidden="1" customBuiltin="1"/>
    <cellStyle name="Bad" xfId="27074" builtinId="27" hidden="1" customBuiltin="1"/>
    <cellStyle name="Bad" xfId="27105" builtinId="27" hidden="1" customBuiltin="1"/>
    <cellStyle name="Bad" xfId="27135" builtinId="27" hidden="1" customBuiltin="1"/>
    <cellStyle name="Bad" xfId="27162" builtinId="27" hidden="1" customBuiltin="1"/>
    <cellStyle name="Bad" xfId="27101" builtinId="27" hidden="1" customBuiltin="1"/>
    <cellStyle name="Bad" xfId="26838" builtinId="27" hidden="1" customBuiltin="1"/>
    <cellStyle name="Bad" xfId="27058" builtinId="27" hidden="1" customBuiltin="1"/>
    <cellStyle name="Bad" xfId="27203" builtinId="27" hidden="1" customBuiltin="1"/>
    <cellStyle name="Bad" xfId="27225" builtinId="27" hidden="1" customBuiltin="1"/>
    <cellStyle name="Bad" xfId="27246" builtinId="27" hidden="1" customBuiltin="1"/>
    <cellStyle name="Bad" xfId="27270" builtinId="27" hidden="1" customBuiltin="1"/>
    <cellStyle name="Bad" xfId="27307" builtinId="27" hidden="1" customBuiltin="1"/>
    <cellStyle name="Bad" xfId="27334" builtinId="27" hidden="1" customBuiltin="1"/>
    <cellStyle name="Bad" xfId="27365" builtinId="27" hidden="1" customBuiltin="1"/>
    <cellStyle name="Bad" xfId="27395" builtinId="27" hidden="1" customBuiltin="1"/>
    <cellStyle name="Bad" xfId="27422" builtinId="27" hidden="1" customBuiltin="1"/>
    <cellStyle name="Bad" xfId="27361" builtinId="27" hidden="1" customBuiltin="1"/>
    <cellStyle name="Bad" xfId="27283" builtinId="27" hidden="1" customBuiltin="1"/>
    <cellStyle name="Bad" xfId="27318" builtinId="27" hidden="1" customBuiltin="1"/>
    <cellStyle name="Bad" xfId="27463" builtinId="27" hidden="1" customBuiltin="1"/>
    <cellStyle name="Bad" xfId="27485" builtinId="27" hidden="1" customBuiltin="1"/>
    <cellStyle name="Bad" xfId="27506" builtinId="27" hidden="1" customBuiltin="1"/>
    <cellStyle name="Bad" xfId="27527" builtinId="27" hidden="1" customBuiltin="1"/>
    <cellStyle name="Bad" xfId="26532" builtinId="27" hidden="1" customBuiltin="1"/>
    <cellStyle name="Bad" xfId="26605" builtinId="27" hidden="1" customBuiltin="1"/>
    <cellStyle name="Bad" xfId="26614" builtinId="27" hidden="1" customBuiltin="1"/>
    <cellStyle name="Bad" xfId="26535" builtinId="27" hidden="1" customBuiltin="1"/>
    <cellStyle name="Bad" xfId="26596" builtinId="27" hidden="1" customBuiltin="1"/>
    <cellStyle name="Bad" xfId="26526" builtinId="27" hidden="1" customBuiltin="1"/>
    <cellStyle name="Bad" xfId="27580" builtinId="27" hidden="1" customBuiltin="1"/>
    <cellStyle name="Bad" xfId="27601" builtinId="27" hidden="1" customBuiltin="1"/>
    <cellStyle name="Bad" xfId="27624" builtinId="27" hidden="1" customBuiltin="1"/>
    <cellStyle name="Bad" xfId="27645" builtinId="27" hidden="1" customBuiltin="1"/>
    <cellStyle name="Bad" xfId="27666" builtinId="27" hidden="1" customBuiltin="1"/>
    <cellStyle name="Bad" xfId="27554" builtinId="27" hidden="1" customBuiltin="1"/>
    <cellStyle name="Bad" xfId="27698" builtinId="27" hidden="1" customBuiltin="1"/>
    <cellStyle name="Bad" xfId="27726" builtinId="27" hidden="1" customBuiltin="1"/>
    <cellStyle name="Bad" xfId="27760" builtinId="27" hidden="1" customBuiltin="1"/>
    <cellStyle name="Bad" xfId="27790" builtinId="27" hidden="1" customBuiltin="1"/>
    <cellStyle name="Bad" xfId="27821" builtinId="27" hidden="1" customBuiltin="1"/>
    <cellStyle name="Bad" xfId="27756" builtinId="27" hidden="1" customBuiltin="1"/>
    <cellStyle name="Bad" xfId="27576" builtinId="27" hidden="1" customBuiltin="1"/>
    <cellStyle name="Bad" xfId="27709" builtinId="27" hidden="1" customBuiltin="1"/>
    <cellStyle name="Bad" xfId="27866" builtinId="27" hidden="1" customBuiltin="1"/>
    <cellStyle name="Bad" xfId="27888" builtinId="27" hidden="1" customBuiltin="1"/>
    <cellStyle name="Bad" xfId="27909" builtinId="27" hidden="1" customBuiltin="1"/>
    <cellStyle name="Bad" xfId="27862" builtinId="27" hidden="1" customBuiltin="1"/>
    <cellStyle name="Bad" xfId="27949" builtinId="27" hidden="1" customBuiltin="1"/>
    <cellStyle name="Bad" xfId="27976" builtinId="27" hidden="1" customBuiltin="1"/>
    <cellStyle name="Bad" xfId="28007" builtinId="27" hidden="1" customBuiltin="1"/>
    <cellStyle name="Bad" xfId="28036" builtinId="27" hidden="1" customBuiltin="1"/>
    <cellStyle name="Bad" xfId="28063" builtinId="27" hidden="1" customBuiltin="1"/>
    <cellStyle name="Bad" xfId="28003" builtinId="27" hidden="1" customBuiltin="1"/>
    <cellStyle name="Bad" xfId="27744" builtinId="27" hidden="1" customBuiltin="1"/>
    <cellStyle name="Bad" xfId="27960" builtinId="27" hidden="1" customBuiltin="1"/>
    <cellStyle name="Bad" xfId="28104" builtinId="27" hidden="1" customBuiltin="1"/>
    <cellStyle name="Bad" xfId="28125" builtinId="27" hidden="1" customBuiltin="1"/>
    <cellStyle name="Bad" xfId="28146" builtinId="27" hidden="1" customBuiltin="1"/>
    <cellStyle name="Bad" xfId="28170" builtinId="27" hidden="1" customBuiltin="1"/>
    <cellStyle name="Bad" xfId="28205" builtinId="27" hidden="1" customBuiltin="1"/>
    <cellStyle name="Bad" xfId="28232" builtinId="27" hidden="1" customBuiltin="1"/>
    <cellStyle name="Bad" xfId="28263" builtinId="27" hidden="1" customBuiltin="1"/>
    <cellStyle name="Bad" xfId="28292" builtinId="27" hidden="1" customBuiltin="1"/>
    <cellStyle name="Bad" xfId="28319" builtinId="27" hidden="1" customBuiltin="1"/>
    <cellStyle name="Bad" xfId="28259" builtinId="27" hidden="1" customBuiltin="1"/>
    <cellStyle name="Bad" xfId="28183" builtinId="27" hidden="1" customBuiltin="1"/>
    <cellStyle name="Bad" xfId="28216" builtinId="27" hidden="1" customBuiltin="1"/>
    <cellStyle name="Bad" xfId="28360" builtinId="27" hidden="1" customBuiltin="1"/>
    <cellStyle name="Bad" xfId="28381" builtinId="27" hidden="1" customBuiltin="1"/>
    <cellStyle name="Bad" xfId="28402" builtinId="27" hidden="1" customBuiltin="1"/>
    <cellStyle name="Bad" xfId="28423" builtinId="27" hidden="1" customBuiltin="1"/>
    <cellStyle name="Calculation" xfId="13" builtinId="22" hidden="1" customBuiltin="1"/>
    <cellStyle name="Calculation" xfId="62" builtinId="22" hidden="1" customBuiltin="1"/>
    <cellStyle name="Calculation" xfId="97" builtinId="22" hidden="1" customBuiltin="1"/>
    <cellStyle name="Calculation" xfId="139" builtinId="22" hidden="1" customBuiltin="1"/>
    <cellStyle name="Calculation" xfId="182" builtinId="22" hidden="1" customBuiltin="1"/>
    <cellStyle name="Calculation" xfId="216" builtinId="22" hidden="1" customBuiltin="1"/>
    <cellStyle name="Calculation" xfId="253" builtinId="22" hidden="1" customBuiltin="1"/>
    <cellStyle name="Calculation" xfId="290" builtinId="22" hidden="1" customBuiltin="1"/>
    <cellStyle name="Calculation" xfId="324" builtinId="22" hidden="1" customBuiltin="1"/>
    <cellStyle name="Calculation" xfId="359" builtinId="22" hidden="1" customBuiltin="1"/>
    <cellStyle name="Calculation" xfId="447" builtinId="22" hidden="1" customBuiltin="1"/>
    <cellStyle name="Calculation" xfId="481" builtinId="22" hidden="1" customBuiltin="1"/>
    <cellStyle name="Calculation" xfId="517" builtinId="22" hidden="1" customBuiltin="1"/>
    <cellStyle name="Calculation" xfId="553" builtinId="22" hidden="1" customBuiltin="1"/>
    <cellStyle name="Calculation" xfId="587" builtinId="22" hidden="1" customBuiltin="1"/>
    <cellStyle name="Calculation" xfId="436" builtinId="22" hidden="1" customBuiltin="1"/>
    <cellStyle name="Calculation" xfId="638" builtinId="22" hidden="1" customBuiltin="1"/>
    <cellStyle name="Calculation" xfId="672" builtinId="22" hidden="1" customBuiltin="1"/>
    <cellStyle name="Calculation" xfId="710" builtinId="22" hidden="1" customBuiltin="1"/>
    <cellStyle name="Calculation" xfId="745" builtinId="22" hidden="1" customBuiltin="1"/>
    <cellStyle name="Calculation" xfId="779" builtinId="22" hidden="1" customBuiltin="1"/>
    <cellStyle name="Calculation" xfId="783" builtinId="22" hidden="1" customBuiltin="1"/>
    <cellStyle name="Calculation" xfId="753" builtinId="22" hidden="1" customBuiltin="1"/>
    <cellStyle name="Calculation" xfId="786" builtinId="22" hidden="1" customBuiltin="1"/>
    <cellStyle name="Calculation" xfId="841" builtinId="22" hidden="1" customBuiltin="1"/>
    <cellStyle name="Calculation" xfId="877" builtinId="22" hidden="1" customBuiltin="1"/>
    <cellStyle name="Calculation" xfId="912" builtinId="22" hidden="1" customBuiltin="1"/>
    <cellStyle name="Calculation" xfId="623" builtinId="22" hidden="1" customBuiltin="1"/>
    <cellStyle name="Calculation" xfId="975" builtinId="22" hidden="1" customBuiltin="1"/>
    <cellStyle name="Calculation" xfId="1008" builtinId="22" hidden="1" customBuiltin="1"/>
    <cellStyle name="Calculation" xfId="1043" builtinId="22" hidden="1" customBuiltin="1"/>
    <cellStyle name="Calculation" xfId="1076" builtinId="22" hidden="1" customBuiltin="1"/>
    <cellStyle name="Calculation" xfId="1106" builtinId="22" hidden="1" customBuiltin="1"/>
    <cellStyle name="Calculation" xfId="1110" builtinId="22" hidden="1" customBuiltin="1"/>
    <cellStyle name="Calculation" xfId="1084" builtinId="22" hidden="1" customBuiltin="1"/>
    <cellStyle name="Calculation" xfId="1113" builtinId="22" hidden="1" customBuiltin="1"/>
    <cellStyle name="Calculation" xfId="1162" builtinId="22" hidden="1" customBuiltin="1"/>
    <cellStyle name="Calculation" xfId="1198" builtinId="22" hidden="1" customBuiltin="1"/>
    <cellStyle name="Calculation" xfId="1232" builtinId="22" hidden="1" customBuiltin="1"/>
    <cellStyle name="Calculation" xfId="1272" builtinId="22" hidden="1" customBuiltin="1"/>
    <cellStyle name="Calculation" xfId="1317" builtinId="22" hidden="1" customBuiltin="1"/>
    <cellStyle name="Calculation" xfId="1350" builtinId="22" hidden="1" customBuiltin="1"/>
    <cellStyle name="Calculation" xfId="1385" builtinId="22" hidden="1" customBuiltin="1"/>
    <cellStyle name="Calculation" xfId="1418" builtinId="22" hidden="1" customBuiltin="1"/>
    <cellStyle name="Calculation" xfId="1448" builtinId="22" hidden="1" customBuiltin="1"/>
    <cellStyle name="Calculation" xfId="1452" builtinId="22" hidden="1" customBuiltin="1"/>
    <cellStyle name="Calculation" xfId="1426" builtinId="22" hidden="1" customBuiltin="1"/>
    <cellStyle name="Calculation" xfId="1455" builtinId="22" hidden="1" customBuiltin="1"/>
    <cellStyle name="Calculation" xfId="1504" builtinId="22" hidden="1" customBuiltin="1"/>
    <cellStyle name="Calculation" xfId="1540" builtinId="22" hidden="1" customBuiltin="1"/>
    <cellStyle name="Calculation" xfId="1574" builtinId="22" hidden="1" customBuiltin="1"/>
    <cellStyle name="Calculation" xfId="1609" builtinId="22" hidden="1" customBuiltin="1"/>
    <cellStyle name="Calculation" xfId="1730" builtinId="22" hidden="1" customBuiltin="1"/>
    <cellStyle name="Calculation" xfId="1751" builtinId="22" hidden="1" customBuiltin="1"/>
    <cellStyle name="Calculation" xfId="1773" builtinId="22" hidden="1" customBuiltin="1"/>
    <cellStyle name="Calculation" xfId="1795" builtinId="22" hidden="1" customBuiltin="1"/>
    <cellStyle name="Calculation" xfId="1816" builtinId="22" hidden="1" customBuiltin="1"/>
    <cellStyle name="Calculation" xfId="1841" builtinId="22" hidden="1" customBuiltin="1"/>
    <cellStyle name="Calculation" xfId="2020" builtinId="22" hidden="1" customBuiltin="1"/>
    <cellStyle name="Calculation" xfId="2041" builtinId="22" hidden="1" customBuiltin="1"/>
    <cellStyle name="Calculation" xfId="2064" builtinId="22" hidden="1" customBuiltin="1"/>
    <cellStyle name="Calculation" xfId="2086" builtinId="22" hidden="1" customBuiltin="1"/>
    <cellStyle name="Calculation" xfId="2107" builtinId="22" hidden="1" customBuiltin="1"/>
    <cellStyle name="Calculation" xfId="2012" builtinId="22" hidden="1" customBuiltin="1"/>
    <cellStyle name="Calculation" xfId="2140" builtinId="22" hidden="1" customBuiltin="1"/>
    <cellStyle name="Calculation" xfId="2168" builtinId="22" hidden="1" customBuiltin="1"/>
    <cellStyle name="Calculation" xfId="2203" builtinId="22" hidden="1" customBuiltin="1"/>
    <cellStyle name="Calculation" xfId="2233" builtinId="22" hidden="1" customBuiltin="1"/>
    <cellStyle name="Calculation" xfId="2264" builtinId="22" hidden="1" customBuiltin="1"/>
    <cellStyle name="Calculation" xfId="2268" builtinId="22" hidden="1" customBuiltin="1"/>
    <cellStyle name="Calculation" xfId="2241" builtinId="22" hidden="1" customBuiltin="1"/>
    <cellStyle name="Calculation" xfId="2271" builtinId="22" hidden="1" customBuiltin="1"/>
    <cellStyle name="Calculation" xfId="2310" builtinId="22" hidden="1" customBuiltin="1"/>
    <cellStyle name="Calculation" xfId="2332" builtinId="22" hidden="1" customBuiltin="1"/>
    <cellStyle name="Calculation" xfId="2353" builtinId="22" hidden="1" customBuiltin="1"/>
    <cellStyle name="Calculation" xfId="2128" builtinId="22" hidden="1" customBuiltin="1"/>
    <cellStyle name="Calculation" xfId="2395" builtinId="22" hidden="1" customBuiltin="1"/>
    <cellStyle name="Calculation" xfId="2422" builtinId="22" hidden="1" customBuiltin="1"/>
    <cellStyle name="Calculation" xfId="2454" builtinId="22" hidden="1" customBuiltin="1"/>
    <cellStyle name="Calculation" xfId="2483" builtinId="22" hidden="1" customBuiltin="1"/>
    <cellStyle name="Calculation" xfId="2510" builtinId="22" hidden="1" customBuiltin="1"/>
    <cellStyle name="Calculation" xfId="2514" builtinId="22" hidden="1" customBuiltin="1"/>
    <cellStyle name="Calculation" xfId="2491" builtinId="22" hidden="1" customBuiltin="1"/>
    <cellStyle name="Calculation" xfId="2517" builtinId="22" hidden="1" customBuiltin="1"/>
    <cellStyle name="Calculation" xfId="2551" builtinId="22" hidden="1" customBuiltin="1"/>
    <cellStyle name="Calculation" xfId="2573" builtinId="22" hidden="1" customBuiltin="1"/>
    <cellStyle name="Calculation" xfId="2594" builtinId="22" hidden="1" customBuiltin="1"/>
    <cellStyle name="Calculation" xfId="2618" builtinId="22" hidden="1" customBuiltin="1"/>
    <cellStyle name="Calculation" xfId="2655" builtinId="22" hidden="1" customBuiltin="1"/>
    <cellStyle name="Calculation" xfId="2682" builtinId="22" hidden="1" customBuiltin="1"/>
    <cellStyle name="Calculation" xfId="2714" builtinId="22" hidden="1" customBuiltin="1"/>
    <cellStyle name="Calculation" xfId="2743" builtinId="22" hidden="1" customBuiltin="1"/>
    <cellStyle name="Calculation" xfId="2770" builtinId="22" hidden="1" customBuiltin="1"/>
    <cellStyle name="Calculation" xfId="2774" builtinId="22" hidden="1" customBuiltin="1"/>
    <cellStyle name="Calculation" xfId="2751" builtinId="22" hidden="1" customBuiltin="1"/>
    <cellStyle name="Calculation" xfId="2777" builtinId="22" hidden="1" customBuiltin="1"/>
    <cellStyle name="Calculation" xfId="2811" builtinId="22" hidden="1" customBuiltin="1"/>
    <cellStyle name="Calculation" xfId="2833" builtinId="22" hidden="1" customBuiltin="1"/>
    <cellStyle name="Calculation" xfId="2854" builtinId="22" hidden="1" customBuiltin="1"/>
    <cellStyle name="Calculation" xfId="2875" builtinId="22" hidden="1" customBuiltin="1"/>
    <cellStyle name="Calculation" xfId="1949" builtinId="22" hidden="1" customBuiltin="1"/>
    <cellStyle name="Calculation" xfId="1898" builtinId="22" hidden="1" customBuiltin="1"/>
    <cellStyle name="Calculation" xfId="1902" builtinId="22" hidden="1" customBuiltin="1"/>
    <cellStyle name="Calculation" xfId="1953" builtinId="22" hidden="1" customBuiltin="1"/>
    <cellStyle name="Calculation" xfId="1932" builtinId="22" hidden="1" customBuiltin="1"/>
    <cellStyle name="Calculation" xfId="1970" builtinId="22" hidden="1" customBuiltin="1"/>
    <cellStyle name="Calculation" xfId="3027" builtinId="22" hidden="1" customBuiltin="1"/>
    <cellStyle name="Calculation" xfId="3048" builtinId="22" hidden="1" customBuiltin="1"/>
    <cellStyle name="Calculation" xfId="3071" builtinId="22" hidden="1" customBuiltin="1"/>
    <cellStyle name="Calculation" xfId="3092" builtinId="22" hidden="1" customBuiltin="1"/>
    <cellStyle name="Calculation" xfId="3113" builtinId="22" hidden="1" customBuiltin="1"/>
    <cellStyle name="Calculation" xfId="3020" builtinId="22" hidden="1" customBuiltin="1"/>
    <cellStyle name="Calculation" xfId="3145" builtinId="22" hidden="1" customBuiltin="1"/>
    <cellStyle name="Calculation" xfId="3173" builtinId="22" hidden="1" customBuiltin="1"/>
    <cellStyle name="Calculation" xfId="3208" builtinId="22" hidden="1" customBuiltin="1"/>
    <cellStyle name="Calculation" xfId="3237" builtinId="22" hidden="1" customBuiltin="1"/>
    <cellStyle name="Calculation" xfId="3268" builtinId="22" hidden="1" customBuiltin="1"/>
    <cellStyle name="Calculation" xfId="3272" builtinId="22" hidden="1" customBuiltin="1"/>
    <cellStyle name="Calculation" xfId="3245" builtinId="22" hidden="1" customBuiltin="1"/>
    <cellStyle name="Calculation" xfId="3275" builtinId="22" hidden="1" customBuiltin="1"/>
    <cellStyle name="Calculation" xfId="3314" builtinId="22" hidden="1" customBuiltin="1"/>
    <cellStyle name="Calculation" xfId="3335" builtinId="22" hidden="1" customBuiltin="1"/>
    <cellStyle name="Calculation" xfId="3356" builtinId="22" hidden="1" customBuiltin="1"/>
    <cellStyle name="Calculation" xfId="3134" builtinId="22" hidden="1" customBuiltin="1"/>
    <cellStyle name="Calculation" xfId="3396" builtinId="22" hidden="1" customBuiltin="1"/>
    <cellStyle name="Calculation" xfId="3423" builtinId="22" hidden="1" customBuiltin="1"/>
    <cellStyle name="Calculation" xfId="3455" builtinId="22" hidden="1" customBuiltin="1"/>
    <cellStyle name="Calculation" xfId="3483" builtinId="22" hidden="1" customBuiltin="1"/>
    <cellStyle name="Calculation" xfId="3510" builtinId="22" hidden="1" customBuiltin="1"/>
    <cellStyle name="Calculation" xfId="3514" builtinId="22" hidden="1" customBuiltin="1"/>
    <cellStyle name="Calculation" xfId="3491" builtinId="22" hidden="1" customBuiltin="1"/>
    <cellStyle name="Calculation" xfId="3517" builtinId="22" hidden="1" customBuiltin="1"/>
    <cellStyle name="Calculation" xfId="3551" builtinId="22" hidden="1" customBuiltin="1"/>
    <cellStyle name="Calculation" xfId="3572" builtinId="22" hidden="1" customBuiltin="1"/>
    <cellStyle name="Calculation" xfId="3593" builtinId="22" hidden="1" customBuiltin="1"/>
    <cellStyle name="Calculation" xfId="3617" builtinId="22" hidden="1" customBuiltin="1"/>
    <cellStyle name="Calculation" xfId="3652" builtinId="22" hidden="1" customBuiltin="1"/>
    <cellStyle name="Calculation" xfId="3679" builtinId="22" hidden="1" customBuiltin="1"/>
    <cellStyle name="Calculation" xfId="3711" builtinId="22" hidden="1" customBuiltin="1"/>
    <cellStyle name="Calculation" xfId="3739" builtinId="22" hidden="1" customBuiltin="1"/>
    <cellStyle name="Calculation" xfId="3766" builtinId="22" hidden="1" customBuiltin="1"/>
    <cellStyle name="Calculation" xfId="3770" builtinId="22" hidden="1" customBuiltin="1"/>
    <cellStyle name="Calculation" xfId="3747" builtinId="22" hidden="1" customBuiltin="1"/>
    <cellStyle name="Calculation" xfId="3773" builtinId="22" hidden="1" customBuiltin="1"/>
    <cellStyle name="Calculation" xfId="3807" builtinId="22" hidden="1" customBuiltin="1"/>
    <cellStyle name="Calculation" xfId="3828" builtinId="22" hidden="1" customBuiltin="1"/>
    <cellStyle name="Calculation" xfId="3849" builtinId="22" hidden="1" customBuiltin="1"/>
    <cellStyle name="Calculation" xfId="3870" builtinId="22" hidden="1" customBuiltin="1"/>
    <cellStyle name="Calculation" xfId="3910" builtinId="22" hidden="1" customBuiltin="1"/>
    <cellStyle name="Calculation" xfId="3944" builtinId="22" hidden="1" customBuiltin="1"/>
    <cellStyle name="Calculation" xfId="3981" builtinId="22" hidden="1" customBuiltin="1"/>
    <cellStyle name="Calculation" xfId="4018" builtinId="22" hidden="1" customBuiltin="1"/>
    <cellStyle name="Calculation" xfId="4052" builtinId="22" hidden="1" customBuiltin="1"/>
    <cellStyle name="Calculation" xfId="4250" builtinId="22" hidden="1" customBuiltin="1"/>
    <cellStyle name="Calculation" xfId="6385" builtinId="22" hidden="1" customBuiltin="1"/>
    <cellStyle name="Calculation" xfId="6409" builtinId="22" hidden="1" customBuiltin="1"/>
    <cellStyle name="Calculation" xfId="6438" builtinId="22" hidden="1" customBuiltin="1"/>
    <cellStyle name="Calculation" xfId="6463" builtinId="22" hidden="1" customBuiltin="1"/>
    <cellStyle name="Calculation" xfId="6486" builtinId="22" hidden="1" customBuiltin="1"/>
    <cellStyle name="Calculation" xfId="6374" builtinId="22" hidden="1" customBuiltin="1"/>
    <cellStyle name="Calculation" xfId="6526" builtinId="22" hidden="1" customBuiltin="1"/>
    <cellStyle name="Calculation" xfId="6560" builtinId="22" hidden="1" customBuiltin="1"/>
    <cellStyle name="Calculation" xfId="6598" builtinId="22" hidden="1" customBuiltin="1"/>
    <cellStyle name="Calculation" xfId="6634" builtinId="22" hidden="1" customBuiltin="1"/>
    <cellStyle name="Calculation" xfId="6669" builtinId="22" hidden="1" customBuiltin="1"/>
    <cellStyle name="Calculation" xfId="6673" builtinId="22" hidden="1" customBuiltin="1"/>
    <cellStyle name="Calculation" xfId="6642" builtinId="22" hidden="1" customBuiltin="1"/>
    <cellStyle name="Calculation" xfId="6676" builtinId="22" hidden="1" customBuiltin="1"/>
    <cellStyle name="Calculation" xfId="6731" builtinId="22" hidden="1" customBuiltin="1"/>
    <cellStyle name="Calculation" xfId="6767" builtinId="22" hidden="1" customBuiltin="1"/>
    <cellStyle name="Calculation" xfId="6802" builtinId="22" hidden="1" customBuiltin="1"/>
    <cellStyle name="Calculation" xfId="6511" builtinId="22" hidden="1" customBuiltin="1"/>
    <cellStyle name="Calculation" xfId="6865" builtinId="22" hidden="1" customBuiltin="1"/>
    <cellStyle name="Calculation" xfId="6898" builtinId="22" hidden="1" customBuiltin="1"/>
    <cellStyle name="Calculation" xfId="6934" builtinId="22" hidden="1" customBuiltin="1"/>
    <cellStyle name="Calculation" xfId="6967" builtinId="22" hidden="1" customBuiltin="1"/>
    <cellStyle name="Calculation" xfId="6997" builtinId="22" hidden="1" customBuiltin="1"/>
    <cellStyle name="Calculation" xfId="7001" builtinId="22" hidden="1" customBuiltin="1"/>
    <cellStyle name="Calculation" xfId="6975" builtinId="22" hidden="1" customBuiltin="1"/>
    <cellStyle name="Calculation" xfId="7004" builtinId="22" hidden="1" customBuiltin="1"/>
    <cellStyle name="Calculation" xfId="7053" builtinId="22" hidden="1" customBuiltin="1"/>
    <cellStyle name="Calculation" xfId="7089" builtinId="22" hidden="1" customBuiltin="1"/>
    <cellStyle name="Calculation" xfId="7123" builtinId="22" hidden="1" customBuiltin="1"/>
    <cellStyle name="Calculation" xfId="7163" builtinId="22" hidden="1" customBuiltin="1"/>
    <cellStyle name="Calculation" xfId="7209" builtinId="22" hidden="1" customBuiltin="1"/>
    <cellStyle name="Calculation" xfId="7243" builtinId="22" hidden="1" customBuiltin="1"/>
    <cellStyle name="Calculation" xfId="7279" builtinId="22" hidden="1" customBuiltin="1"/>
    <cellStyle name="Calculation" xfId="7312" builtinId="22" hidden="1" customBuiltin="1"/>
    <cellStyle name="Calculation" xfId="7342" builtinId="22" hidden="1" customBuiltin="1"/>
    <cellStyle name="Calculation" xfId="7346" builtinId="22" hidden="1" customBuiltin="1"/>
    <cellStyle name="Calculation" xfId="7320" builtinId="22" hidden="1" customBuiltin="1"/>
    <cellStyle name="Calculation" xfId="7349" builtinId="22" hidden="1" customBuiltin="1"/>
    <cellStyle name="Calculation" xfId="7399" builtinId="22" hidden="1" customBuiltin="1"/>
    <cellStyle name="Calculation" xfId="7435" builtinId="22" hidden="1" customBuiltin="1"/>
    <cellStyle name="Calculation" xfId="7469" builtinId="22" hidden="1" customBuiltin="1"/>
    <cellStyle name="Calculation" xfId="7518" builtinId="22" hidden="1" customBuiltin="1"/>
    <cellStyle name="Calculation" xfId="7971" builtinId="22" hidden="1" customBuiltin="1"/>
    <cellStyle name="Calculation" xfId="7992" builtinId="22" hidden="1" customBuiltin="1"/>
    <cellStyle name="Calculation" xfId="8015" builtinId="22" hidden="1" customBuiltin="1"/>
    <cellStyle name="Calculation" xfId="8038" builtinId="22" hidden="1" customBuiltin="1"/>
    <cellStyle name="Calculation" xfId="8059" builtinId="22" hidden="1" customBuiltin="1"/>
    <cellStyle name="Calculation" xfId="8103" builtinId="22" hidden="1" customBuiltin="1"/>
    <cellStyle name="Calculation" xfId="8568" builtinId="22" hidden="1" customBuiltin="1"/>
    <cellStyle name="Calculation" xfId="8592" builtinId="22" hidden="1" customBuiltin="1"/>
    <cellStyle name="Calculation" xfId="8620" builtinId="22" hidden="1" customBuiltin="1"/>
    <cellStyle name="Calculation" xfId="8643" builtinId="22" hidden="1" customBuiltin="1"/>
    <cellStyle name="Calculation" xfId="8669" builtinId="22" hidden="1" customBuiltin="1"/>
    <cellStyle name="Calculation" xfId="8560" builtinId="22" hidden="1" customBuiltin="1"/>
    <cellStyle name="Calculation" xfId="8704" builtinId="22" hidden="1" customBuiltin="1"/>
    <cellStyle name="Calculation" xfId="8733" builtinId="22" hidden="1" customBuiltin="1"/>
    <cellStyle name="Calculation" xfId="8769" builtinId="22" hidden="1" customBuiltin="1"/>
    <cellStyle name="Calculation" xfId="8801" builtinId="22" hidden="1" customBuiltin="1"/>
    <cellStyle name="Calculation" xfId="8833" builtinId="22" hidden="1" customBuiltin="1"/>
    <cellStyle name="Calculation" xfId="8837" builtinId="22" hidden="1" customBuiltin="1"/>
    <cellStyle name="Calculation" xfId="8809" builtinId="22" hidden="1" customBuiltin="1"/>
    <cellStyle name="Calculation" xfId="8840" builtinId="22" hidden="1" customBuiltin="1"/>
    <cellStyle name="Calculation" xfId="8883" builtinId="22" hidden="1" customBuiltin="1"/>
    <cellStyle name="Calculation" xfId="8907" builtinId="22" hidden="1" customBuiltin="1"/>
    <cellStyle name="Calculation" xfId="8931" builtinId="22" hidden="1" customBuiltin="1"/>
    <cellStyle name="Calculation" xfId="8692" builtinId="22" hidden="1" customBuiltin="1"/>
    <cellStyle name="Calculation" xfId="8976" builtinId="22" hidden="1" customBuiltin="1"/>
    <cellStyle name="Calculation" xfId="9007" builtinId="22" hidden="1" customBuiltin="1"/>
    <cellStyle name="Calculation" xfId="9040" builtinId="22" hidden="1" customBuiltin="1"/>
    <cellStyle name="Calculation" xfId="9071" builtinId="22" hidden="1" customBuiltin="1"/>
    <cellStyle name="Calculation" xfId="9098" builtinId="22" hidden="1" customBuiltin="1"/>
    <cellStyle name="Calculation" xfId="9102" builtinId="22" hidden="1" customBuiltin="1"/>
    <cellStyle name="Calculation" xfId="9079" builtinId="22" hidden="1" customBuiltin="1"/>
    <cellStyle name="Calculation" xfId="9105" builtinId="22" hidden="1" customBuiltin="1"/>
    <cellStyle name="Calculation" xfId="9145" builtinId="22" hidden="1" customBuiltin="1"/>
    <cellStyle name="Calculation" xfId="9169" builtinId="22" hidden="1" customBuiltin="1"/>
    <cellStyle name="Calculation" xfId="9195" builtinId="22" hidden="1" customBuiltin="1"/>
    <cellStyle name="Calculation" xfId="9223" builtinId="22" hidden="1" customBuiltin="1"/>
    <cellStyle name="Calculation" xfId="9262" builtinId="22" hidden="1" customBuiltin="1"/>
    <cellStyle name="Calculation" xfId="9292" builtinId="22" hidden="1" customBuiltin="1"/>
    <cellStyle name="Calculation" xfId="9325" builtinId="22" hidden="1" customBuiltin="1"/>
    <cellStyle name="Calculation" xfId="9356" builtinId="22" hidden="1" customBuiltin="1"/>
    <cellStyle name="Calculation" xfId="9383" builtinId="22" hidden="1" customBuiltin="1"/>
    <cellStyle name="Calculation" xfId="9387" builtinId="22" hidden="1" customBuiltin="1"/>
    <cellStyle name="Calculation" xfId="9364" builtinId="22" hidden="1" customBuiltin="1"/>
    <cellStyle name="Calculation" xfId="9390" builtinId="22" hidden="1" customBuiltin="1"/>
    <cellStyle name="Calculation" xfId="9429" builtinId="22" hidden="1" customBuiltin="1"/>
    <cellStyle name="Calculation" xfId="9453" builtinId="22" hidden="1" customBuiltin="1"/>
    <cellStyle name="Calculation" xfId="9478" builtinId="22" hidden="1" customBuiltin="1"/>
    <cellStyle name="Calculation" xfId="9501" builtinId="22" hidden="1" customBuiltin="1"/>
    <cellStyle name="Calculation" xfId="8460" builtinId="22" hidden="1" customBuiltin="1"/>
    <cellStyle name="Calculation" xfId="8277" builtinId="22" hidden="1" customBuiltin="1"/>
    <cellStyle name="Calculation" xfId="8289" builtinId="22" hidden="1" customBuiltin="1"/>
    <cellStyle name="Calculation" xfId="8464" builtinId="22" hidden="1" customBuiltin="1"/>
    <cellStyle name="Calculation" xfId="8415" builtinId="22" hidden="1" customBuiltin="1"/>
    <cellStyle name="Calculation" xfId="8488" builtinId="22" hidden="1" customBuiltin="1"/>
    <cellStyle name="Calculation" xfId="9669" builtinId="22" hidden="1" customBuiltin="1"/>
    <cellStyle name="Calculation" xfId="9690" builtinId="22" hidden="1" customBuiltin="1"/>
    <cellStyle name="Calculation" xfId="9713" builtinId="22" hidden="1" customBuiltin="1"/>
    <cellStyle name="Calculation" xfId="9734" builtinId="22" hidden="1" customBuiltin="1"/>
    <cellStyle name="Calculation" xfId="9755" builtinId="22" hidden="1" customBuiltin="1"/>
    <cellStyle name="Calculation" xfId="9661" builtinId="22" hidden="1" customBuiltin="1"/>
    <cellStyle name="Calculation" xfId="9788" builtinId="22" hidden="1" customBuiltin="1"/>
    <cellStyle name="Calculation" xfId="9818" builtinId="22" hidden="1" customBuiltin="1"/>
    <cellStyle name="Calculation" xfId="9853" builtinId="22" hidden="1" customBuiltin="1"/>
    <cellStyle name="Calculation" xfId="9884" builtinId="22" hidden="1" customBuiltin="1"/>
    <cellStyle name="Calculation" xfId="9915" builtinId="22" hidden="1" customBuiltin="1"/>
    <cellStyle name="Calculation" xfId="9919" builtinId="22" hidden="1" customBuiltin="1"/>
    <cellStyle name="Calculation" xfId="9892" builtinId="22" hidden="1" customBuiltin="1"/>
    <cellStyle name="Calculation" xfId="9922" builtinId="22" hidden="1" customBuiltin="1"/>
    <cellStyle name="Calculation" xfId="9967" builtinId="22" hidden="1" customBuiltin="1"/>
    <cellStyle name="Calculation" xfId="9991" builtinId="22" hidden="1" customBuiltin="1"/>
    <cellStyle name="Calculation" xfId="10015" builtinId="22" hidden="1" customBuiltin="1"/>
    <cellStyle name="Calculation" xfId="9776" builtinId="22" hidden="1" customBuiltin="1"/>
    <cellStyle name="Calculation" xfId="10058" builtinId="22" hidden="1" customBuiltin="1"/>
    <cellStyle name="Calculation" xfId="10086" builtinId="22" hidden="1" customBuiltin="1"/>
    <cellStyle name="Calculation" xfId="10118" builtinId="22" hidden="1" customBuiltin="1"/>
    <cellStyle name="Calculation" xfId="10147" builtinId="22" hidden="1" customBuiltin="1"/>
    <cellStyle name="Calculation" xfId="10174" builtinId="22" hidden="1" customBuiltin="1"/>
    <cellStyle name="Calculation" xfId="10178" builtinId="22" hidden="1" customBuiltin="1"/>
    <cellStyle name="Calculation" xfId="10155" builtinId="22" hidden="1" customBuiltin="1"/>
    <cellStyle name="Calculation" xfId="10181" builtinId="22" hidden="1" customBuiltin="1"/>
    <cellStyle name="Calculation" xfId="10221" builtinId="22" hidden="1" customBuiltin="1"/>
    <cellStyle name="Calculation" xfId="10244" builtinId="22" hidden="1" customBuiltin="1"/>
    <cellStyle name="Calculation" xfId="10269" builtinId="22" hidden="1" customBuiltin="1"/>
    <cellStyle name="Calculation" xfId="10296" builtinId="22" hidden="1" customBuiltin="1"/>
    <cellStyle name="Calculation" xfId="10335" builtinId="22" hidden="1" customBuiltin="1"/>
    <cellStyle name="Calculation" xfId="10364" builtinId="22" hidden="1" customBuiltin="1"/>
    <cellStyle name="Calculation" xfId="10397" builtinId="22" hidden="1" customBuiltin="1"/>
    <cellStyle name="Calculation" xfId="10427" builtinId="22" hidden="1" customBuiltin="1"/>
    <cellStyle name="Calculation" xfId="10454" builtinId="22" hidden="1" customBuiltin="1"/>
    <cellStyle name="Calculation" xfId="10458" builtinId="22" hidden="1" customBuiltin="1"/>
    <cellStyle name="Calculation" xfId="10435" builtinId="22" hidden="1" customBuiltin="1"/>
    <cellStyle name="Calculation" xfId="10461" builtinId="22" hidden="1" customBuiltin="1"/>
    <cellStyle name="Calculation" xfId="10500" builtinId="22" hidden="1" customBuiltin="1"/>
    <cellStyle name="Calculation" xfId="10524" builtinId="22" hidden="1" customBuiltin="1"/>
    <cellStyle name="Calculation" xfId="10547" builtinId="22" hidden="1" customBuiltin="1"/>
    <cellStyle name="Calculation" xfId="10577" builtinId="22" hidden="1" customBuiltin="1"/>
    <cellStyle name="Calculation" xfId="10733" builtinId="22" hidden="1" customBuiltin="1"/>
    <cellStyle name="Calculation" xfId="7909" builtinId="22" hidden="1" customBuiltin="1"/>
    <cellStyle name="Calculation" xfId="10713" builtinId="22" hidden="1" customBuiltin="1"/>
    <cellStyle name="Calculation" xfId="4467" builtinId="22" hidden="1" customBuiltin="1"/>
    <cellStyle name="Calculation" xfId="7571" builtinId="22" hidden="1" customBuiltin="1"/>
    <cellStyle name="Calculation" xfId="5194" builtinId="22" hidden="1" customBuiltin="1"/>
    <cellStyle name="Calculation" xfId="5640" builtinId="22" hidden="1" customBuiltin="1"/>
    <cellStyle name="Calculation" xfId="4789" builtinId="22" hidden="1" customBuiltin="1"/>
    <cellStyle name="Calculation" xfId="5748" builtinId="22" hidden="1" customBuiltin="1"/>
    <cellStyle name="Calculation" xfId="4716" builtinId="22" hidden="1" customBuiltin="1"/>
    <cellStyle name="Calculation" xfId="4504" builtinId="22" hidden="1" customBuiltin="1"/>
    <cellStyle name="Calculation" xfId="7809" builtinId="22" hidden="1" customBuiltin="1"/>
    <cellStyle name="Calculation" xfId="4422" builtinId="22" hidden="1" customBuiltin="1"/>
    <cellStyle name="Calculation" xfId="4123" builtinId="22" hidden="1" customBuiltin="1"/>
    <cellStyle name="Calculation" xfId="8265" builtinId="22" hidden="1" customBuiltin="1"/>
    <cellStyle name="Calculation" xfId="7619" builtinId="22" hidden="1" customBuiltin="1"/>
    <cellStyle name="Calculation" xfId="4896" builtinId="22" hidden="1" customBuiltin="1"/>
    <cellStyle name="Calculation" xfId="8238" builtinId="22" hidden="1" customBuiltin="1"/>
    <cellStyle name="Calculation" xfId="5620" builtinId="22" hidden="1" customBuiltin="1"/>
    <cellStyle name="Calculation" xfId="5814" builtinId="22" hidden="1" customBuiltin="1"/>
    <cellStyle name="Calculation" xfId="8492" builtinId="22" hidden="1" customBuiltin="1"/>
    <cellStyle name="Calculation" xfId="7664" builtinId="22" hidden="1" customBuiltin="1"/>
    <cellStyle name="Calculation" xfId="8299" builtinId="22" hidden="1" customBuiltin="1"/>
    <cellStyle name="Calculation" xfId="6332" builtinId="22" hidden="1" customBuiltin="1"/>
    <cellStyle name="Calculation" xfId="7801" builtinId="22" hidden="1" customBuiltin="1"/>
    <cellStyle name="Calculation" xfId="5263" builtinId="22" hidden="1" customBuiltin="1"/>
    <cellStyle name="Calculation" xfId="8490" builtinId="22" hidden="1" customBuiltin="1"/>
    <cellStyle name="Calculation" xfId="5160" builtinId="22" hidden="1" customBuiltin="1"/>
    <cellStyle name="Calculation" xfId="8406" builtinId="22" hidden="1" customBuiltin="1"/>
    <cellStyle name="Calculation" xfId="8320" builtinId="22" hidden="1" customBuiltin="1"/>
    <cellStyle name="Calculation" xfId="8482" builtinId="22" hidden="1" customBuiltin="1"/>
    <cellStyle name="Calculation" xfId="4173" builtinId="22" hidden="1" customBuiltin="1"/>
    <cellStyle name="Calculation" xfId="4893" builtinId="22" hidden="1" customBuiltin="1"/>
    <cellStyle name="Calculation" xfId="6212" builtinId="22" hidden="1" customBuiltin="1"/>
    <cellStyle name="Calculation" xfId="5401" builtinId="22" hidden="1" customBuiltin="1"/>
    <cellStyle name="Calculation" xfId="5799" builtinId="22" hidden="1" customBuiltin="1"/>
    <cellStyle name="Calculation" xfId="5396" builtinId="22" hidden="1" customBuiltin="1"/>
    <cellStyle name="Calculation" xfId="4377" builtinId="22" hidden="1" customBuiltin="1"/>
    <cellStyle name="Calculation" xfId="4999" builtinId="22" hidden="1" customBuiltin="1"/>
    <cellStyle name="Calculation" xfId="173" builtinId="22" hidden="1" customBuiltin="1"/>
    <cellStyle name="Calculation" xfId="5246" builtinId="22" hidden="1" customBuiltin="1"/>
    <cellStyle name="Calculation" xfId="5920" builtinId="22" hidden="1" customBuiltin="1"/>
    <cellStyle name="Calculation" xfId="6197" builtinId="22" hidden="1" customBuiltin="1"/>
    <cellStyle name="Calculation" xfId="5441" builtinId="22" hidden="1" customBuiltin="1"/>
    <cellStyle name="Calculation" xfId="4363" builtinId="22" hidden="1" customBuiltin="1"/>
    <cellStyle name="Calculation" xfId="4936" builtinId="22" hidden="1" customBuiltin="1"/>
    <cellStyle name="Calculation" xfId="6283" builtinId="22" hidden="1" customBuiltin="1"/>
    <cellStyle name="Calculation" xfId="4870" builtinId="22" hidden="1" customBuiltin="1"/>
    <cellStyle name="Calculation" xfId="5769" builtinId="22" hidden="1" customBuiltin="1"/>
    <cellStyle name="Calculation" xfId="8147" builtinId="22" hidden="1" customBuiltin="1"/>
    <cellStyle name="Calculation" xfId="8606" builtinId="22" hidden="1" customBuiltin="1"/>
    <cellStyle name="Calculation" xfId="5981" builtinId="22" hidden="1" customBuiltin="1"/>
    <cellStyle name="Calculation" xfId="7843" builtinId="22" hidden="1" customBuiltin="1"/>
    <cellStyle name="Calculation" xfId="8632" builtinId="22" hidden="1" customBuiltin="1"/>
    <cellStyle name="Calculation" xfId="11013" builtinId="22" hidden="1" customBuiltin="1"/>
    <cellStyle name="Calculation" xfId="11038" builtinId="22" hidden="1" customBuiltin="1"/>
    <cellStyle name="Calculation" xfId="11069" builtinId="22" hidden="1" customBuiltin="1"/>
    <cellStyle name="Calculation" xfId="11096" builtinId="22" hidden="1" customBuiltin="1"/>
    <cellStyle name="Calculation" xfId="11123" builtinId="22" hidden="1" customBuiltin="1"/>
    <cellStyle name="Calculation" xfId="11004" builtinId="22" hidden="1" customBuiltin="1"/>
    <cellStyle name="Calculation" xfId="11167" builtinId="22" hidden="1" customBuiltin="1"/>
    <cellStyle name="Calculation" xfId="11199" builtinId="22" hidden="1" customBuiltin="1"/>
    <cellStyle name="Calculation" xfId="11234" builtinId="22" hidden="1" customBuiltin="1"/>
    <cellStyle name="Calculation" xfId="11270" builtinId="22" hidden="1" customBuiltin="1"/>
    <cellStyle name="Calculation" xfId="11301" builtinId="22" hidden="1" customBuiltin="1"/>
    <cellStyle name="Calculation" xfId="11305" builtinId="22" hidden="1" customBuiltin="1"/>
    <cellStyle name="Calculation" xfId="11278" builtinId="22" hidden="1" customBuiltin="1"/>
    <cellStyle name="Calculation" xfId="11308" builtinId="22" hidden="1" customBuiltin="1"/>
    <cellStyle name="Calculation" xfId="11354" builtinId="22" hidden="1" customBuiltin="1"/>
    <cellStyle name="Calculation" xfId="11384" builtinId="22" hidden="1" customBuiltin="1"/>
    <cellStyle name="Calculation" xfId="11410" builtinId="22" hidden="1" customBuiltin="1"/>
    <cellStyle name="Calculation" xfId="11152" builtinId="22" hidden="1" customBuiltin="1"/>
    <cellStyle name="Calculation" xfId="11464" builtinId="22" hidden="1" customBuiltin="1"/>
    <cellStyle name="Calculation" xfId="11495" builtinId="22" hidden="1" customBuiltin="1"/>
    <cellStyle name="Calculation" xfId="11528" builtinId="22" hidden="1" customBuiltin="1"/>
    <cellStyle name="Calculation" xfId="11560" builtinId="22" hidden="1" customBuiltin="1"/>
    <cellStyle name="Calculation" xfId="11588" builtinId="22" hidden="1" customBuiltin="1"/>
    <cellStyle name="Calculation" xfId="11592" builtinId="22" hidden="1" customBuiltin="1"/>
    <cellStyle name="Calculation" xfId="11568" builtinId="22" hidden="1" customBuiltin="1"/>
    <cellStyle name="Calculation" xfId="11595" builtinId="22" hidden="1" customBuiltin="1"/>
    <cellStyle name="Calculation" xfId="11635" builtinId="22" hidden="1" customBuiltin="1"/>
    <cellStyle name="Calculation" xfId="11661" builtinId="22" hidden="1" customBuiltin="1"/>
    <cellStyle name="Calculation" xfId="11689" builtinId="22" hidden="1" customBuiltin="1"/>
    <cellStyle name="Calculation" xfId="11720" builtinId="22" hidden="1" customBuiltin="1"/>
    <cellStyle name="Calculation" xfId="11763" builtinId="22" hidden="1" customBuiltin="1"/>
    <cellStyle name="Calculation" xfId="11793" builtinId="22" hidden="1" customBuiltin="1"/>
    <cellStyle name="Calculation" xfId="11826" builtinId="22" hidden="1" customBuiltin="1"/>
    <cellStyle name="Calculation" xfId="11857" builtinId="22" hidden="1" customBuiltin="1"/>
    <cellStyle name="Calculation" xfId="11884" builtinId="22" hidden="1" customBuiltin="1"/>
    <cellStyle name="Calculation" xfId="11888" builtinId="22" hidden="1" customBuiltin="1"/>
    <cellStyle name="Calculation" xfId="11865" builtinId="22" hidden="1" customBuiltin="1"/>
    <cellStyle name="Calculation" xfId="11891" builtinId="22" hidden="1" customBuiltin="1"/>
    <cellStyle name="Calculation" xfId="11929" builtinId="22" hidden="1" customBuiltin="1"/>
    <cellStyle name="Calculation" xfId="11959" builtinId="22" hidden="1" customBuiltin="1"/>
    <cellStyle name="Calculation" xfId="11989" builtinId="22" hidden="1" customBuiltin="1"/>
    <cellStyle name="Calculation" xfId="12014" builtinId="22" hidden="1" customBuiltin="1"/>
    <cellStyle name="Calculation" xfId="10925" builtinId="22" hidden="1" customBuiltin="1"/>
    <cellStyle name="Calculation" xfId="6170" builtinId="22" hidden="1" customBuiltin="1"/>
    <cellStyle name="Calculation" xfId="6169" builtinId="22" hidden="1" customBuiltin="1"/>
    <cellStyle name="Calculation" xfId="10929" builtinId="22" hidden="1" customBuiltin="1"/>
    <cellStyle name="Calculation" xfId="10906" builtinId="22" hidden="1" customBuiltin="1"/>
    <cellStyle name="Calculation" xfId="10947" builtinId="22" hidden="1" customBuiltin="1"/>
    <cellStyle name="Calculation" xfId="12168" builtinId="22" hidden="1" customBuiltin="1"/>
    <cellStyle name="Calculation" xfId="12189" builtinId="22" hidden="1" customBuiltin="1"/>
    <cellStyle name="Calculation" xfId="12212" builtinId="22" hidden="1" customBuiltin="1"/>
    <cellStyle name="Calculation" xfId="12233" builtinId="22" hidden="1" customBuiltin="1"/>
    <cellStyle name="Calculation" xfId="12254" builtinId="22" hidden="1" customBuiltin="1"/>
    <cellStyle name="Calculation" xfId="12160" builtinId="22" hidden="1" customBuiltin="1"/>
    <cellStyle name="Calculation" xfId="12290" builtinId="22" hidden="1" customBuiltin="1"/>
    <cellStyle name="Calculation" xfId="12321" builtinId="22" hidden="1" customBuiltin="1"/>
    <cellStyle name="Calculation" xfId="12357" builtinId="22" hidden="1" customBuiltin="1"/>
    <cellStyle name="Calculation" xfId="12387" builtinId="22" hidden="1" customBuiltin="1"/>
    <cellStyle name="Calculation" xfId="12419" builtinId="22" hidden="1" customBuiltin="1"/>
    <cellStyle name="Calculation" xfId="12423" builtinId="22" hidden="1" customBuiltin="1"/>
    <cellStyle name="Calculation" xfId="12395" builtinId="22" hidden="1" customBuiltin="1"/>
    <cellStyle name="Calculation" xfId="12426" builtinId="22" hidden="1" customBuiltin="1"/>
    <cellStyle name="Calculation" xfId="12472" builtinId="22" hidden="1" customBuiltin="1"/>
    <cellStyle name="Calculation" xfId="12499" builtinId="22" hidden="1" customBuiltin="1"/>
    <cellStyle name="Calculation" xfId="12526" builtinId="22" hidden="1" customBuiltin="1"/>
    <cellStyle name="Calculation" xfId="12276" builtinId="22" hidden="1" customBuiltin="1"/>
    <cellStyle name="Calculation" xfId="12574" builtinId="22" hidden="1" customBuiltin="1"/>
    <cellStyle name="Calculation" xfId="12604" builtinId="22" hidden="1" customBuiltin="1"/>
    <cellStyle name="Calculation" xfId="12636" builtinId="22" hidden="1" customBuiltin="1"/>
    <cellStyle name="Calculation" xfId="12666" builtinId="22" hidden="1" customBuiltin="1"/>
    <cellStyle name="Calculation" xfId="12693" builtinId="22" hidden="1" customBuiltin="1"/>
    <cellStyle name="Calculation" xfId="12697" builtinId="22" hidden="1" customBuiltin="1"/>
    <cellStyle name="Calculation" xfId="12674" builtinId="22" hidden="1" customBuiltin="1"/>
    <cellStyle name="Calculation" xfId="12700" builtinId="22" hidden="1" customBuiltin="1"/>
    <cellStyle name="Calculation" xfId="12740" builtinId="22" hidden="1" customBuiltin="1"/>
    <cellStyle name="Calculation" xfId="12767" builtinId="22" hidden="1" customBuiltin="1"/>
    <cellStyle name="Calculation" xfId="12797" builtinId="22" hidden="1" customBuiltin="1"/>
    <cellStyle name="Calculation" xfId="12828" builtinId="22" hidden="1" customBuiltin="1"/>
    <cellStyle name="Calculation" xfId="12867" builtinId="22" hidden="1" customBuiltin="1"/>
    <cellStyle name="Calculation" xfId="12897" builtinId="22" hidden="1" customBuiltin="1"/>
    <cellStyle name="Calculation" xfId="12929" builtinId="22" hidden="1" customBuiltin="1"/>
    <cellStyle name="Calculation" xfId="12958" builtinId="22" hidden="1" customBuiltin="1"/>
    <cellStyle name="Calculation" xfId="12985" builtinId="22" hidden="1" customBuiltin="1"/>
    <cellStyle name="Calculation" xfId="12989" builtinId="22" hidden="1" customBuiltin="1"/>
    <cellStyle name="Calculation" xfId="12966" builtinId="22" hidden="1" customBuiltin="1"/>
    <cellStyle name="Calculation" xfId="12992" builtinId="22" hidden="1" customBuiltin="1"/>
    <cellStyle name="Calculation" xfId="13032" builtinId="22" hidden="1" customBuiltin="1"/>
    <cellStyle name="Calculation" xfId="13057" builtinId="22" hidden="1" customBuiltin="1"/>
    <cellStyle name="Calculation" xfId="13084" builtinId="22" hidden="1" customBuiltin="1"/>
    <cellStyle name="Calculation" xfId="13108" builtinId="22" hidden="1" customBuiltin="1"/>
    <cellStyle name="Calculation" xfId="5674" builtinId="22" hidden="1" customBuiltin="1"/>
    <cellStyle name="Calculation" xfId="4127" builtinId="22" hidden="1" customBuiltin="1"/>
    <cellStyle name="Calculation" xfId="5345" builtinId="22" hidden="1" customBuiltin="1"/>
    <cellStyle name="Calculation" xfId="4320" builtinId="22" hidden="1" customBuiltin="1"/>
    <cellStyle name="Calculation" xfId="5866" builtinId="22" hidden="1" customBuiltin="1"/>
    <cellStyle name="Calculation" xfId="8263" builtinId="22" hidden="1" customBuiltin="1"/>
    <cellStyle name="Calculation" xfId="6103" builtinId="22" hidden="1" customBuiltin="1"/>
    <cellStyle name="Calculation" xfId="4671" builtinId="22" hidden="1" customBuiltin="1"/>
    <cellStyle name="Calculation" xfId="12452" builtinId="22" hidden="1" customBuiltin="1"/>
    <cellStyle name="Calculation" xfId="6134" builtinId="22" hidden="1" customBuiltin="1"/>
    <cellStyle name="Calculation" xfId="4430" builtinId="22" hidden="1" customBuiltin="1"/>
    <cellStyle name="Calculation" xfId="5056" builtinId="22" hidden="1" customBuiltin="1"/>
    <cellStyle name="Calculation" xfId="12509" builtinId="22" hidden="1" customBuiltin="1"/>
    <cellStyle name="Calculation" xfId="11452" builtinId="22" hidden="1" customBuiltin="1"/>
    <cellStyle name="Calculation" xfId="5420" builtinId="22" hidden="1" customBuiltin="1"/>
    <cellStyle name="Calculation" xfId="5930" builtinId="22" hidden="1" customBuiltin="1"/>
    <cellStyle name="Calculation" xfId="11103" builtinId="22" hidden="1" customBuiltin="1"/>
    <cellStyle name="Calculation" xfId="12479" builtinId="22" hidden="1" customBuiltin="1"/>
    <cellStyle name="Calculation" xfId="5124" builtinId="22" hidden="1" customBuiltin="1"/>
    <cellStyle name="Calculation" xfId="11361" builtinId="22" hidden="1" customBuiltin="1"/>
    <cellStyle name="Calculation" xfId="13170" builtinId="22" hidden="1" customBuiltin="1"/>
    <cellStyle name="Calculation" xfId="13206" builtinId="22" hidden="1" customBuiltin="1"/>
    <cellStyle name="Calculation" xfId="13241" builtinId="22" hidden="1" customBuiltin="1"/>
    <cellStyle name="Calculation" xfId="8207" builtinId="22" hidden="1" customBuiltin="1"/>
    <cellStyle name="Calculation" xfId="13304" builtinId="22" hidden="1" customBuiltin="1"/>
    <cellStyle name="Calculation" xfId="13337" builtinId="22" hidden="1" customBuiltin="1"/>
    <cellStyle name="Calculation" xfId="13372" builtinId="22" hidden="1" customBuiltin="1"/>
    <cellStyle name="Calculation" xfId="13405" builtinId="22" hidden="1" customBuiltin="1"/>
    <cellStyle name="Calculation" xfId="13435" builtinId="22" hidden="1" customBuiltin="1"/>
    <cellStyle name="Calculation" xfId="13439" builtinId="22" hidden="1" customBuiltin="1"/>
    <cellStyle name="Calculation" xfId="13413" builtinId="22" hidden="1" customBuiltin="1"/>
    <cellStyle name="Calculation" xfId="13442" builtinId="22" hidden="1" customBuiltin="1"/>
    <cellStyle name="Calculation" xfId="13491" builtinId="22" hidden="1" customBuiltin="1"/>
    <cellStyle name="Calculation" xfId="13527" builtinId="22" hidden="1" customBuiltin="1"/>
    <cellStyle name="Calculation" xfId="13561" builtinId="22" hidden="1" customBuiltin="1"/>
    <cellStyle name="Calculation" xfId="13601" builtinId="22" hidden="1" customBuiltin="1"/>
    <cellStyle name="Calculation" xfId="13646" builtinId="22" hidden="1" customBuiltin="1"/>
    <cellStyle name="Calculation" xfId="13679" builtinId="22" hidden="1" customBuiltin="1"/>
    <cellStyle name="Calculation" xfId="13714" builtinId="22" hidden="1" customBuiltin="1"/>
    <cellStyle name="Calculation" xfId="13747" builtinId="22" hidden="1" customBuiltin="1"/>
    <cellStyle name="Calculation" xfId="13777" builtinId="22" hidden="1" customBuiltin="1"/>
    <cellStyle name="Calculation" xfId="13781" builtinId="22" hidden="1" customBuiltin="1"/>
    <cellStyle name="Calculation" xfId="13755" builtinId="22" hidden="1" customBuiltin="1"/>
    <cellStyle name="Calculation" xfId="13784" builtinId="22" hidden="1" customBuiltin="1"/>
    <cellStyle name="Calculation" xfId="13833" builtinId="22" hidden="1" customBuiltin="1"/>
    <cellStyle name="Calculation" xfId="13869" builtinId="22" hidden="1" customBuiltin="1"/>
    <cellStyle name="Calculation" xfId="13903" builtinId="22" hidden="1" customBuiltin="1"/>
    <cellStyle name="Calculation" xfId="13951" builtinId="22" hidden="1" customBuiltin="1"/>
    <cellStyle name="Calculation" xfId="14311" builtinId="22" hidden="1" customBuiltin="1"/>
    <cellStyle name="Calculation" xfId="14332" builtinId="22" hidden="1" customBuiltin="1"/>
    <cellStyle name="Calculation" xfId="14354" builtinId="22" hidden="1" customBuiltin="1"/>
    <cellStyle name="Calculation" xfId="14376" builtinId="22" hidden="1" customBuiltin="1"/>
    <cellStyle name="Calculation" xfId="14397" builtinId="22" hidden="1" customBuiltin="1"/>
    <cellStyle name="Calculation" xfId="14439" builtinId="22" hidden="1" customBuiltin="1"/>
    <cellStyle name="Calculation" xfId="14840" builtinId="22" hidden="1" customBuiltin="1"/>
    <cellStyle name="Calculation" xfId="14864" builtinId="22" hidden="1" customBuiltin="1"/>
    <cellStyle name="Calculation" xfId="14891" builtinId="22" hidden="1" customBuiltin="1"/>
    <cellStyle name="Calculation" xfId="14915" builtinId="22" hidden="1" customBuiltin="1"/>
    <cellStyle name="Calculation" xfId="14939" builtinId="22" hidden="1" customBuiltin="1"/>
    <cellStyle name="Calculation" xfId="14832" builtinId="22" hidden="1" customBuiltin="1"/>
    <cellStyle name="Calculation" xfId="14974" builtinId="22" hidden="1" customBuiltin="1"/>
    <cellStyle name="Calculation" xfId="15003" builtinId="22" hidden="1" customBuiltin="1"/>
    <cellStyle name="Calculation" xfId="15038" builtinId="22" hidden="1" customBuiltin="1"/>
    <cellStyle name="Calculation" xfId="15070" builtinId="22" hidden="1" customBuiltin="1"/>
    <cellStyle name="Calculation" xfId="15102" builtinId="22" hidden="1" customBuiltin="1"/>
    <cellStyle name="Calculation" xfId="15106" builtinId="22" hidden="1" customBuiltin="1"/>
    <cellStyle name="Calculation" xfId="15078" builtinId="22" hidden="1" customBuiltin="1"/>
    <cellStyle name="Calculation" xfId="15109" builtinId="22" hidden="1" customBuiltin="1"/>
    <cellStyle name="Calculation" xfId="15151" builtinId="22" hidden="1" customBuiltin="1"/>
    <cellStyle name="Calculation" xfId="15175" builtinId="22" hidden="1" customBuiltin="1"/>
    <cellStyle name="Calculation" xfId="15198" builtinId="22" hidden="1" customBuiltin="1"/>
    <cellStyle name="Calculation" xfId="14961" builtinId="22" hidden="1" customBuiltin="1"/>
    <cellStyle name="Calculation" xfId="15242" builtinId="22" hidden="1" customBuiltin="1"/>
    <cellStyle name="Calculation" xfId="15270" builtinId="22" hidden="1" customBuiltin="1"/>
    <cellStyle name="Calculation" xfId="15302" builtinId="22" hidden="1" customBuiltin="1"/>
    <cellStyle name="Calculation" xfId="15333" builtinId="22" hidden="1" customBuiltin="1"/>
    <cellStyle name="Calculation" xfId="15360" builtinId="22" hidden="1" customBuiltin="1"/>
    <cellStyle name="Calculation" xfId="15364" builtinId="22" hidden="1" customBuiltin="1"/>
    <cellStyle name="Calculation" xfId="15341" builtinId="22" hidden="1" customBuiltin="1"/>
    <cellStyle name="Calculation" xfId="15367" builtinId="22" hidden="1" customBuiltin="1"/>
    <cellStyle name="Calculation" xfId="15405" builtinId="22" hidden="1" customBuiltin="1"/>
    <cellStyle name="Calculation" xfId="15429" builtinId="22" hidden="1" customBuiltin="1"/>
    <cellStyle name="Calculation" xfId="15454" builtinId="22" hidden="1" customBuiltin="1"/>
    <cellStyle name="Calculation" xfId="15482" builtinId="22" hidden="1" customBuiltin="1"/>
    <cellStyle name="Calculation" xfId="15520" builtinId="22" hidden="1" customBuiltin="1"/>
    <cellStyle name="Calculation" xfId="15548" builtinId="22" hidden="1" customBuiltin="1"/>
    <cellStyle name="Calculation" xfId="15580" builtinId="22" hidden="1" customBuiltin="1"/>
    <cellStyle name="Calculation" xfId="15610" builtinId="22" hidden="1" customBuiltin="1"/>
    <cellStyle name="Calculation" xfId="15637" builtinId="22" hidden="1" customBuiltin="1"/>
    <cellStyle name="Calculation" xfId="15641" builtinId="22" hidden="1" customBuiltin="1"/>
    <cellStyle name="Calculation" xfId="15618" builtinId="22" hidden="1" customBuiltin="1"/>
    <cellStyle name="Calculation" xfId="15644" builtinId="22" hidden="1" customBuiltin="1"/>
    <cellStyle name="Calculation" xfId="15682" builtinId="22" hidden="1" customBuiltin="1"/>
    <cellStyle name="Calculation" xfId="15705" builtinId="22" hidden="1" customBuiltin="1"/>
    <cellStyle name="Calculation" xfId="15729" builtinId="22" hidden="1" customBuiltin="1"/>
    <cellStyle name="Calculation" xfId="15752" builtinId="22" hidden="1" customBuiltin="1"/>
    <cellStyle name="Calculation" xfId="14735" builtinId="22" hidden="1" customBuiltin="1"/>
    <cellStyle name="Calculation" xfId="14584" builtinId="22" hidden="1" customBuiltin="1"/>
    <cellStyle name="Calculation" xfId="14593" builtinId="22" hidden="1" customBuiltin="1"/>
    <cellStyle name="Calculation" xfId="14739" builtinId="22" hidden="1" customBuiltin="1"/>
    <cellStyle name="Calculation" xfId="14700" builtinId="22" hidden="1" customBuiltin="1"/>
    <cellStyle name="Calculation" xfId="14762" builtinId="22" hidden="1" customBuiltin="1"/>
    <cellStyle name="Calculation" xfId="15911" builtinId="22" hidden="1" customBuiltin="1"/>
    <cellStyle name="Calculation" xfId="15932" builtinId="22" hidden="1" customBuiltin="1"/>
    <cellStyle name="Calculation" xfId="15955" builtinId="22" hidden="1" customBuiltin="1"/>
    <cellStyle name="Calculation" xfId="15976" builtinId="22" hidden="1" customBuiltin="1"/>
    <cellStyle name="Calculation" xfId="15997" builtinId="22" hidden="1" customBuiltin="1"/>
    <cellStyle name="Calculation" xfId="15904" builtinId="22" hidden="1" customBuiltin="1"/>
    <cellStyle name="Calculation" xfId="16029" builtinId="22" hidden="1" customBuiltin="1"/>
    <cellStyle name="Calculation" xfId="16059" builtinId="22" hidden="1" customBuiltin="1"/>
    <cellStyle name="Calculation" xfId="16095" builtinId="22" hidden="1" customBuiltin="1"/>
    <cellStyle name="Calculation" xfId="16125" builtinId="22" hidden="1" customBuiltin="1"/>
    <cellStyle name="Calculation" xfId="16156" builtinId="22" hidden="1" customBuiltin="1"/>
    <cellStyle name="Calculation" xfId="16160" builtinId="22" hidden="1" customBuiltin="1"/>
    <cellStyle name="Calculation" xfId="16133" builtinId="22" hidden="1" customBuiltin="1"/>
    <cellStyle name="Calculation" xfId="16163" builtinId="22" hidden="1" customBuiltin="1"/>
    <cellStyle name="Calculation" xfId="16208" builtinId="22" hidden="1" customBuiltin="1"/>
    <cellStyle name="Calculation" xfId="16231" builtinId="22" hidden="1" customBuiltin="1"/>
    <cellStyle name="Calculation" xfId="16257" builtinId="22" hidden="1" customBuiltin="1"/>
    <cellStyle name="Calculation" xfId="16018" builtinId="22" hidden="1" customBuiltin="1"/>
    <cellStyle name="Calculation" xfId="16303" builtinId="22" hidden="1" customBuiltin="1"/>
    <cellStyle name="Calculation" xfId="16331" builtinId="22" hidden="1" customBuiltin="1"/>
    <cellStyle name="Calculation" xfId="16363" builtinId="22" hidden="1" customBuiltin="1"/>
    <cellStyle name="Calculation" xfId="16392" builtinId="22" hidden="1" customBuiltin="1"/>
    <cellStyle name="Calculation" xfId="16419" builtinId="22" hidden="1" customBuiltin="1"/>
    <cellStyle name="Calculation" xfId="16423" builtinId="22" hidden="1" customBuiltin="1"/>
    <cellStyle name="Calculation" xfId="16400" builtinId="22" hidden="1" customBuiltin="1"/>
    <cellStyle name="Calculation" xfId="16426" builtinId="22" hidden="1" customBuiltin="1"/>
    <cellStyle name="Calculation" xfId="16463" builtinId="22" hidden="1" customBuiltin="1"/>
    <cellStyle name="Calculation" xfId="16485" builtinId="22" hidden="1" customBuiltin="1"/>
    <cellStyle name="Calculation" xfId="16508" builtinId="22" hidden="1" customBuiltin="1"/>
    <cellStyle name="Calculation" xfId="16535" builtinId="22" hidden="1" customBuiltin="1"/>
    <cellStyle name="Calculation" xfId="16573" builtinId="22" hidden="1" customBuiltin="1"/>
    <cellStyle name="Calculation" xfId="16601" builtinId="22" hidden="1" customBuiltin="1"/>
    <cellStyle name="Calculation" xfId="16634" builtinId="22" hidden="1" customBuiltin="1"/>
    <cellStyle name="Calculation" xfId="16664" builtinId="22" hidden="1" customBuiltin="1"/>
    <cellStyle name="Calculation" xfId="16691" builtinId="22" hidden="1" customBuiltin="1"/>
    <cellStyle name="Calculation" xfId="16695" builtinId="22" hidden="1" customBuiltin="1"/>
    <cellStyle name="Calculation" xfId="16672" builtinId="22" hidden="1" customBuiltin="1"/>
    <cellStyle name="Calculation" xfId="16698" builtinId="22" hidden="1" customBuiltin="1"/>
    <cellStyle name="Calculation" xfId="16736" builtinId="22" hidden="1" customBuiltin="1"/>
    <cellStyle name="Calculation" xfId="16759" builtinId="22" hidden="1" customBuiltin="1"/>
    <cellStyle name="Calculation" xfId="16781" builtinId="22" hidden="1" customBuiltin="1"/>
    <cellStyle name="Calculation" xfId="16811" builtinId="22" hidden="1" customBuiltin="1"/>
    <cellStyle name="Calculation" xfId="16942" builtinId="22" hidden="1" customBuiltin="1"/>
    <cellStyle name="Calculation" xfId="14259" builtinId="22" hidden="1" customBuiltin="1"/>
    <cellStyle name="Calculation" xfId="16922" builtinId="22" hidden="1" customBuiltin="1"/>
    <cellStyle name="Calculation" xfId="10964" builtinId="22" hidden="1" customBuiltin="1"/>
    <cellStyle name="Calculation" xfId="13991" builtinId="22" hidden="1" customBuiltin="1"/>
    <cellStyle name="Calculation" xfId="5738" builtinId="22" hidden="1" customBuiltin="1"/>
    <cellStyle name="Calculation" xfId="4444" builtinId="22" hidden="1" customBuiltin="1"/>
    <cellStyle name="Calculation" xfId="5082" builtinId="22" hidden="1" customBuiltin="1"/>
    <cellStyle name="Calculation" xfId="5360" builtinId="22" hidden="1" customBuiltin="1"/>
    <cellStyle name="Calculation" xfId="5772" builtinId="22" hidden="1" customBuiltin="1"/>
    <cellStyle name="Calculation" xfId="4924" builtinId="22" hidden="1" customBuiltin="1"/>
    <cellStyle name="Calculation" xfId="14186" builtinId="22" hidden="1" customBuiltin="1"/>
    <cellStyle name="Calculation" xfId="7686" builtinId="22" hidden="1" customBuiltin="1"/>
    <cellStyle name="Calculation" xfId="5650" builtinId="22" hidden="1" customBuiltin="1"/>
    <cellStyle name="Calculation" xfId="14569" builtinId="22" hidden="1" customBuiltin="1"/>
    <cellStyle name="Calculation" xfId="14030" builtinId="22" hidden="1" customBuiltin="1"/>
    <cellStyle name="Calculation" xfId="7552" builtinId="22" hidden="1" customBuiltin="1"/>
    <cellStyle name="Calculation" xfId="14549" builtinId="22" hidden="1" customBuiltin="1"/>
    <cellStyle name="Calculation" xfId="5585" builtinId="22" hidden="1" customBuiltin="1"/>
    <cellStyle name="Calculation" xfId="5042" builtinId="22" hidden="1" customBuiltin="1"/>
    <cellStyle name="Calculation" xfId="14766" builtinId="22" hidden="1" customBuiltin="1"/>
    <cellStyle name="Calculation" xfId="14065" builtinId="22" hidden="1" customBuiltin="1"/>
    <cellStyle name="Calculation" xfId="14599" builtinId="22" hidden="1" customBuiltin="1"/>
    <cellStyle name="Calculation" xfId="11335" builtinId="22" hidden="1" customBuiltin="1"/>
    <cellStyle name="Calculation" xfId="14180" builtinId="22" hidden="1" customBuiltin="1"/>
    <cellStyle name="Calculation" xfId="7916" builtinId="22" hidden="1" customBuiltin="1"/>
    <cellStyle name="Calculation" xfId="14764" builtinId="22" hidden="1" customBuiltin="1"/>
    <cellStyle name="Calculation" xfId="4701" builtinId="22" hidden="1" customBuiltin="1"/>
    <cellStyle name="Calculation" xfId="14690" builtinId="22" hidden="1" customBuiltin="1"/>
    <cellStyle name="Calculation" xfId="14617" builtinId="22" hidden="1" customBuiltin="1"/>
    <cellStyle name="Calculation" xfId="14757" builtinId="22" hidden="1" customBuiltin="1"/>
    <cellStyle name="Calculation" xfId="8088" builtinId="22" hidden="1" customBuiltin="1"/>
    <cellStyle name="Calculation" xfId="4456" builtinId="22" hidden="1" customBuiltin="1"/>
    <cellStyle name="Calculation" xfId="4427" builtinId="22" hidden="1" customBuiltin="1"/>
    <cellStyle name="Calculation" xfId="5328" builtinId="22" hidden="1" customBuiltin="1"/>
    <cellStyle name="Calculation" xfId="5838" builtinId="22" hidden="1" customBuiltin="1"/>
    <cellStyle name="Calculation" xfId="6166" builtinId="22" hidden="1" customBuiltin="1"/>
    <cellStyle name="Calculation" xfId="11769" builtinId="22" hidden="1" customBuiltin="1"/>
    <cellStyle name="Calculation" xfId="8188" builtinId="22" hidden="1" customBuiltin="1"/>
    <cellStyle name="Calculation" xfId="4131" builtinId="22" hidden="1" customBuiltin="1"/>
    <cellStyle name="Calculation" xfId="10787" builtinId="22" hidden="1" customBuiltin="1"/>
    <cellStyle name="Calculation" xfId="5832" builtinId="22" hidden="1" customBuiltin="1"/>
    <cellStyle name="Calculation" xfId="7918" builtinId="22" hidden="1" customBuiltin="1"/>
    <cellStyle name="Calculation" xfId="6136" builtinId="22" hidden="1" customBuiltin="1"/>
    <cellStyle name="Calculation" xfId="11388" builtinId="22" hidden="1" customBuiltin="1"/>
    <cellStyle name="Calculation" xfId="4212" builtinId="22" hidden="1" customBuiltin="1"/>
    <cellStyle name="Calculation" xfId="11843" builtinId="22" hidden="1" customBuiltin="1"/>
    <cellStyle name="Calculation" xfId="5503" builtinId="22" hidden="1" customBuiltin="1"/>
    <cellStyle name="Calculation" xfId="5052" builtinId="22" hidden="1" customBuiltin="1"/>
    <cellStyle name="Calculation" xfId="14473" builtinId="22" hidden="1" customBuiltin="1"/>
    <cellStyle name="Calculation" xfId="14878" builtinId="22" hidden="1" customBuiltin="1"/>
    <cellStyle name="Calculation" xfId="6393" builtinId="22" hidden="1" customBuiltin="1"/>
    <cellStyle name="Calculation" xfId="14211" builtinId="22" hidden="1" customBuiltin="1"/>
    <cellStyle name="Calculation" xfId="14904" builtinId="22" hidden="1" customBuiltin="1"/>
    <cellStyle name="Calculation" xfId="17170" builtinId="22" hidden="1" customBuiltin="1"/>
    <cellStyle name="Calculation" xfId="17195" builtinId="22" hidden="1" customBuiltin="1"/>
    <cellStyle name="Calculation" xfId="17222" builtinId="22" hidden="1" customBuiltin="1"/>
    <cellStyle name="Calculation" xfId="17249" builtinId="22" hidden="1" customBuiltin="1"/>
    <cellStyle name="Calculation" xfId="17274" builtinId="22" hidden="1" customBuiltin="1"/>
    <cellStyle name="Calculation" xfId="17161" builtinId="22" hidden="1" customBuiltin="1"/>
    <cellStyle name="Calculation" xfId="17314" builtinId="22" hidden="1" customBuiltin="1"/>
    <cellStyle name="Calculation" xfId="17346" builtinId="22" hidden="1" customBuiltin="1"/>
    <cellStyle name="Calculation" xfId="17381" builtinId="22" hidden="1" customBuiltin="1"/>
    <cellStyle name="Calculation" xfId="17414" builtinId="22" hidden="1" customBuiltin="1"/>
    <cellStyle name="Calculation" xfId="17445" builtinId="22" hidden="1" customBuiltin="1"/>
    <cellStyle name="Calculation" xfId="17449" builtinId="22" hidden="1" customBuiltin="1"/>
    <cellStyle name="Calculation" xfId="17422" builtinId="22" hidden="1" customBuiltin="1"/>
    <cellStyle name="Calculation" xfId="17452" builtinId="22" hidden="1" customBuiltin="1"/>
    <cellStyle name="Calculation" xfId="17497" builtinId="22" hidden="1" customBuiltin="1"/>
    <cellStyle name="Calculation" xfId="17525" builtinId="22" hidden="1" customBuiltin="1"/>
    <cellStyle name="Calculation" xfId="17550" builtinId="22" hidden="1" customBuiltin="1"/>
    <cellStyle name="Calculation" xfId="17300" builtinId="22" hidden="1" customBuiltin="1"/>
    <cellStyle name="Calculation" xfId="17597" builtinId="22" hidden="1" customBuiltin="1"/>
    <cellStyle name="Calculation" xfId="17627" builtinId="22" hidden="1" customBuiltin="1"/>
    <cellStyle name="Calculation" xfId="17659" builtinId="22" hidden="1" customBuiltin="1"/>
    <cellStyle name="Calculation" xfId="17689" builtinId="22" hidden="1" customBuiltin="1"/>
    <cellStyle name="Calculation" xfId="17718" builtinId="22" hidden="1" customBuiltin="1"/>
    <cellStyle name="Calculation" xfId="17722" builtinId="22" hidden="1" customBuiltin="1"/>
    <cellStyle name="Calculation" xfId="17697" builtinId="22" hidden="1" customBuiltin="1"/>
    <cellStyle name="Calculation" xfId="17725" builtinId="22" hidden="1" customBuiltin="1"/>
    <cellStyle name="Calculation" xfId="17764" builtinId="22" hidden="1" customBuiltin="1"/>
    <cellStyle name="Calculation" xfId="17791" builtinId="22" hidden="1" customBuiltin="1"/>
    <cellStyle name="Calculation" xfId="17815" builtinId="22" hidden="1" customBuiltin="1"/>
    <cellStyle name="Calculation" xfId="17843" builtinId="22" hidden="1" customBuiltin="1"/>
    <cellStyle name="Calculation" xfId="17882" builtinId="22" hidden="1" customBuiltin="1"/>
    <cellStyle name="Calculation" xfId="17911" builtinId="22" hidden="1" customBuiltin="1"/>
    <cellStyle name="Calculation" xfId="17943" builtinId="22" hidden="1" customBuiltin="1"/>
    <cellStyle name="Calculation" xfId="17974" builtinId="22" hidden="1" customBuiltin="1"/>
    <cellStyle name="Calculation" xfId="18002" builtinId="22" hidden="1" customBuiltin="1"/>
    <cellStyle name="Calculation" xfId="18006" builtinId="22" hidden="1" customBuiltin="1"/>
    <cellStyle name="Calculation" xfId="17982" builtinId="22" hidden="1" customBuiltin="1"/>
    <cellStyle name="Calculation" xfId="18009" builtinId="22" hidden="1" customBuiltin="1"/>
    <cellStyle name="Calculation" xfId="18046" builtinId="22" hidden="1" customBuiltin="1"/>
    <cellStyle name="Calculation" xfId="18072" builtinId="22" hidden="1" customBuiltin="1"/>
    <cellStyle name="Calculation" xfId="18096" builtinId="22" hidden="1" customBuiltin="1"/>
    <cellStyle name="Calculation" xfId="18120" builtinId="22" hidden="1" customBuiltin="1"/>
    <cellStyle name="Calculation" xfId="17092" builtinId="22" hidden="1" customBuiltin="1"/>
    <cellStyle name="Calculation" xfId="11479" builtinId="22" hidden="1" customBuiltin="1"/>
    <cellStyle name="Calculation" xfId="12588" builtinId="22" hidden="1" customBuiltin="1"/>
    <cellStyle name="Calculation" xfId="17096" builtinId="22" hidden="1" customBuiltin="1"/>
    <cellStyle name="Calculation" xfId="17074" builtinId="22" hidden="1" customBuiltin="1"/>
    <cellStyle name="Calculation" xfId="17114" builtinId="22" hidden="1" customBuiltin="1"/>
    <cellStyle name="Calculation" xfId="18273" builtinId="22" hidden="1" customBuiltin="1"/>
    <cellStyle name="Calculation" xfId="18294" builtinId="22" hidden="1" customBuiltin="1"/>
    <cellStyle name="Calculation" xfId="18317" builtinId="22" hidden="1" customBuiltin="1"/>
    <cellStyle name="Calculation" xfId="18338" builtinId="22" hidden="1" customBuiltin="1"/>
    <cellStyle name="Calculation" xfId="18359" builtinId="22" hidden="1" customBuiltin="1"/>
    <cellStyle name="Calculation" xfId="18266" builtinId="22" hidden="1" customBuiltin="1"/>
    <cellStyle name="Calculation" xfId="18394" builtinId="22" hidden="1" customBuiltin="1"/>
    <cellStyle name="Calculation" xfId="18424" builtinId="22" hidden="1" customBuiltin="1"/>
    <cellStyle name="Calculation" xfId="18459" builtinId="22" hidden="1" customBuiltin="1"/>
    <cellStyle name="Calculation" xfId="18490" builtinId="22" hidden="1" customBuiltin="1"/>
    <cellStyle name="Calculation" xfId="18522" builtinId="22" hidden="1" customBuiltin="1"/>
    <cellStyle name="Calculation" xfId="18526" builtinId="22" hidden="1" customBuiltin="1"/>
    <cellStyle name="Calculation" xfId="18498" builtinId="22" hidden="1" customBuiltin="1"/>
    <cellStyle name="Calculation" xfId="18529" builtinId="22" hidden="1" customBuiltin="1"/>
    <cellStyle name="Calculation" xfId="18572" builtinId="22" hidden="1" customBuiltin="1"/>
    <cellStyle name="Calculation" xfId="18597" builtinId="22" hidden="1" customBuiltin="1"/>
    <cellStyle name="Calculation" xfId="18624" builtinId="22" hidden="1" customBuiltin="1"/>
    <cellStyle name="Calculation" xfId="18382" builtinId="22" hidden="1" customBuiltin="1"/>
    <cellStyle name="Calculation" xfId="18671" builtinId="22" hidden="1" customBuiltin="1"/>
    <cellStyle name="Calculation" xfId="18701" builtinId="22" hidden="1" customBuiltin="1"/>
    <cellStyle name="Calculation" xfId="18733" builtinId="22" hidden="1" customBuiltin="1"/>
    <cellStyle name="Calculation" xfId="18763" builtinId="22" hidden="1" customBuiltin="1"/>
    <cellStyle name="Calculation" xfId="18791" builtinId="22" hidden="1" customBuiltin="1"/>
    <cellStyle name="Calculation" xfId="18795" builtinId="22" hidden="1" customBuiltin="1"/>
    <cellStyle name="Calculation" xfId="18771" builtinId="22" hidden="1" customBuiltin="1"/>
    <cellStyle name="Calculation" xfId="18798" builtinId="22" hidden="1" customBuiltin="1"/>
    <cellStyle name="Calculation" xfId="18836" builtinId="22" hidden="1" customBuiltin="1"/>
    <cellStyle name="Calculation" xfId="18863" builtinId="22" hidden="1" customBuiltin="1"/>
    <cellStyle name="Calculation" xfId="18887" builtinId="22" hidden="1" customBuiltin="1"/>
    <cellStyle name="Calculation" xfId="18916" builtinId="22" hidden="1" customBuiltin="1"/>
    <cellStyle name="Calculation" xfId="18954" builtinId="22" hidden="1" customBuiltin="1"/>
    <cellStyle name="Calculation" xfId="18983" builtinId="22" hidden="1" customBuiltin="1"/>
    <cellStyle name="Calculation" xfId="19015" builtinId="22" hidden="1" customBuiltin="1"/>
    <cellStyle name="Calculation" xfId="19046" builtinId="22" hidden="1" customBuiltin="1"/>
    <cellStyle name="Calculation" xfId="19074" builtinId="22" hidden="1" customBuiltin="1"/>
    <cellStyle name="Calculation" xfId="19078" builtinId="22" hidden="1" customBuiltin="1"/>
    <cellStyle name="Calculation" xfId="19054" builtinId="22" hidden="1" customBuiltin="1"/>
    <cellStyle name="Calculation" xfId="19081" builtinId="22" hidden="1" customBuiltin="1"/>
    <cellStyle name="Calculation" xfId="19119" builtinId="22" hidden="1" customBuiltin="1"/>
    <cellStyle name="Calculation" xfId="19142" builtinId="22" hidden="1" customBuiltin="1"/>
    <cellStyle name="Calculation" xfId="19166" builtinId="22" hidden="1" customBuiltin="1"/>
    <cellStyle name="Calculation" xfId="19189" builtinId="22" hidden="1" customBuiltin="1"/>
    <cellStyle name="Calculation" xfId="5595" builtinId="22" hidden="1" customBuiltin="1"/>
    <cellStyle name="Calculation" xfId="6322" builtinId="22" hidden="1" customBuiltin="1"/>
    <cellStyle name="Calculation" xfId="8487" builtinId="22" hidden="1" customBuiltin="1"/>
    <cellStyle name="Calculation" xfId="8286" builtinId="22" hidden="1" customBuiltin="1"/>
    <cellStyle name="Calculation" xfId="5044" builtinId="22" hidden="1" customBuiltin="1"/>
    <cellStyle name="Calculation" xfId="14567" builtinId="22" hidden="1" customBuiltin="1"/>
    <cellStyle name="Calculation" xfId="11970" builtinId="22" hidden="1" customBuiltin="1"/>
    <cellStyle name="Calculation" xfId="10867" builtinId="22" hidden="1" customBuiltin="1"/>
    <cellStyle name="Calculation" xfId="18552" builtinId="22" hidden="1" customBuiltin="1"/>
    <cellStyle name="Calculation" xfId="4235" builtinId="22" hidden="1" customBuiltin="1"/>
    <cellStyle name="Calculation" xfId="4963" builtinId="22" hidden="1" customBuiltin="1"/>
    <cellStyle name="Calculation" xfId="5137" builtinId="22" hidden="1" customBuiltin="1"/>
    <cellStyle name="Calculation" xfId="18607" builtinId="22" hidden="1" customBuiltin="1"/>
    <cellStyle name="Calculation" xfId="17586" builtinId="22" hidden="1" customBuiltin="1"/>
    <cellStyle name="Calculation" xfId="10820" builtinId="22" hidden="1" customBuiltin="1"/>
    <cellStyle name="Calculation" xfId="4087" builtinId="22" hidden="1" customBuiltin="1"/>
    <cellStyle name="Calculation" xfId="17255" builtinId="22" hidden="1" customBuiltin="1"/>
    <cellStyle name="Calculation" xfId="18578" builtinId="22" hidden="1" customBuiltin="1"/>
    <cellStyle name="Calculation" xfId="4187" builtinId="22" hidden="1" customBuiltin="1"/>
    <cellStyle name="Calculation" xfId="17503" builtinId="22" hidden="1" customBuiltin="1"/>
    <cellStyle name="Calculation" xfId="19252" builtinId="22" hidden="1" customBuiltin="1"/>
    <cellStyle name="Calculation" xfId="19289" builtinId="22" hidden="1" customBuiltin="1"/>
    <cellStyle name="Calculation" xfId="19324" builtinId="22" hidden="1" customBuiltin="1"/>
    <cellStyle name="Calculation" xfId="14522" builtinId="22" hidden="1" customBuiltin="1"/>
    <cellStyle name="Calculation" xfId="19387" builtinId="22" hidden="1" customBuiltin="1"/>
    <cellStyle name="Calculation" xfId="19420" builtinId="22" hidden="1" customBuiltin="1"/>
    <cellStyle name="Calculation" xfId="19455" builtinId="22" hidden="1" customBuiltin="1"/>
    <cellStyle name="Calculation" xfId="19488" builtinId="22" hidden="1" customBuiltin="1"/>
    <cellStyle name="Calculation" xfId="19518" builtinId="22" hidden="1" customBuiltin="1"/>
    <cellStyle name="Calculation" xfId="19522" builtinId="22" hidden="1" customBuiltin="1"/>
    <cellStyle name="Calculation" xfId="19496" builtinId="22" hidden="1" customBuiltin="1"/>
    <cellStyle name="Calculation" xfId="19525" builtinId="22" hidden="1" customBuiltin="1"/>
    <cellStyle name="Calculation" xfId="19574" builtinId="22" hidden="1" customBuiltin="1"/>
    <cellStyle name="Calculation" xfId="19610" builtinId="22" hidden="1" customBuiltin="1"/>
    <cellStyle name="Calculation" xfId="19644" builtinId="22" hidden="1" customBuiltin="1"/>
    <cellStyle name="Calculation" xfId="19684" builtinId="22" hidden="1" customBuiltin="1"/>
    <cellStyle name="Calculation" xfId="19729" builtinId="22" hidden="1" customBuiltin="1"/>
    <cellStyle name="Calculation" xfId="19762" builtinId="22" hidden="1" customBuiltin="1"/>
    <cellStyle name="Calculation" xfId="19797" builtinId="22" hidden="1" customBuiltin="1"/>
    <cellStyle name="Calculation" xfId="19830" builtinId="22" hidden="1" customBuiltin="1"/>
    <cellStyle name="Calculation" xfId="19860" builtinId="22" hidden="1" customBuiltin="1"/>
    <cellStyle name="Calculation" xfId="19864" builtinId="22" hidden="1" customBuiltin="1"/>
    <cellStyle name="Calculation" xfId="19838" builtinId="22" hidden="1" customBuiltin="1"/>
    <cellStyle name="Calculation" xfId="19867" builtinId="22" hidden="1" customBuiltin="1"/>
    <cellStyle name="Calculation" xfId="19916" builtinId="22" hidden="1" customBuiltin="1"/>
    <cellStyle name="Calculation" xfId="19952" builtinId="22" hidden="1" customBuiltin="1"/>
    <cellStyle name="Calculation" xfId="19986" builtinId="22" hidden="1" customBuiltin="1"/>
    <cellStyle name="Calculation" xfId="20025" builtinId="22" hidden="1" customBuiltin="1"/>
    <cellStyle name="Calculation" xfId="20135" builtinId="22" hidden="1" customBuiltin="1"/>
    <cellStyle name="Calculation" xfId="20156" builtinId="22" hidden="1" customBuiltin="1"/>
    <cellStyle name="Calculation" xfId="20179" builtinId="22" hidden="1" customBuiltin="1"/>
    <cellStyle name="Calculation" xfId="20201" builtinId="22" hidden="1" customBuiltin="1"/>
    <cellStyle name="Calculation" xfId="20222" builtinId="22" hidden="1" customBuiltin="1"/>
    <cellStyle name="Calculation" xfId="20256" builtinId="22" hidden="1" customBuiltin="1"/>
    <cellStyle name="Calculation" xfId="20454" builtinId="22" hidden="1" customBuiltin="1"/>
    <cellStyle name="Calculation" xfId="20479" builtinId="22" hidden="1" customBuiltin="1"/>
    <cellStyle name="Calculation" xfId="20505" builtinId="22" hidden="1" customBuiltin="1"/>
    <cellStyle name="Calculation" xfId="20532" builtinId="22" hidden="1" customBuiltin="1"/>
    <cellStyle name="Calculation" xfId="20557" builtinId="22" hidden="1" customBuiltin="1"/>
    <cellStyle name="Calculation" xfId="20445" builtinId="22" hidden="1" customBuiltin="1"/>
    <cellStyle name="Calculation" xfId="20597" builtinId="22" hidden="1" customBuiltin="1"/>
    <cellStyle name="Calculation" xfId="20628" builtinId="22" hidden="1" customBuiltin="1"/>
    <cellStyle name="Calculation" xfId="20663" builtinId="22" hidden="1" customBuiltin="1"/>
    <cellStyle name="Calculation" xfId="20695" builtinId="22" hidden="1" customBuiltin="1"/>
    <cellStyle name="Calculation" xfId="20726" builtinId="22" hidden="1" customBuiltin="1"/>
    <cellStyle name="Calculation" xfId="20730" builtinId="22" hidden="1" customBuiltin="1"/>
    <cellStyle name="Calculation" xfId="20703" builtinId="22" hidden="1" customBuiltin="1"/>
    <cellStyle name="Calculation" xfId="20733" builtinId="22" hidden="1" customBuiltin="1"/>
    <cellStyle name="Calculation" xfId="20777" builtinId="22" hidden="1" customBuiltin="1"/>
    <cellStyle name="Calculation" xfId="20805" builtinId="22" hidden="1" customBuiltin="1"/>
    <cellStyle name="Calculation" xfId="20829" builtinId="22" hidden="1" customBuiltin="1"/>
    <cellStyle name="Calculation" xfId="20583" builtinId="22" hidden="1" customBuiltin="1"/>
    <cellStyle name="Calculation" xfId="20876" builtinId="22" hidden="1" customBuiltin="1"/>
    <cellStyle name="Calculation" xfId="20906" builtinId="22" hidden="1" customBuiltin="1"/>
    <cellStyle name="Calculation" xfId="20938" builtinId="22" hidden="1" customBuiltin="1"/>
    <cellStyle name="Calculation" xfId="20968" builtinId="22" hidden="1" customBuiltin="1"/>
    <cellStyle name="Calculation" xfId="20996" builtinId="22" hidden="1" customBuiltin="1"/>
    <cellStyle name="Calculation" xfId="21000" builtinId="22" hidden="1" customBuiltin="1"/>
    <cellStyle name="Calculation" xfId="20976" builtinId="22" hidden="1" customBuiltin="1"/>
    <cellStyle name="Calculation" xfId="21003" builtinId="22" hidden="1" customBuiltin="1"/>
    <cellStyle name="Calculation" xfId="21040" builtinId="22" hidden="1" customBuiltin="1"/>
    <cellStyle name="Calculation" xfId="21065" builtinId="22" hidden="1" customBuiltin="1"/>
    <cellStyle name="Calculation" xfId="21088" builtinId="22" hidden="1" customBuiltin="1"/>
    <cellStyle name="Calculation" xfId="21115" builtinId="22" hidden="1" customBuiltin="1"/>
    <cellStyle name="Calculation" xfId="21154" builtinId="22" hidden="1" customBuiltin="1"/>
    <cellStyle name="Calculation" xfId="21183" builtinId="22" hidden="1" customBuiltin="1"/>
    <cellStyle name="Calculation" xfId="21215" builtinId="22" hidden="1" customBuiltin="1"/>
    <cellStyle name="Calculation" xfId="21246" builtinId="22" hidden="1" customBuiltin="1"/>
    <cellStyle name="Calculation" xfId="21273" builtinId="22" hidden="1" customBuiltin="1"/>
    <cellStyle name="Calculation" xfId="21277" builtinId="22" hidden="1" customBuiltin="1"/>
    <cellStyle name="Calculation" xfId="21254" builtinId="22" hidden="1" customBuiltin="1"/>
    <cellStyle name="Calculation" xfId="21280" builtinId="22" hidden="1" customBuiltin="1"/>
    <cellStyle name="Calculation" xfId="21317" builtinId="22" hidden="1" customBuiltin="1"/>
    <cellStyle name="Calculation" xfId="21343" builtinId="22" hidden="1" customBuiltin="1"/>
    <cellStyle name="Calculation" xfId="21366" builtinId="22" hidden="1" customBuiltin="1"/>
    <cellStyle name="Calculation" xfId="21389" builtinId="22" hidden="1" customBuiltin="1"/>
    <cellStyle name="Calculation" xfId="20376" builtinId="22" hidden="1" customBuiltin="1"/>
    <cellStyle name="Calculation" xfId="20318" builtinId="22" hidden="1" customBuiltin="1"/>
    <cellStyle name="Calculation" xfId="20322" builtinId="22" hidden="1" customBuiltin="1"/>
    <cellStyle name="Calculation" xfId="20380" builtinId="22" hidden="1" customBuiltin="1"/>
    <cellStyle name="Calculation" xfId="20358" builtinId="22" hidden="1" customBuiltin="1"/>
    <cellStyle name="Calculation" xfId="20398" builtinId="22" hidden="1" customBuiltin="1"/>
    <cellStyle name="Calculation" xfId="21542" builtinId="22" hidden="1" customBuiltin="1"/>
    <cellStyle name="Calculation" xfId="21563" builtinId="22" hidden="1" customBuiltin="1"/>
    <cellStyle name="Calculation" xfId="21586" builtinId="22" hidden="1" customBuiltin="1"/>
    <cellStyle name="Calculation" xfId="21607" builtinId="22" hidden="1" customBuiltin="1"/>
    <cellStyle name="Calculation" xfId="21628" builtinId="22" hidden="1" customBuiltin="1"/>
    <cellStyle name="Calculation" xfId="21535" builtinId="22" hidden="1" customBuiltin="1"/>
    <cellStyle name="Calculation" xfId="21663" builtinId="22" hidden="1" customBuiltin="1"/>
    <cellStyle name="Calculation" xfId="21693" builtinId="22" hidden="1" customBuiltin="1"/>
    <cellStyle name="Calculation" xfId="21728" builtinId="22" hidden="1" customBuiltin="1"/>
    <cellStyle name="Calculation" xfId="21759" builtinId="22" hidden="1" customBuiltin="1"/>
    <cellStyle name="Calculation" xfId="21790" builtinId="22" hidden="1" customBuiltin="1"/>
    <cellStyle name="Calculation" xfId="21794" builtinId="22" hidden="1" customBuiltin="1"/>
    <cellStyle name="Calculation" xfId="21767" builtinId="22" hidden="1" customBuiltin="1"/>
    <cellStyle name="Calculation" xfId="21797" builtinId="22" hidden="1" customBuiltin="1"/>
    <cellStyle name="Calculation" xfId="21838" builtinId="22" hidden="1" customBuiltin="1"/>
    <cellStyle name="Calculation" xfId="21862" builtinId="22" hidden="1" customBuiltin="1"/>
    <cellStyle name="Calculation" xfId="21886" builtinId="22" hidden="1" customBuiltin="1"/>
    <cellStyle name="Calculation" xfId="21651" builtinId="22" hidden="1" customBuiltin="1"/>
    <cellStyle name="Calculation" xfId="21933" builtinId="22" hidden="1" customBuiltin="1"/>
    <cellStyle name="Calculation" xfId="21962" builtinId="22" hidden="1" customBuiltin="1"/>
    <cellStyle name="Calculation" xfId="21994" builtinId="22" hidden="1" customBuiltin="1"/>
    <cellStyle name="Calculation" xfId="22024" builtinId="22" hidden="1" customBuiltin="1"/>
    <cellStyle name="Calculation" xfId="22051" builtinId="22" hidden="1" customBuiltin="1"/>
    <cellStyle name="Calculation" xfId="22055" builtinId="22" hidden="1" customBuiltin="1"/>
    <cellStyle name="Calculation" xfId="22032" builtinId="22" hidden="1" customBuiltin="1"/>
    <cellStyle name="Calculation" xfId="22058" builtinId="22" hidden="1" customBuiltin="1"/>
    <cellStyle name="Calculation" xfId="22094" builtinId="22" hidden="1" customBuiltin="1"/>
    <cellStyle name="Calculation" xfId="22119" builtinId="22" hidden="1" customBuiltin="1"/>
    <cellStyle name="Calculation" xfId="22143" builtinId="22" hidden="1" customBuiltin="1"/>
    <cellStyle name="Calculation" xfId="22171" builtinId="22" hidden="1" customBuiltin="1"/>
    <cellStyle name="Calculation" xfId="22209" builtinId="22" hidden="1" customBuiltin="1"/>
    <cellStyle name="Calculation" xfId="22238" builtinId="22" hidden="1" customBuiltin="1"/>
    <cellStyle name="Calculation" xfId="22270" builtinId="22" hidden="1" customBuiltin="1"/>
    <cellStyle name="Calculation" xfId="22301" builtinId="22" hidden="1" customBuiltin="1"/>
    <cellStyle name="Calculation" xfId="22328" builtinId="22" hidden="1" customBuiltin="1"/>
    <cellStyle name="Calculation" xfId="22332" builtinId="22" hidden="1" customBuiltin="1"/>
    <cellStyle name="Calculation" xfId="22309" builtinId="22" hidden="1" customBuiltin="1"/>
    <cellStyle name="Calculation" xfId="22335" builtinId="22" hidden="1" customBuiltin="1"/>
    <cellStyle name="Calculation" xfId="22373" builtinId="22" hidden="1" customBuiltin="1"/>
    <cellStyle name="Calculation" xfId="22396" builtinId="22" hidden="1" customBuiltin="1"/>
    <cellStyle name="Calculation" xfId="22419" builtinId="22" hidden="1" customBuiltin="1"/>
    <cellStyle name="Calculation" xfId="22442" builtinId="22" hidden="1" customBuiltin="1"/>
    <cellStyle name="Calculation" xfId="17186" builtinId="22" hidden="1" customBuiltin="1"/>
    <cellStyle name="Calculation" xfId="14033" builtinId="22" hidden="1" customBuiltin="1"/>
    <cellStyle name="Calculation" xfId="11056" builtinId="22" hidden="1" customBuiltin="1"/>
    <cellStyle name="Calculation" xfId="8784" builtinId="22" hidden="1" customBuiltin="1"/>
    <cellStyle name="Calculation" xfId="10823" builtinId="22" hidden="1" customBuiltin="1"/>
    <cellStyle name="Calculation" xfId="14485" builtinId="22" hidden="1" customBuiltin="1"/>
    <cellStyle name="Calculation" xfId="12489" builtinId="22" hidden="1" customBuiltin="1"/>
    <cellStyle name="Calculation" xfId="5889" builtinId="22" hidden="1" customBuiltin="1"/>
    <cellStyle name="Calculation" xfId="21820" builtinId="22" hidden="1" customBuiltin="1"/>
    <cellStyle name="Calculation" xfId="20102" builtinId="22" hidden="1" customBuiltin="1"/>
    <cellStyle name="Calculation" xfId="5418" builtinId="22" hidden="1" customBuiltin="1"/>
    <cellStyle name="Calculation" xfId="5023" builtinId="22" hidden="1" customBuiltin="1"/>
    <cellStyle name="Calculation" xfId="21871" builtinId="22" hidden="1" customBuiltin="1"/>
    <cellStyle name="Calculation" xfId="20865" builtinId="22" hidden="1" customBuiltin="1"/>
    <cellStyle name="Calculation" xfId="6233" builtinId="22" hidden="1" customBuiltin="1"/>
    <cellStyle name="Calculation" xfId="5886" builtinId="22" hidden="1" customBuiltin="1"/>
    <cellStyle name="Calculation" xfId="20538" builtinId="22" hidden="1" customBuiltin="1"/>
    <cellStyle name="Calculation" xfId="21844" builtinId="22" hidden="1" customBuiltin="1"/>
    <cellStyle name="Calculation" xfId="14635" builtinId="22" hidden="1" customBuiltin="1"/>
    <cellStyle name="Calculation" xfId="20783" builtinId="22" hidden="1" customBuiltin="1"/>
    <cellStyle name="Calculation" xfId="22505" builtinId="22" hidden="1" customBuiltin="1"/>
    <cellStyle name="Calculation" xfId="22542" builtinId="22" hidden="1" customBuiltin="1"/>
    <cellStyle name="Calculation" xfId="22577" builtinId="22" hidden="1" customBuiltin="1"/>
    <cellStyle name="Calculation" xfId="20287" builtinId="22" hidden="1" customBuiltin="1"/>
    <cellStyle name="Calculation" xfId="22640" builtinId="22" hidden="1" customBuiltin="1"/>
    <cellStyle name="Calculation" xfId="22673" builtinId="22" hidden="1" customBuiltin="1"/>
    <cellStyle name="Calculation" xfId="22708" builtinId="22" hidden="1" customBuiltin="1"/>
    <cellStyle name="Calculation" xfId="22741" builtinId="22" hidden="1" customBuiltin="1"/>
    <cellStyle name="Calculation" xfId="22771" builtinId="22" hidden="1" customBuiltin="1"/>
    <cellStyle name="Calculation" xfId="22775" builtinId="22" hidden="1" customBuiltin="1"/>
    <cellStyle name="Calculation" xfId="22749" builtinId="22" hidden="1" customBuiltin="1"/>
    <cellStyle name="Calculation" xfId="22778" builtinId="22" hidden="1" customBuiltin="1"/>
    <cellStyle name="Calculation" xfId="22827" builtinId="22" hidden="1" customBuiltin="1"/>
    <cellStyle name="Calculation" xfId="22863" builtinId="22" hidden="1" customBuiltin="1"/>
    <cellStyle name="Calculation" xfId="22897" builtinId="22" hidden="1" customBuiltin="1"/>
    <cellStyle name="Calculation" xfId="22937" builtinId="22" hidden="1" customBuiltin="1"/>
    <cellStyle name="Calculation" xfId="22982" builtinId="22" hidden="1" customBuiltin="1"/>
    <cellStyle name="Calculation" xfId="23015" builtinId="22" hidden="1" customBuiltin="1"/>
    <cellStyle name="Calculation" xfId="23050" builtinId="22" hidden="1" customBuiltin="1"/>
    <cellStyle name="Calculation" xfId="23083" builtinId="22" hidden="1" customBuiltin="1"/>
    <cellStyle name="Calculation" xfId="23113" builtinId="22" hidden="1" customBuiltin="1"/>
    <cellStyle name="Calculation" xfId="23117" builtinId="22" hidden="1" customBuiltin="1"/>
    <cellStyle name="Calculation" xfId="23091" builtinId="22" hidden="1" customBuiltin="1"/>
    <cellStyle name="Calculation" xfId="23120" builtinId="22" hidden="1" customBuiltin="1"/>
    <cellStyle name="Calculation" xfId="23169" builtinId="22" hidden="1" customBuiltin="1"/>
    <cellStyle name="Calculation" xfId="23205" builtinId="22" hidden="1" customBuiltin="1"/>
    <cellStyle name="Calculation" xfId="23239" builtinId="22" hidden="1" customBuiltin="1"/>
    <cellStyle name="Calculation" xfId="23275" builtinId="22" hidden="1" customBuiltin="1"/>
    <cellStyle name="Calculation" xfId="23343" builtinId="22" hidden="1" customBuiltin="1"/>
    <cellStyle name="Calculation" xfId="23364" builtinId="22" hidden="1" customBuiltin="1"/>
    <cellStyle name="Calculation" xfId="23387" builtinId="22" hidden="1" customBuiltin="1"/>
    <cellStyle name="Calculation" xfId="23409" builtinId="22" hidden="1" customBuiltin="1"/>
    <cellStyle name="Calculation" xfId="23430" builtinId="22" hidden="1" customBuiltin="1"/>
    <cellStyle name="Calculation" xfId="23461" builtinId="22" hidden="1" customBuiltin="1"/>
    <cellStyle name="Calculation" xfId="23656" builtinId="22" hidden="1" customBuiltin="1"/>
    <cellStyle name="Calculation" xfId="23678" builtinId="22" hidden="1" customBuiltin="1"/>
    <cellStyle name="Calculation" xfId="23704" builtinId="22" hidden="1" customBuiltin="1"/>
    <cellStyle name="Calculation" xfId="23730" builtinId="22" hidden="1" customBuiltin="1"/>
    <cellStyle name="Calculation" xfId="23754" builtinId="22" hidden="1" customBuiltin="1"/>
    <cellStyle name="Calculation" xfId="23647" builtinId="22" hidden="1" customBuiltin="1"/>
    <cellStyle name="Calculation" xfId="23794" builtinId="22" hidden="1" customBuiltin="1"/>
    <cellStyle name="Calculation" xfId="23824" builtinId="22" hidden="1" customBuiltin="1"/>
    <cellStyle name="Calculation" xfId="23859" builtinId="22" hidden="1" customBuiltin="1"/>
    <cellStyle name="Calculation" xfId="23891" builtinId="22" hidden="1" customBuiltin="1"/>
    <cellStyle name="Calculation" xfId="23922" builtinId="22" hidden="1" customBuiltin="1"/>
    <cellStyle name="Calculation" xfId="23926" builtinId="22" hidden="1" customBuiltin="1"/>
    <cellStyle name="Calculation" xfId="23899" builtinId="22" hidden="1" customBuiltin="1"/>
    <cellStyle name="Calculation" xfId="23929" builtinId="22" hidden="1" customBuiltin="1"/>
    <cellStyle name="Calculation" xfId="23971" builtinId="22" hidden="1" customBuiltin="1"/>
    <cellStyle name="Calculation" xfId="23997" builtinId="22" hidden="1" customBuiltin="1"/>
    <cellStyle name="Calculation" xfId="24021" builtinId="22" hidden="1" customBuiltin="1"/>
    <cellStyle name="Calculation" xfId="23780" builtinId="22" hidden="1" customBuiltin="1"/>
    <cellStyle name="Calculation" xfId="24067" builtinId="22" hidden="1" customBuiltin="1"/>
    <cellStyle name="Calculation" xfId="24095" builtinId="22" hidden="1" customBuiltin="1"/>
    <cellStyle name="Calculation" xfId="24127" builtinId="22" hidden="1" customBuiltin="1"/>
    <cellStyle name="Calculation" xfId="24157" builtinId="22" hidden="1" customBuiltin="1"/>
    <cellStyle name="Calculation" xfId="24184" builtinId="22" hidden="1" customBuiltin="1"/>
    <cellStyle name="Calculation" xfId="24188" builtinId="22" hidden="1" customBuiltin="1"/>
    <cellStyle name="Calculation" xfId="24165" builtinId="22" hidden="1" customBuiltin="1"/>
    <cellStyle name="Calculation" xfId="24191" builtinId="22" hidden="1" customBuiltin="1"/>
    <cellStyle name="Calculation" xfId="24228" builtinId="22" hidden="1" customBuiltin="1"/>
    <cellStyle name="Calculation" xfId="24252" builtinId="22" hidden="1" customBuiltin="1"/>
    <cellStyle name="Calculation" xfId="24275" builtinId="22" hidden="1" customBuiltin="1"/>
    <cellStyle name="Calculation" xfId="24302" builtinId="22" hidden="1" customBuiltin="1"/>
    <cellStyle name="Calculation" xfId="24341" builtinId="22" hidden="1" customBuiltin="1"/>
    <cellStyle name="Calculation" xfId="24369" builtinId="22" hidden="1" customBuiltin="1"/>
    <cellStyle name="Calculation" xfId="24401" builtinId="22" hidden="1" customBuiltin="1"/>
    <cellStyle name="Calculation" xfId="24431" builtinId="22" hidden="1" customBuiltin="1"/>
    <cellStyle name="Calculation" xfId="24458" builtinId="22" hidden="1" customBuiltin="1"/>
    <cellStyle name="Calculation" xfId="24462" builtinId="22" hidden="1" customBuiltin="1"/>
    <cellStyle name="Calculation" xfId="24439" builtinId="22" hidden="1" customBuiltin="1"/>
    <cellStyle name="Calculation" xfId="24465" builtinId="22" hidden="1" customBuiltin="1"/>
    <cellStyle name="Calculation" xfId="24502" builtinId="22" hidden="1" customBuiltin="1"/>
    <cellStyle name="Calculation" xfId="24527" builtinId="22" hidden="1" customBuiltin="1"/>
    <cellStyle name="Calculation" xfId="24550" builtinId="22" hidden="1" customBuiltin="1"/>
    <cellStyle name="Calculation" xfId="24573" builtinId="22" hidden="1" customBuiltin="1"/>
    <cellStyle name="Calculation" xfId="23579" builtinId="22" hidden="1" customBuiltin="1"/>
    <cellStyle name="Calculation" xfId="23522" builtinId="22" hidden="1" customBuiltin="1"/>
    <cellStyle name="Calculation" xfId="23526" builtinId="22" hidden="1" customBuiltin="1"/>
    <cellStyle name="Calculation" xfId="23583" builtinId="22" hidden="1" customBuiltin="1"/>
    <cellStyle name="Calculation" xfId="23562" builtinId="22" hidden="1" customBuiltin="1"/>
    <cellStyle name="Calculation" xfId="23601" builtinId="22" hidden="1" customBuiltin="1"/>
    <cellStyle name="Calculation" xfId="24725" builtinId="22" hidden="1" customBuiltin="1"/>
    <cellStyle name="Calculation" xfId="24746" builtinId="22" hidden="1" customBuiltin="1"/>
    <cellStyle name="Calculation" xfId="24769" builtinId="22" hidden="1" customBuiltin="1"/>
    <cellStyle name="Calculation" xfId="24790" builtinId="22" hidden="1" customBuiltin="1"/>
    <cellStyle name="Calculation" xfId="24811" builtinId="22" hidden="1" customBuiltin="1"/>
    <cellStyle name="Calculation" xfId="24718" builtinId="22" hidden="1" customBuiltin="1"/>
    <cellStyle name="Calculation" xfId="24845" builtinId="22" hidden="1" customBuiltin="1"/>
    <cellStyle name="Calculation" xfId="24874" builtinId="22" hidden="1" customBuiltin="1"/>
    <cellStyle name="Calculation" xfId="24909" builtinId="22" hidden="1" customBuiltin="1"/>
    <cellStyle name="Calculation" xfId="24939" builtinId="22" hidden="1" customBuiltin="1"/>
    <cellStyle name="Calculation" xfId="24970" builtinId="22" hidden="1" customBuiltin="1"/>
    <cellStyle name="Calculation" xfId="24974" builtinId="22" hidden="1" customBuiltin="1"/>
    <cellStyle name="Calculation" xfId="24947" builtinId="22" hidden="1" customBuiltin="1"/>
    <cellStyle name="Calculation" xfId="24977" builtinId="22" hidden="1" customBuiltin="1"/>
    <cellStyle name="Calculation" xfId="25018" builtinId="22" hidden="1" customBuiltin="1"/>
    <cellStyle name="Calculation" xfId="25041" builtinId="22" hidden="1" customBuiltin="1"/>
    <cellStyle name="Calculation" xfId="25065" builtinId="22" hidden="1" customBuiltin="1"/>
    <cellStyle name="Calculation" xfId="24833" builtinId="22" hidden="1" customBuiltin="1"/>
    <cellStyle name="Calculation" xfId="25110" builtinId="22" hidden="1" customBuiltin="1"/>
    <cellStyle name="Calculation" xfId="25138" builtinId="22" hidden="1" customBuiltin="1"/>
    <cellStyle name="Calculation" xfId="25170" builtinId="22" hidden="1" customBuiltin="1"/>
    <cellStyle name="Calculation" xfId="25199" builtinId="22" hidden="1" customBuiltin="1"/>
    <cellStyle name="Calculation" xfId="25226" builtinId="22" hidden="1" customBuiltin="1"/>
    <cellStyle name="Calculation" xfId="25230" builtinId="22" hidden="1" customBuiltin="1"/>
    <cellStyle name="Calculation" xfId="25207" builtinId="22" hidden="1" customBuiltin="1"/>
    <cellStyle name="Calculation" xfId="25233" builtinId="22" hidden="1" customBuiltin="1"/>
    <cellStyle name="Calculation" xfId="25268" builtinId="22" hidden="1" customBuiltin="1"/>
    <cellStyle name="Calculation" xfId="25292" builtinId="22" hidden="1" customBuiltin="1"/>
    <cellStyle name="Calculation" xfId="25316" builtinId="22" hidden="1" customBuiltin="1"/>
    <cellStyle name="Calculation" xfId="25344" builtinId="22" hidden="1" customBuiltin="1"/>
    <cellStyle name="Calculation" xfId="25381" builtinId="22" hidden="1" customBuiltin="1"/>
    <cellStyle name="Calculation" xfId="25409" builtinId="22" hidden="1" customBuiltin="1"/>
    <cellStyle name="Calculation" xfId="25441" builtinId="22" hidden="1" customBuiltin="1"/>
    <cellStyle name="Calculation" xfId="25470" builtinId="22" hidden="1" customBuiltin="1"/>
    <cellStyle name="Calculation" xfId="25497" builtinId="22" hidden="1" customBuiltin="1"/>
    <cellStyle name="Calculation" xfId="25501" builtinId="22" hidden="1" customBuiltin="1"/>
    <cellStyle name="Calculation" xfId="25478" builtinId="22" hidden="1" customBuiltin="1"/>
    <cellStyle name="Calculation" xfId="25504" builtinId="22" hidden="1" customBuiltin="1"/>
    <cellStyle name="Calculation" xfId="25541" builtinId="22" hidden="1" customBuiltin="1"/>
    <cellStyle name="Calculation" xfId="25564" builtinId="22" hidden="1" customBuiltin="1"/>
    <cellStyle name="Calculation" xfId="25587" builtinId="22" hidden="1" customBuiltin="1"/>
    <cellStyle name="Calculation" xfId="25610" builtinId="22" hidden="1" customBuiltin="1"/>
    <cellStyle name="Calculation" xfId="20470" builtinId="22" hidden="1" customBuiltin="1"/>
    <cellStyle name="Calculation" xfId="14415" builtinId="22" hidden="1" customBuiltin="1"/>
    <cellStyle name="Calculation" xfId="16945" builtinId="22" hidden="1" customBuiltin="1"/>
    <cellStyle name="Calculation" xfId="14548" builtinId="22" hidden="1" customBuiltin="1"/>
    <cellStyle name="Calculation" xfId="19158" builtinId="22" hidden="1" customBuiltin="1"/>
    <cellStyle name="Calculation" xfId="14895" builtinId="22" hidden="1" customBuiltin="1"/>
    <cellStyle name="Calculation" xfId="7665" builtinId="22" hidden="1" customBuiltin="1"/>
    <cellStyle name="Calculation" xfId="8248" builtinId="22" hidden="1" customBuiltin="1"/>
    <cellStyle name="Calculation" xfId="25000" builtinId="22" hidden="1" customBuiltin="1"/>
    <cellStyle name="Calculation" xfId="23326" builtinId="22" hidden="1" customBuiltin="1"/>
    <cellStyle name="Calculation" xfId="20108" builtinId="22" hidden="1" customBuiltin="1"/>
    <cellStyle name="Calculation" xfId="14461" builtinId="22" hidden="1" customBuiltin="1"/>
    <cellStyle name="Calculation" xfId="25050" builtinId="22" hidden="1" customBuiltin="1"/>
    <cellStyle name="Calculation" xfId="24056" builtinId="22" hidden="1" customBuiltin="1"/>
    <cellStyle name="Calculation" xfId="14130" builtinId="22" hidden="1" customBuiltin="1"/>
    <cellStyle name="Calculation" xfId="13969" builtinId="22" hidden="1" customBuiltin="1"/>
    <cellStyle name="Calculation" xfId="23736" builtinId="22" hidden="1" customBuiltin="1"/>
    <cellStyle name="Calculation" xfId="25024" builtinId="22" hidden="1" customBuiltin="1"/>
    <cellStyle name="Calculation" xfId="14179" builtinId="22" hidden="1" customBuiltin="1"/>
    <cellStyle name="Calculation" xfId="23977" builtinId="22" hidden="1" customBuiltin="1"/>
    <cellStyle name="Calculation" xfId="25672" builtinId="22" hidden="1" customBuiltin="1"/>
    <cellStyle name="Calculation" xfId="25708" builtinId="22" hidden="1" customBuiltin="1"/>
    <cellStyle name="Calculation" xfId="25743" builtinId="22" hidden="1" customBuiltin="1"/>
    <cellStyle name="Calculation" xfId="23492" builtinId="22" hidden="1" customBuiltin="1"/>
    <cellStyle name="Calculation" xfId="25806" builtinId="22" hidden="1" customBuiltin="1"/>
    <cellStyle name="Calculation" xfId="25839" builtinId="22" hidden="1" customBuiltin="1"/>
    <cellStyle name="Calculation" xfId="25874" builtinId="22" hidden="1" customBuiltin="1"/>
    <cellStyle name="Calculation" xfId="25907" builtinId="22" hidden="1" customBuiltin="1"/>
    <cellStyle name="Calculation" xfId="25937" builtinId="22" hidden="1" customBuiltin="1"/>
    <cellStyle name="Calculation" xfId="25941" builtinId="22" hidden="1" customBuiltin="1"/>
    <cellStyle name="Calculation" xfId="25915" builtinId="22" hidden="1" customBuiltin="1"/>
    <cellStyle name="Calculation" xfId="25944" builtinId="22" hidden="1" customBuiltin="1"/>
    <cellStyle name="Calculation" xfId="25993" builtinId="22" hidden="1" customBuiltin="1"/>
    <cellStyle name="Calculation" xfId="26029" builtinId="22" hidden="1" customBuiltin="1"/>
    <cellStyle name="Calculation" xfId="26063" builtinId="22" hidden="1" customBuiltin="1"/>
    <cellStyle name="Calculation" xfId="26100" builtinId="22" hidden="1" customBuiltin="1"/>
    <cellStyle name="Calculation" xfId="26138" builtinId="22" hidden="1" customBuiltin="1"/>
    <cellStyle name="Calculation" xfId="26166" builtinId="22" hidden="1" customBuiltin="1"/>
    <cellStyle name="Calculation" xfId="26198" builtinId="22" hidden="1" customBuiltin="1"/>
    <cellStyle name="Calculation" xfId="26228" builtinId="22" hidden="1" customBuiltin="1"/>
    <cellStyle name="Calculation" xfId="26255" builtinId="22" hidden="1" customBuiltin="1"/>
    <cellStyle name="Calculation" xfId="26259" builtinId="22" hidden="1" customBuiltin="1"/>
    <cellStyle name="Calculation" xfId="26236" builtinId="22" hidden="1" customBuiltin="1"/>
    <cellStyle name="Calculation" xfId="26262" builtinId="22" hidden="1" customBuiltin="1"/>
    <cellStyle name="Calculation" xfId="26296" builtinId="22" hidden="1" customBuiltin="1"/>
    <cellStyle name="Calculation" xfId="26319" builtinId="22" hidden="1" customBuiltin="1"/>
    <cellStyle name="Calculation" xfId="26340" builtinId="22" hidden="1" customBuiltin="1"/>
    <cellStyle name="Calculation" xfId="26362" builtinId="22" hidden="1" customBuiltin="1"/>
    <cellStyle name="Calculation" xfId="26384" builtinId="22" hidden="1" customBuiltin="1"/>
    <cellStyle name="Calculation" xfId="26405" builtinId="22" hidden="1" customBuiltin="1"/>
    <cellStyle name="Calculation" xfId="26427" builtinId="22" hidden="1" customBuiltin="1"/>
    <cellStyle name="Calculation" xfId="26449" builtinId="22" hidden="1" customBuiltin="1"/>
    <cellStyle name="Calculation" xfId="26470" builtinId="22" hidden="1" customBuiltin="1"/>
    <cellStyle name="Calculation" xfId="26495" builtinId="22" hidden="1" customBuiltin="1"/>
    <cellStyle name="Calculation" xfId="26674" builtinId="22" hidden="1" customBuiltin="1"/>
    <cellStyle name="Calculation" xfId="26695" builtinId="22" hidden="1" customBuiltin="1"/>
    <cellStyle name="Calculation" xfId="26718" builtinId="22" hidden="1" customBuiltin="1"/>
    <cellStyle name="Calculation" xfId="26740" builtinId="22" hidden="1" customBuiltin="1"/>
    <cellStyle name="Calculation" xfId="26761" builtinId="22" hidden="1" customBuiltin="1"/>
    <cellStyle name="Calculation" xfId="26666" builtinId="22" hidden="1" customBuiltin="1"/>
    <cellStyle name="Calculation" xfId="26794" builtinId="22" hidden="1" customBuiltin="1"/>
    <cellStyle name="Calculation" xfId="26822" builtinId="22" hidden="1" customBuiltin="1"/>
    <cellStyle name="Calculation" xfId="26857" builtinId="22" hidden="1" customBuiltin="1"/>
    <cellStyle name="Calculation" xfId="26887" builtinId="22" hidden="1" customBuiltin="1"/>
    <cellStyle name="Calculation" xfId="26918" builtinId="22" hidden="1" customBuiltin="1"/>
    <cellStyle name="Calculation" xfId="26922" builtinId="22" hidden="1" customBuiltin="1"/>
    <cellStyle name="Calculation" xfId="26895" builtinId="22" hidden="1" customBuiltin="1"/>
    <cellStyle name="Calculation" xfId="26925" builtinId="22" hidden="1" customBuiltin="1"/>
    <cellStyle name="Calculation" xfId="26964" builtinId="22" hidden="1" customBuiltin="1"/>
    <cellStyle name="Calculation" xfId="26986" builtinId="22" hidden="1" customBuiltin="1"/>
    <cellStyle name="Calculation" xfId="27007" builtinId="22" hidden="1" customBuiltin="1"/>
    <cellStyle name="Calculation" xfId="26782" builtinId="22" hidden="1" customBuiltin="1"/>
    <cellStyle name="Calculation" xfId="27049" builtinId="22" hidden="1" customBuiltin="1"/>
    <cellStyle name="Calculation" xfId="27076" builtinId="22" hidden="1" customBuiltin="1"/>
    <cellStyle name="Calculation" xfId="27108" builtinId="22" hidden="1" customBuiltin="1"/>
    <cellStyle name="Calculation" xfId="27137" builtinId="22" hidden="1" customBuiltin="1"/>
    <cellStyle name="Calculation" xfId="27164" builtinId="22" hidden="1" customBuiltin="1"/>
    <cellStyle name="Calculation" xfId="27168" builtinId="22" hidden="1" customBuiltin="1"/>
    <cellStyle name="Calculation" xfId="27145" builtinId="22" hidden="1" customBuiltin="1"/>
    <cellStyle name="Calculation" xfId="27171" builtinId="22" hidden="1" customBuiltin="1"/>
    <cellStyle name="Calculation" xfId="27205" builtinId="22" hidden="1" customBuiltin="1"/>
    <cellStyle name="Calculation" xfId="27227" builtinId="22" hidden="1" customBuiltin="1"/>
    <cellStyle name="Calculation" xfId="27248" builtinId="22" hidden="1" customBuiltin="1"/>
    <cellStyle name="Calculation" xfId="27272" builtinId="22" hidden="1" customBuiltin="1"/>
    <cellStyle name="Calculation" xfId="27309" builtinId="22" hidden="1" customBuiltin="1"/>
    <cellStyle name="Calculation" xfId="27336" builtinId="22" hidden="1" customBuiltin="1"/>
    <cellStyle name="Calculation" xfId="27368" builtinId="22" hidden="1" customBuiltin="1"/>
    <cellStyle name="Calculation" xfId="27397" builtinId="22" hidden="1" customBuiltin="1"/>
    <cellStyle name="Calculation" xfId="27424" builtinId="22" hidden="1" customBuiltin="1"/>
    <cellStyle name="Calculation" xfId="27428" builtinId="22" hidden="1" customBuiltin="1"/>
    <cellStyle name="Calculation" xfId="27405" builtinId="22" hidden="1" customBuiltin="1"/>
    <cellStyle name="Calculation" xfId="27431" builtinId="22" hidden="1" customBuiltin="1"/>
    <cellStyle name="Calculation" xfId="27465" builtinId="22" hidden="1" customBuiltin="1"/>
    <cellStyle name="Calculation" xfId="27487" builtinId="22" hidden="1" customBuiltin="1"/>
    <cellStyle name="Calculation" xfId="27508" builtinId="22" hidden="1" customBuiltin="1"/>
    <cellStyle name="Calculation" xfId="27529" builtinId="22" hidden="1" customBuiltin="1"/>
    <cellStyle name="Calculation" xfId="26603" builtinId="22" hidden="1" customBuiltin="1"/>
    <cellStyle name="Calculation" xfId="26552" builtinId="22" hidden="1" customBuiltin="1"/>
    <cellStyle name="Calculation" xfId="26556" builtinId="22" hidden="1" customBuiltin="1"/>
    <cellStyle name="Calculation" xfId="26607" builtinId="22" hidden="1" customBuiltin="1"/>
    <cellStyle name="Calculation" xfId="26586" builtinId="22" hidden="1" customBuiltin="1"/>
    <cellStyle name="Calculation" xfId="26624" builtinId="22" hidden="1" customBuiltin="1"/>
    <cellStyle name="Calculation" xfId="27582" builtinId="22" hidden="1" customBuiltin="1"/>
    <cellStyle name="Calculation" xfId="27603" builtinId="22" hidden="1" customBuiltin="1"/>
    <cellStyle name="Calculation" xfId="27626" builtinId="22" hidden="1" customBuiltin="1"/>
    <cellStyle name="Calculation" xfId="27647" builtinId="22" hidden="1" customBuiltin="1"/>
    <cellStyle name="Calculation" xfId="27668" builtinId="22" hidden="1" customBuiltin="1"/>
    <cellStyle name="Calculation" xfId="27575" builtinId="22" hidden="1" customBuiltin="1"/>
    <cellStyle name="Calculation" xfId="27700" builtinId="22" hidden="1" customBuiltin="1"/>
    <cellStyle name="Calculation" xfId="27728" builtinId="22" hidden="1" customBuiltin="1"/>
    <cellStyle name="Calculation" xfId="27763" builtinId="22" hidden="1" customBuiltin="1"/>
    <cellStyle name="Calculation" xfId="27792" builtinId="22" hidden="1" customBuiltin="1"/>
    <cellStyle name="Calculation" xfId="27823" builtinId="22" hidden="1" customBuiltin="1"/>
    <cellStyle name="Calculation" xfId="27827" builtinId="22" hidden="1" customBuiltin="1"/>
    <cellStyle name="Calculation" xfId="27800" builtinId="22" hidden="1" customBuiltin="1"/>
    <cellStyle name="Calculation" xfId="27830" builtinId="22" hidden="1" customBuiltin="1"/>
    <cellStyle name="Calculation" xfId="27869" builtinId="22" hidden="1" customBuiltin="1"/>
    <cellStyle name="Calculation" xfId="27890" builtinId="22" hidden="1" customBuiltin="1"/>
    <cellStyle name="Calculation" xfId="27911" builtinId="22" hidden="1" customBuiltin="1"/>
    <cellStyle name="Calculation" xfId="27689" builtinId="22" hidden="1" customBuiltin="1"/>
    <cellStyle name="Calculation" xfId="27951" builtinId="22" hidden="1" customBuiltin="1"/>
    <cellStyle name="Calculation" xfId="27978" builtinId="22" hidden="1" customBuiltin="1"/>
    <cellStyle name="Calculation" xfId="28010" builtinId="22" hidden="1" customBuiltin="1"/>
    <cellStyle name="Calculation" xfId="28038" builtinId="22" hidden="1" customBuiltin="1"/>
    <cellStyle name="Calculation" xfId="28065" builtinId="22" hidden="1" customBuiltin="1"/>
    <cellStyle name="Calculation" xfId="28069" builtinId="22" hidden="1" customBuiltin="1"/>
    <cellStyle name="Calculation" xfId="28046" builtinId="22" hidden="1" customBuiltin="1"/>
    <cellStyle name="Calculation" xfId="28072" builtinId="22" hidden="1" customBuiltin="1"/>
    <cellStyle name="Calculation" xfId="28106" builtinId="22" hidden="1" customBuiltin="1"/>
    <cellStyle name="Calculation" xfId="28127" builtinId="22" hidden="1" customBuiltin="1"/>
    <cellStyle name="Calculation" xfId="28148" builtinId="22" hidden="1" customBuiltin="1"/>
    <cellStyle name="Calculation" xfId="28172" builtinId="22" hidden="1" customBuiltin="1"/>
    <cellStyle name="Calculation" xfId="28207" builtinId="22" hidden="1" customBuiltin="1"/>
    <cellStyle name="Calculation" xfId="28234" builtinId="22" hidden="1" customBuiltin="1"/>
    <cellStyle name="Calculation" xfId="28266" builtinId="22" hidden="1" customBuiltin="1"/>
    <cellStyle name="Calculation" xfId="28294" builtinId="22" hidden="1" customBuiltin="1"/>
    <cellStyle name="Calculation" xfId="28321" builtinId="22" hidden="1" customBuiltin="1"/>
    <cellStyle name="Calculation" xfId="28325" builtinId="22" hidden="1" customBuiltin="1"/>
    <cellStyle name="Calculation" xfId="28302" builtinId="22" hidden="1" customBuiltin="1"/>
    <cellStyle name="Calculation" xfId="28328" builtinId="22" hidden="1" customBuiltin="1"/>
    <cellStyle name="Calculation" xfId="28362" builtinId="22" hidden="1" customBuiltin="1"/>
    <cellStyle name="Calculation" xfId="28383" builtinId="22" hidden="1" customBuiltin="1"/>
    <cellStyle name="Calculation" xfId="28404" builtinId="22" hidden="1" customBuiltin="1"/>
    <cellStyle name="Calculation" xfId="28425" builtinId="22" hidden="1" customBuiltin="1"/>
    <cellStyle name="Check Cell" xfId="15" builtinId="23" hidden="1" customBuiltin="1"/>
    <cellStyle name="Check Cell" xfId="64" builtinId="23" hidden="1" customBuiltin="1"/>
    <cellStyle name="Check Cell" xfId="99" builtinId="23" hidden="1" customBuiltin="1"/>
    <cellStyle name="Check Cell" xfId="141" builtinId="23" hidden="1" customBuiltin="1"/>
    <cellStyle name="Check Cell" xfId="184" builtinId="23" hidden="1" customBuiltin="1"/>
    <cellStyle name="Check Cell" xfId="218" builtinId="23" hidden="1" customBuiltin="1"/>
    <cellStyle name="Check Cell" xfId="255" builtinId="23" hidden="1" customBuiltin="1"/>
    <cellStyle name="Check Cell" xfId="292" builtinId="23" hidden="1" customBuiltin="1"/>
    <cellStyle name="Check Cell" xfId="326" builtinId="23" hidden="1" customBuiltin="1"/>
    <cellStyle name="Check Cell" xfId="361" builtinId="23" hidden="1" customBuiltin="1"/>
    <cellStyle name="Check Cell" xfId="449" builtinId="23" hidden="1" customBuiltin="1"/>
    <cellStyle name="Check Cell" xfId="483" builtinId="23" hidden="1" customBuiltin="1"/>
    <cellStyle name="Check Cell" xfId="519" builtinId="23" hidden="1" customBuiltin="1"/>
    <cellStyle name="Check Cell" xfId="555" builtinId="23" hidden="1" customBuiltin="1"/>
    <cellStyle name="Check Cell" xfId="589" builtinId="23" hidden="1" customBuiltin="1"/>
    <cellStyle name="Check Cell" xfId="442" builtinId="23" hidden="1" customBuiltin="1"/>
    <cellStyle name="Check Cell" xfId="640" builtinId="23" hidden="1" customBuiltin="1"/>
    <cellStyle name="Check Cell" xfId="674" builtinId="23" hidden="1" customBuiltin="1"/>
    <cellStyle name="Check Cell" xfId="712" builtinId="23" hidden="1" customBuiltin="1"/>
    <cellStyle name="Check Cell" xfId="747" builtinId="23" hidden="1" customBuiltin="1"/>
    <cellStyle name="Check Cell" xfId="781" builtinId="23" hidden="1" customBuiltin="1"/>
    <cellStyle name="Check Cell" xfId="714" builtinId="23" hidden="1" customBuiltin="1"/>
    <cellStyle name="Check Cell" xfId="680" builtinId="23" hidden="1" customBuiltin="1"/>
    <cellStyle name="Check Cell" xfId="717" builtinId="23" hidden="1" customBuiltin="1"/>
    <cellStyle name="Check Cell" xfId="843" builtinId="23" hidden="1" customBuiltin="1"/>
    <cellStyle name="Check Cell" xfId="879" builtinId="23" hidden="1" customBuiltin="1"/>
    <cellStyle name="Check Cell" xfId="914" builtinId="23" hidden="1" customBuiltin="1"/>
    <cellStyle name="Check Cell" xfId="794" builtinId="23" hidden="1" customBuiltin="1"/>
    <cellStyle name="Check Cell" xfId="977" builtinId="23" hidden="1" customBuiltin="1"/>
    <cellStyle name="Check Cell" xfId="1010" builtinId="23" hidden="1" customBuiltin="1"/>
    <cellStyle name="Check Cell" xfId="1045" builtinId="23" hidden="1" customBuiltin="1"/>
    <cellStyle name="Check Cell" xfId="1078" builtinId="23" hidden="1" customBuiltin="1"/>
    <cellStyle name="Check Cell" xfId="1108" builtinId="23" hidden="1" customBuiltin="1"/>
    <cellStyle name="Check Cell" xfId="1047" builtinId="23" hidden="1" customBuiltin="1"/>
    <cellStyle name="Check Cell" xfId="1016" builtinId="23" hidden="1" customBuiltin="1"/>
    <cellStyle name="Check Cell" xfId="1050" builtinId="23" hidden="1" customBuiltin="1"/>
    <cellStyle name="Check Cell" xfId="1164" builtinId="23" hidden="1" customBuiltin="1"/>
    <cellStyle name="Check Cell" xfId="1200" builtinId="23" hidden="1" customBuiltin="1"/>
    <cellStyle name="Check Cell" xfId="1234" builtinId="23" hidden="1" customBuiltin="1"/>
    <cellStyle name="Check Cell" xfId="1274" builtinId="23" hidden="1" customBuiltin="1"/>
    <cellStyle name="Check Cell" xfId="1319" builtinId="23" hidden="1" customBuiltin="1"/>
    <cellStyle name="Check Cell" xfId="1352" builtinId="23" hidden="1" customBuiltin="1"/>
    <cellStyle name="Check Cell" xfId="1387" builtinId="23" hidden="1" customBuiltin="1"/>
    <cellStyle name="Check Cell" xfId="1420" builtinId="23" hidden="1" customBuiltin="1"/>
    <cellStyle name="Check Cell" xfId="1450" builtinId="23" hidden="1" customBuiltin="1"/>
    <cellStyle name="Check Cell" xfId="1389" builtinId="23" hidden="1" customBuiltin="1"/>
    <cellStyle name="Check Cell" xfId="1358" builtinId="23" hidden="1" customBuiltin="1"/>
    <cellStyle name="Check Cell" xfId="1392" builtinId="23" hidden="1" customBuiltin="1"/>
    <cellStyle name="Check Cell" xfId="1506" builtinId="23" hidden="1" customBuiltin="1"/>
    <cellStyle name="Check Cell" xfId="1542" builtinId="23" hidden="1" customBuiltin="1"/>
    <cellStyle name="Check Cell" xfId="1576" builtinId="23" hidden="1" customBuiltin="1"/>
    <cellStyle name="Check Cell" xfId="1611" builtinId="23" hidden="1" customBuiltin="1"/>
    <cellStyle name="Check Cell" xfId="1732" builtinId="23" hidden="1" customBuiltin="1"/>
    <cellStyle name="Check Cell" xfId="1753" builtinId="23" hidden="1" customBuiltin="1"/>
    <cellStyle name="Check Cell" xfId="1775" builtinId="23" hidden="1" customBuiltin="1"/>
    <cellStyle name="Check Cell" xfId="1797" builtinId="23" hidden="1" customBuiltin="1"/>
    <cellStyle name="Check Cell" xfId="1818" builtinId="23" hidden="1" customBuiltin="1"/>
    <cellStyle name="Check Cell" xfId="1843" builtinId="23" hidden="1" customBuiltin="1"/>
    <cellStyle name="Check Cell" xfId="2022" builtinId="23" hidden="1" customBuiltin="1"/>
    <cellStyle name="Check Cell" xfId="2043" builtinId="23" hidden="1" customBuiltin="1"/>
    <cellStyle name="Check Cell" xfId="2066" builtinId="23" hidden="1" customBuiltin="1"/>
    <cellStyle name="Check Cell" xfId="2088" builtinId="23" hidden="1" customBuiltin="1"/>
    <cellStyle name="Check Cell" xfId="2109" builtinId="23" hidden="1" customBuiltin="1"/>
    <cellStyle name="Check Cell" xfId="2015" builtinId="23" hidden="1" customBuiltin="1"/>
    <cellStyle name="Check Cell" xfId="2142" builtinId="23" hidden="1" customBuiltin="1"/>
    <cellStyle name="Check Cell" xfId="2170" builtinId="23" hidden="1" customBuiltin="1"/>
    <cellStyle name="Check Cell" xfId="2205" builtinId="23" hidden="1" customBuiltin="1"/>
    <cellStyle name="Check Cell" xfId="2235" builtinId="23" hidden="1" customBuiltin="1"/>
    <cellStyle name="Check Cell" xfId="2266" builtinId="23" hidden="1" customBuiltin="1"/>
    <cellStyle name="Check Cell" xfId="2207" builtinId="23" hidden="1" customBuiltin="1"/>
    <cellStyle name="Check Cell" xfId="2176" builtinId="23" hidden="1" customBuiltin="1"/>
    <cellStyle name="Check Cell" xfId="2210" builtinId="23" hidden="1" customBuiltin="1"/>
    <cellStyle name="Check Cell" xfId="2312" builtinId="23" hidden="1" customBuiltin="1"/>
    <cellStyle name="Check Cell" xfId="2334" builtinId="23" hidden="1" customBuiltin="1"/>
    <cellStyle name="Check Cell" xfId="2355" builtinId="23" hidden="1" customBuiltin="1"/>
    <cellStyle name="Check Cell" xfId="2278" builtinId="23" hidden="1" customBuiltin="1"/>
    <cellStyle name="Check Cell" xfId="2397" builtinId="23" hidden="1" customBuiltin="1"/>
    <cellStyle name="Check Cell" xfId="2424" builtinId="23" hidden="1" customBuiltin="1"/>
    <cellStyle name="Check Cell" xfId="2456" builtinId="23" hidden="1" customBuiltin="1"/>
    <cellStyle name="Check Cell" xfId="2485" builtinId="23" hidden="1" customBuiltin="1"/>
    <cellStyle name="Check Cell" xfId="2512" builtinId="23" hidden="1" customBuiltin="1"/>
    <cellStyle name="Check Cell" xfId="2458" builtinId="23" hidden="1" customBuiltin="1"/>
    <cellStyle name="Check Cell" xfId="2430" builtinId="23" hidden="1" customBuiltin="1"/>
    <cellStyle name="Check Cell" xfId="2461" builtinId="23" hidden="1" customBuiltin="1"/>
    <cellStyle name="Check Cell" xfId="2553" builtinId="23" hidden="1" customBuiltin="1"/>
    <cellStyle name="Check Cell" xfId="2575" builtinId="23" hidden="1" customBuiltin="1"/>
    <cellStyle name="Check Cell" xfId="2596" builtinId="23" hidden="1" customBuiltin="1"/>
    <cellStyle name="Check Cell" xfId="2620" builtinId="23" hidden="1" customBuiltin="1"/>
    <cellStyle name="Check Cell" xfId="2657" builtinId="23" hidden="1" customBuiltin="1"/>
    <cellStyle name="Check Cell" xfId="2684" builtinId="23" hidden="1" customBuiltin="1"/>
    <cellStyle name="Check Cell" xfId="2716" builtinId="23" hidden="1" customBuiltin="1"/>
    <cellStyle name="Check Cell" xfId="2745" builtinId="23" hidden="1" customBuiltin="1"/>
    <cellStyle name="Check Cell" xfId="2772" builtinId="23" hidden="1" customBuiltin="1"/>
    <cellStyle name="Check Cell" xfId="2718" builtinId="23" hidden="1" customBuiltin="1"/>
    <cellStyle name="Check Cell" xfId="2690" builtinId="23" hidden="1" customBuiltin="1"/>
    <cellStyle name="Check Cell" xfId="2721" builtinId="23" hidden="1" customBuiltin="1"/>
    <cellStyle name="Check Cell" xfId="2813" builtinId="23" hidden="1" customBuiltin="1"/>
    <cellStyle name="Check Cell" xfId="2835" builtinId="23" hidden="1" customBuiltin="1"/>
    <cellStyle name="Check Cell" xfId="2856" builtinId="23" hidden="1" customBuiltin="1"/>
    <cellStyle name="Check Cell" xfId="2877" builtinId="23" hidden="1" customBuiltin="1"/>
    <cellStyle name="Check Cell" xfId="1900" builtinId="23" hidden="1" customBuiltin="1"/>
    <cellStyle name="Check Cell" xfId="1919" builtinId="23" hidden="1" customBuiltin="1"/>
    <cellStyle name="Check Cell" xfId="1927" builtinId="23" hidden="1" customBuiltin="1"/>
    <cellStyle name="Check Cell" xfId="1896" builtinId="23" hidden="1" customBuiltin="1"/>
    <cellStyle name="Check Cell" xfId="1980" builtinId="23" hidden="1" customBuiltin="1"/>
    <cellStyle name="Check Cell" xfId="1929" builtinId="23" hidden="1" customBuiltin="1"/>
    <cellStyle name="Check Cell" xfId="3029" builtinId="23" hidden="1" customBuiltin="1"/>
    <cellStyle name="Check Cell" xfId="3050" builtinId="23" hidden="1" customBuiltin="1"/>
    <cellStyle name="Check Cell" xfId="3073" builtinId="23" hidden="1" customBuiltin="1"/>
    <cellStyle name="Check Cell" xfId="3094" builtinId="23" hidden="1" customBuiltin="1"/>
    <cellStyle name="Check Cell" xfId="3115" builtinId="23" hidden="1" customBuiltin="1"/>
    <cellStyle name="Check Cell" xfId="3022" builtinId="23" hidden="1" customBuiltin="1"/>
    <cellStyle name="Check Cell" xfId="3147" builtinId="23" hidden="1" customBuiltin="1"/>
    <cellStyle name="Check Cell" xfId="3175" builtinId="23" hidden="1" customBuiltin="1"/>
    <cellStyle name="Check Cell" xfId="3210" builtinId="23" hidden="1" customBuiltin="1"/>
    <cellStyle name="Check Cell" xfId="3239" builtinId="23" hidden="1" customBuiltin="1"/>
    <cellStyle name="Check Cell" xfId="3270" builtinId="23" hidden="1" customBuiltin="1"/>
    <cellStyle name="Check Cell" xfId="3212" builtinId="23" hidden="1" customBuiltin="1"/>
    <cellStyle name="Check Cell" xfId="3181" builtinId="23" hidden="1" customBuiltin="1"/>
    <cellStyle name="Check Cell" xfId="3215" builtinId="23" hidden="1" customBuiltin="1"/>
    <cellStyle name="Check Cell" xfId="3316" builtinId="23" hidden="1" customBuiltin="1"/>
    <cellStyle name="Check Cell" xfId="3337" builtinId="23" hidden="1" customBuiltin="1"/>
    <cellStyle name="Check Cell" xfId="3358" builtinId="23" hidden="1" customBuiltin="1"/>
    <cellStyle name="Check Cell" xfId="3282" builtinId="23" hidden="1" customBuiltin="1"/>
    <cellStyle name="Check Cell" xfId="3398" builtinId="23" hidden="1" customBuiltin="1"/>
    <cellStyle name="Check Cell" xfId="3425" builtinId="23" hidden="1" customBuiltin="1"/>
    <cellStyle name="Check Cell" xfId="3457" builtinId="23" hidden="1" customBuiltin="1"/>
    <cellStyle name="Check Cell" xfId="3485" builtinId="23" hidden="1" customBuiltin="1"/>
    <cellStyle name="Check Cell" xfId="3512" builtinId="23" hidden="1" customBuiltin="1"/>
    <cellStyle name="Check Cell" xfId="3459" builtinId="23" hidden="1" customBuiltin="1"/>
    <cellStyle name="Check Cell" xfId="3431" builtinId="23" hidden="1" customBuiltin="1"/>
    <cellStyle name="Check Cell" xfId="3462" builtinId="23" hidden="1" customBuiltin="1"/>
    <cellStyle name="Check Cell" xfId="3553" builtinId="23" hidden="1" customBuiltin="1"/>
    <cellStyle name="Check Cell" xfId="3574" builtinId="23" hidden="1" customBuiltin="1"/>
    <cellStyle name="Check Cell" xfId="3595" builtinId="23" hidden="1" customBuiltin="1"/>
    <cellStyle name="Check Cell" xfId="3619" builtinId="23" hidden="1" customBuiltin="1"/>
    <cellStyle name="Check Cell" xfId="3654" builtinId="23" hidden="1" customBuiltin="1"/>
    <cellStyle name="Check Cell" xfId="3681" builtinId="23" hidden="1" customBuiltin="1"/>
    <cellStyle name="Check Cell" xfId="3713" builtinId="23" hidden="1" customBuiltin="1"/>
    <cellStyle name="Check Cell" xfId="3741" builtinId="23" hidden="1" customBuiltin="1"/>
    <cellStyle name="Check Cell" xfId="3768" builtinId="23" hidden="1" customBuiltin="1"/>
    <cellStyle name="Check Cell" xfId="3715" builtinId="23" hidden="1" customBuiltin="1"/>
    <cellStyle name="Check Cell" xfId="3687" builtinId="23" hidden="1" customBuiltin="1"/>
    <cellStyle name="Check Cell" xfId="3718" builtinId="23" hidden="1" customBuiltin="1"/>
    <cellStyle name="Check Cell" xfId="3809" builtinId="23" hidden="1" customBuiltin="1"/>
    <cellStyle name="Check Cell" xfId="3830" builtinId="23" hidden="1" customBuiltin="1"/>
    <cellStyle name="Check Cell" xfId="3851" builtinId="23" hidden="1" customBuiltin="1"/>
    <cellStyle name="Check Cell" xfId="3872" builtinId="23" hidden="1" customBuiltin="1"/>
    <cellStyle name="Check Cell" xfId="3912" builtinId="23" hidden="1" customBuiltin="1"/>
    <cellStyle name="Check Cell" xfId="3946" builtinId="23" hidden="1" customBuiltin="1"/>
    <cellStyle name="Check Cell" xfId="3983" builtinId="23" hidden="1" customBuiltin="1"/>
    <cellStyle name="Check Cell" xfId="4020" builtinId="23" hidden="1" customBuiltin="1"/>
    <cellStyle name="Check Cell" xfId="4054" builtinId="23" hidden="1" customBuiltin="1"/>
    <cellStyle name="Check Cell" xfId="4252" builtinId="23" hidden="1" customBuiltin="1"/>
    <cellStyle name="Check Cell" xfId="6387" builtinId="23" hidden="1" customBuiltin="1"/>
    <cellStyle name="Check Cell" xfId="6411" builtinId="23" hidden="1" customBuiltin="1"/>
    <cellStyle name="Check Cell" xfId="6440" builtinId="23" hidden="1" customBuiltin="1"/>
    <cellStyle name="Check Cell" xfId="6465" builtinId="23" hidden="1" customBuiltin="1"/>
    <cellStyle name="Check Cell" xfId="6488" builtinId="23" hidden="1" customBuiltin="1"/>
    <cellStyle name="Check Cell" xfId="6380" builtinId="23" hidden="1" customBuiltin="1"/>
    <cellStyle name="Check Cell" xfId="6528" builtinId="23" hidden="1" customBuiltin="1"/>
    <cellStyle name="Check Cell" xfId="6562" builtinId="23" hidden="1" customBuiltin="1"/>
    <cellStyle name="Check Cell" xfId="6600" builtinId="23" hidden="1" customBuiltin="1"/>
    <cellStyle name="Check Cell" xfId="6636" builtinId="23" hidden="1" customBuiltin="1"/>
    <cellStyle name="Check Cell" xfId="6671" builtinId="23" hidden="1" customBuiltin="1"/>
    <cellStyle name="Check Cell" xfId="6602" builtinId="23" hidden="1" customBuiltin="1"/>
    <cellStyle name="Check Cell" xfId="6568" builtinId="23" hidden="1" customBuiltin="1"/>
    <cellStyle name="Check Cell" xfId="6605" builtinId="23" hidden="1" customBuiltin="1"/>
    <cellStyle name="Check Cell" xfId="6733" builtinId="23" hidden="1" customBuiltin="1"/>
    <cellStyle name="Check Cell" xfId="6769" builtinId="23" hidden="1" customBuiltin="1"/>
    <cellStyle name="Check Cell" xfId="6804" builtinId="23" hidden="1" customBuiltin="1"/>
    <cellStyle name="Check Cell" xfId="6684" builtinId="23" hidden="1" customBuiltin="1"/>
    <cellStyle name="Check Cell" xfId="6867" builtinId="23" hidden="1" customBuiltin="1"/>
    <cellStyle name="Check Cell" xfId="6900" builtinId="23" hidden="1" customBuiltin="1"/>
    <cellStyle name="Check Cell" xfId="6936" builtinId="23" hidden="1" customBuiltin="1"/>
    <cellStyle name="Check Cell" xfId="6969" builtinId="23" hidden="1" customBuiltin="1"/>
    <cellStyle name="Check Cell" xfId="6999" builtinId="23" hidden="1" customBuiltin="1"/>
    <cellStyle name="Check Cell" xfId="6938" builtinId="23" hidden="1" customBuiltin="1"/>
    <cellStyle name="Check Cell" xfId="6906" builtinId="23" hidden="1" customBuiltin="1"/>
    <cellStyle name="Check Cell" xfId="6941" builtinId="23" hidden="1" customBuiltin="1"/>
    <cellStyle name="Check Cell" xfId="7055" builtinId="23" hidden="1" customBuiltin="1"/>
    <cellStyle name="Check Cell" xfId="7091" builtinId="23" hidden="1" customBuiltin="1"/>
    <cellStyle name="Check Cell" xfId="7125" builtinId="23" hidden="1" customBuiltin="1"/>
    <cellStyle name="Check Cell" xfId="7165" builtinId="23" hidden="1" customBuiltin="1"/>
    <cellStyle name="Check Cell" xfId="7211" builtinId="23" hidden="1" customBuiltin="1"/>
    <cellStyle name="Check Cell" xfId="7245" builtinId="23" hidden="1" customBuiltin="1"/>
    <cellStyle name="Check Cell" xfId="7281" builtinId="23" hidden="1" customBuiltin="1"/>
    <cellStyle name="Check Cell" xfId="7314" builtinId="23" hidden="1" customBuiltin="1"/>
    <cellStyle name="Check Cell" xfId="7344" builtinId="23" hidden="1" customBuiltin="1"/>
    <cellStyle name="Check Cell" xfId="7283" builtinId="23" hidden="1" customBuiltin="1"/>
    <cellStyle name="Check Cell" xfId="7251" builtinId="23" hidden="1" customBuiltin="1"/>
    <cellStyle name="Check Cell" xfId="7286" builtinId="23" hidden="1" customBuiltin="1"/>
    <cellStyle name="Check Cell" xfId="7401" builtinId="23" hidden="1" customBuiltin="1"/>
    <cellStyle name="Check Cell" xfId="7437" builtinId="23" hidden="1" customBuiltin="1"/>
    <cellStyle name="Check Cell" xfId="7471" builtinId="23" hidden="1" customBuiltin="1"/>
    <cellStyle name="Check Cell" xfId="7520" builtinId="23" hidden="1" customBuiltin="1"/>
    <cellStyle name="Check Cell" xfId="7973" builtinId="23" hidden="1" customBuiltin="1"/>
    <cellStyle name="Check Cell" xfId="7994" builtinId="23" hidden="1" customBuiltin="1"/>
    <cellStyle name="Check Cell" xfId="8017" builtinId="23" hidden="1" customBuiltin="1"/>
    <cellStyle name="Check Cell" xfId="8040" builtinId="23" hidden="1" customBuiltin="1"/>
    <cellStyle name="Check Cell" xfId="8061" builtinId="23" hidden="1" customBuiltin="1"/>
    <cellStyle name="Check Cell" xfId="8105" builtinId="23" hidden="1" customBuiltin="1"/>
    <cellStyle name="Check Cell" xfId="8570" builtinId="23" hidden="1" customBuiltin="1"/>
    <cellStyle name="Check Cell" xfId="8594" builtinId="23" hidden="1" customBuiltin="1"/>
    <cellStyle name="Check Cell" xfId="8622" builtinId="23" hidden="1" customBuiltin="1"/>
    <cellStyle name="Check Cell" xfId="8645" builtinId="23" hidden="1" customBuiltin="1"/>
    <cellStyle name="Check Cell" xfId="8671" builtinId="23" hidden="1" customBuiltin="1"/>
    <cellStyle name="Check Cell" xfId="8563" builtinId="23" hidden="1" customBuiltin="1"/>
    <cellStyle name="Check Cell" xfId="8706" builtinId="23" hidden="1" customBuiltin="1"/>
    <cellStyle name="Check Cell" xfId="8735" builtinId="23" hidden="1" customBuiltin="1"/>
    <cellStyle name="Check Cell" xfId="8771" builtinId="23" hidden="1" customBuiltin="1"/>
    <cellStyle name="Check Cell" xfId="8803" builtinId="23" hidden="1" customBuiltin="1"/>
    <cellStyle name="Check Cell" xfId="8835" builtinId="23" hidden="1" customBuiltin="1"/>
    <cellStyle name="Check Cell" xfId="8773" builtinId="23" hidden="1" customBuiltin="1"/>
    <cellStyle name="Check Cell" xfId="8741" builtinId="23" hidden="1" customBuiltin="1"/>
    <cellStyle name="Check Cell" xfId="8776" builtinId="23" hidden="1" customBuiltin="1"/>
    <cellStyle name="Check Cell" xfId="8885" builtinId="23" hidden="1" customBuiltin="1"/>
    <cellStyle name="Check Cell" xfId="8909" builtinId="23" hidden="1" customBuiltin="1"/>
    <cellStyle name="Check Cell" xfId="8933" builtinId="23" hidden="1" customBuiltin="1"/>
    <cellStyle name="Check Cell" xfId="8847" builtinId="23" hidden="1" customBuiltin="1"/>
    <cellStyle name="Check Cell" xfId="8978" builtinId="23" hidden="1" customBuiltin="1"/>
    <cellStyle name="Check Cell" xfId="9009" builtinId="23" hidden="1" customBuiltin="1"/>
    <cellStyle name="Check Cell" xfId="9042" builtinId="23" hidden="1" customBuiltin="1"/>
    <cellStyle name="Check Cell" xfId="9073" builtinId="23" hidden="1" customBuiltin="1"/>
    <cellStyle name="Check Cell" xfId="9100" builtinId="23" hidden="1" customBuiltin="1"/>
    <cellStyle name="Check Cell" xfId="9044" builtinId="23" hidden="1" customBuiltin="1"/>
    <cellStyle name="Check Cell" xfId="9015" builtinId="23" hidden="1" customBuiltin="1"/>
    <cellStyle name="Check Cell" xfId="9047" builtinId="23" hidden="1" customBuiltin="1"/>
    <cellStyle name="Check Cell" xfId="9147" builtinId="23" hidden="1" customBuiltin="1"/>
    <cellStyle name="Check Cell" xfId="9171" builtinId="23" hidden="1" customBuiltin="1"/>
    <cellStyle name="Check Cell" xfId="9197" builtinId="23" hidden="1" customBuiltin="1"/>
    <cellStyle name="Check Cell" xfId="9225" builtinId="23" hidden="1" customBuiltin="1"/>
    <cellStyle name="Check Cell" xfId="9264" builtinId="23" hidden="1" customBuiltin="1"/>
    <cellStyle name="Check Cell" xfId="9294" builtinId="23" hidden="1" customBuiltin="1"/>
    <cellStyle name="Check Cell" xfId="9327" builtinId="23" hidden="1" customBuiltin="1"/>
    <cellStyle name="Check Cell" xfId="9358" builtinId="23" hidden="1" customBuiltin="1"/>
    <cellStyle name="Check Cell" xfId="9385" builtinId="23" hidden="1" customBuiltin="1"/>
    <cellStyle name="Check Cell" xfId="9329" builtinId="23" hidden="1" customBuiltin="1"/>
    <cellStyle name="Check Cell" xfId="9300" builtinId="23" hidden="1" customBuiltin="1"/>
    <cellStyle name="Check Cell" xfId="9332" builtinId="23" hidden="1" customBuiltin="1"/>
    <cellStyle name="Check Cell" xfId="9431" builtinId="23" hidden="1" customBuiltin="1"/>
    <cellStyle name="Check Cell" xfId="9455" builtinId="23" hidden="1" customBuiltin="1"/>
    <cellStyle name="Check Cell" xfId="9480" builtinId="23" hidden="1" customBuiltin="1"/>
    <cellStyle name="Check Cell" xfId="9503" builtinId="23" hidden="1" customBuiltin="1"/>
    <cellStyle name="Check Cell" xfId="8284" builtinId="23" hidden="1" customBuiltin="1"/>
    <cellStyle name="Check Cell" xfId="8359" builtinId="23" hidden="1" customBuiltin="1"/>
    <cellStyle name="Check Cell" xfId="8372" builtinId="23" hidden="1" customBuiltin="1"/>
    <cellStyle name="Check Cell" xfId="8274" builtinId="23" hidden="1" customBuiltin="1"/>
    <cellStyle name="Check Cell" xfId="8521" builtinId="23" hidden="1" customBuiltin="1"/>
    <cellStyle name="Check Cell" xfId="8389" builtinId="23" hidden="1" customBuiltin="1"/>
    <cellStyle name="Check Cell" xfId="9671" builtinId="23" hidden="1" customBuiltin="1"/>
    <cellStyle name="Check Cell" xfId="9692" builtinId="23" hidden="1" customBuiltin="1"/>
    <cellStyle name="Check Cell" xfId="9715" builtinId="23" hidden="1" customBuiltin="1"/>
    <cellStyle name="Check Cell" xfId="9736" builtinId="23" hidden="1" customBuiltin="1"/>
    <cellStyle name="Check Cell" xfId="9757" builtinId="23" hidden="1" customBuiltin="1"/>
    <cellStyle name="Check Cell" xfId="9664" builtinId="23" hidden="1" customBuiltin="1"/>
    <cellStyle name="Check Cell" xfId="9790" builtinId="23" hidden="1" customBuiltin="1"/>
    <cellStyle name="Check Cell" xfId="9820" builtinId="23" hidden="1" customBuiltin="1"/>
    <cellStyle name="Check Cell" xfId="9855" builtinId="23" hidden="1" customBuiltin="1"/>
    <cellStyle name="Check Cell" xfId="9886" builtinId="23" hidden="1" customBuiltin="1"/>
    <cellStyle name="Check Cell" xfId="9917" builtinId="23" hidden="1" customBuiltin="1"/>
    <cellStyle name="Check Cell" xfId="9857" builtinId="23" hidden="1" customBuiltin="1"/>
    <cellStyle name="Check Cell" xfId="9826" builtinId="23" hidden="1" customBuiltin="1"/>
    <cellStyle name="Check Cell" xfId="9860" builtinId="23" hidden="1" customBuiltin="1"/>
    <cellStyle name="Check Cell" xfId="9969" builtinId="23" hidden="1" customBuiltin="1"/>
    <cellStyle name="Check Cell" xfId="9993" builtinId="23" hidden="1" customBuiltin="1"/>
    <cellStyle name="Check Cell" xfId="10017" builtinId="23" hidden="1" customBuiltin="1"/>
    <cellStyle name="Check Cell" xfId="9930" builtinId="23" hidden="1" customBuiltin="1"/>
    <cellStyle name="Check Cell" xfId="10060" builtinId="23" hidden="1" customBuiltin="1"/>
    <cellStyle name="Check Cell" xfId="10088" builtinId="23" hidden="1" customBuiltin="1"/>
    <cellStyle name="Check Cell" xfId="10120" builtinId="23" hidden="1" customBuiltin="1"/>
    <cellStyle name="Check Cell" xfId="10149" builtinId="23" hidden="1" customBuiltin="1"/>
    <cellStyle name="Check Cell" xfId="10176" builtinId="23" hidden="1" customBuiltin="1"/>
    <cellStyle name="Check Cell" xfId="10122" builtinId="23" hidden="1" customBuiltin="1"/>
    <cellStyle name="Check Cell" xfId="10094" builtinId="23" hidden="1" customBuiltin="1"/>
    <cellStyle name="Check Cell" xfId="10125" builtinId="23" hidden="1" customBuiltin="1"/>
    <cellStyle name="Check Cell" xfId="10223" builtinId="23" hidden="1" customBuiltin="1"/>
    <cellStyle name="Check Cell" xfId="10246" builtinId="23" hidden="1" customBuiltin="1"/>
    <cellStyle name="Check Cell" xfId="10271" builtinId="23" hidden="1" customBuiltin="1"/>
    <cellStyle name="Check Cell" xfId="10298" builtinId="23" hidden="1" customBuiltin="1"/>
    <cellStyle name="Check Cell" xfId="10337" builtinId="23" hidden="1" customBuiltin="1"/>
    <cellStyle name="Check Cell" xfId="10366" builtinId="23" hidden="1" customBuiltin="1"/>
    <cellStyle name="Check Cell" xfId="10399" builtinId="23" hidden="1" customBuiltin="1"/>
    <cellStyle name="Check Cell" xfId="10429" builtinId="23" hidden="1" customBuiltin="1"/>
    <cellStyle name="Check Cell" xfId="10456" builtinId="23" hidden="1" customBuiltin="1"/>
    <cellStyle name="Check Cell" xfId="10401" builtinId="23" hidden="1" customBuiltin="1"/>
    <cellStyle name="Check Cell" xfId="10372" builtinId="23" hidden="1" customBuiltin="1"/>
    <cellStyle name="Check Cell" xfId="10404" builtinId="23" hidden="1" customBuiltin="1"/>
    <cellStyle name="Check Cell" xfId="10502" builtinId="23" hidden="1" customBuiltin="1"/>
    <cellStyle name="Check Cell" xfId="10526" builtinId="23" hidden="1" customBuiltin="1"/>
    <cellStyle name="Check Cell" xfId="10549" builtinId="23" hidden="1" customBuiltin="1"/>
    <cellStyle name="Check Cell" xfId="10579" builtinId="23" hidden="1" customBuiltin="1"/>
    <cellStyle name="Check Cell" xfId="8268" builtinId="23" hidden="1" customBuiltin="1"/>
    <cellStyle name="Check Cell" xfId="5598" builtinId="23" hidden="1" customBuiltin="1"/>
    <cellStyle name="Check Cell" xfId="5204" builtinId="23" hidden="1" customBuiltin="1"/>
    <cellStyle name="Check Cell" xfId="10643" builtinId="23" hidden="1" customBuiltin="1"/>
    <cellStyle name="Check Cell" xfId="10684" builtinId="23" hidden="1" customBuiltin="1"/>
    <cellStyle name="Check Cell" xfId="10772" builtinId="23" hidden="1" customBuiltin="1"/>
    <cellStyle name="Check Cell" xfId="7921" builtinId="23" hidden="1" customBuiltin="1"/>
    <cellStyle name="Check Cell" xfId="4348" builtinId="23" hidden="1" customBuiltin="1"/>
    <cellStyle name="Check Cell" xfId="4791" builtinId="23" hidden="1" customBuiltin="1"/>
    <cellStyle name="Check Cell" xfId="4713" builtinId="23" hidden="1" customBuiltin="1"/>
    <cellStyle name="Check Cell" xfId="4554" builtinId="23" hidden="1" customBuiltin="1"/>
    <cellStyle name="Check Cell" xfId="4617" builtinId="23" hidden="1" customBuiltin="1"/>
    <cellStyle name="Check Cell" xfId="4929" builtinId="23" hidden="1" customBuiltin="1"/>
    <cellStyle name="Check Cell" xfId="4418" builtinId="23" hidden="1" customBuiltin="1"/>
    <cellStyle name="Check Cell" xfId="7615" builtinId="23" hidden="1" customBuiltin="1"/>
    <cellStyle name="Check Cell" xfId="10717" builtinId="23" hidden="1" customBuiltin="1"/>
    <cellStyle name="Check Cell" xfId="10727" builtinId="23" hidden="1" customBuiltin="1"/>
    <cellStyle name="Check Cell" xfId="10714" builtinId="23" hidden="1" customBuiltin="1"/>
    <cellStyle name="Check Cell" xfId="4412" builtinId="23" hidden="1" customBuiltin="1"/>
    <cellStyle name="Check Cell" xfId="8279" builtinId="23" hidden="1" customBuiltin="1"/>
    <cellStyle name="Check Cell" xfId="7651" builtinId="23" hidden="1" customBuiltin="1"/>
    <cellStyle name="Check Cell" xfId="8134" builtinId="23" hidden="1" customBuiltin="1"/>
    <cellStyle name="Check Cell" xfId="7650" builtinId="23" hidden="1" customBuiltin="1"/>
    <cellStyle name="Check Cell" xfId="6051" builtinId="23" hidden="1" customBuiltin="1"/>
    <cellStyle name="Check Cell" xfId="4836" builtinId="23" hidden="1" customBuiltin="1"/>
    <cellStyle name="Check Cell" xfId="10598" builtinId="23" hidden="1" customBuiltin="1"/>
    <cellStyle name="Check Cell" xfId="7888" builtinId="23" hidden="1" customBuiltin="1"/>
    <cellStyle name="Check Cell" xfId="10747" builtinId="23" hidden="1" customBuiltin="1"/>
    <cellStyle name="Check Cell" xfId="7505" builtinId="23" hidden="1" customBuiltin="1"/>
    <cellStyle name="Check Cell" xfId="8318" builtinId="23" hidden="1" customBuiltin="1"/>
    <cellStyle name="Check Cell" xfId="8128" builtinId="23" hidden="1" customBuiltin="1"/>
    <cellStyle name="Check Cell" xfId="5906" builtinId="23" hidden="1" customBuiltin="1"/>
    <cellStyle name="Check Cell" xfId="5259" builtinId="23" hidden="1" customBuiltin="1"/>
    <cellStyle name="Check Cell" xfId="5257" builtinId="23" hidden="1" customBuiltin="1"/>
    <cellStyle name="Check Cell" xfId="4889" builtinId="23" hidden="1" customBuiltin="1"/>
    <cellStyle name="Check Cell" xfId="6044" builtinId="23" hidden="1" customBuiltin="1"/>
    <cellStyle name="Check Cell" xfId="5145" builtinId="23" hidden="1" customBuiltin="1"/>
    <cellStyle name="Check Cell" xfId="5793" builtinId="23" hidden="1" customBuiltin="1"/>
    <cellStyle name="Check Cell" xfId="6200" builtinId="23" hidden="1" customBuiltin="1"/>
    <cellStyle name="Check Cell" xfId="5312" builtinId="23" hidden="1" customBuiltin="1"/>
    <cellStyle name="Check Cell" xfId="6144" builtinId="23" hidden="1" customBuiltin="1"/>
    <cellStyle name="Check Cell" xfId="5391" builtinId="23" hidden="1" customBuiltin="1"/>
    <cellStyle name="Check Cell" xfId="4376" builtinId="23" hidden="1" customBuiltin="1"/>
    <cellStyle name="Check Cell" xfId="5790" builtinId="23" hidden="1" customBuiltin="1"/>
    <cellStyle name="Check Cell" xfId="5783" builtinId="23" hidden="1" customBuiltin="1"/>
    <cellStyle name="Check Cell" xfId="4985" builtinId="23" hidden="1" customBuiltin="1"/>
    <cellStyle name="Check Cell" xfId="5439" builtinId="23" hidden="1" customBuiltin="1"/>
    <cellStyle name="Check Cell" xfId="6182" builtinId="23" hidden="1" customBuiltin="1"/>
    <cellStyle name="Check Cell" xfId="6025" builtinId="23" hidden="1" customBuiltin="1"/>
    <cellStyle name="Check Cell" xfId="7533" builtinId="23" hidden="1" customBuiltin="1"/>
    <cellStyle name="Check Cell" xfId="10414" builtinId="23" hidden="1" customBuiltin="1"/>
    <cellStyle name="Check Cell" xfId="7844" builtinId="23" hidden="1" customBuiltin="1"/>
    <cellStyle name="Check Cell" xfId="7953" builtinId="23" hidden="1" customBuiltin="1"/>
    <cellStyle name="Check Cell" xfId="3892" builtinId="23" hidden="1" customBuiltin="1"/>
    <cellStyle name="Check Cell" xfId="11015" builtinId="23" hidden="1" customBuiltin="1"/>
    <cellStyle name="Check Cell" xfId="11040" builtinId="23" hidden="1" customBuiltin="1"/>
    <cellStyle name="Check Cell" xfId="11071" builtinId="23" hidden="1" customBuiltin="1"/>
    <cellStyle name="Check Cell" xfId="11098" builtinId="23" hidden="1" customBuiltin="1"/>
    <cellStyle name="Check Cell" xfId="11125" builtinId="23" hidden="1" customBuiltin="1"/>
    <cellStyle name="Check Cell" xfId="11007" builtinId="23" hidden="1" customBuiltin="1"/>
    <cellStyle name="Check Cell" xfId="11169" builtinId="23" hidden="1" customBuiltin="1"/>
    <cellStyle name="Check Cell" xfId="11201" builtinId="23" hidden="1" customBuiltin="1"/>
    <cellStyle name="Check Cell" xfId="11236" builtinId="23" hidden="1" customBuiltin="1"/>
    <cellStyle name="Check Cell" xfId="11272" builtinId="23" hidden="1" customBuiltin="1"/>
    <cellStyle name="Check Cell" xfId="11303" builtinId="23" hidden="1" customBuiltin="1"/>
    <cellStyle name="Check Cell" xfId="11238" builtinId="23" hidden="1" customBuiltin="1"/>
    <cellStyle name="Check Cell" xfId="11207" builtinId="23" hidden="1" customBuiltin="1"/>
    <cellStyle name="Check Cell" xfId="11241" builtinId="23" hidden="1" customBuiltin="1"/>
    <cellStyle name="Check Cell" xfId="11356" builtinId="23" hidden="1" customBuiltin="1"/>
    <cellStyle name="Check Cell" xfId="11386" builtinId="23" hidden="1" customBuiltin="1"/>
    <cellStyle name="Check Cell" xfId="11412" builtinId="23" hidden="1" customBuiltin="1"/>
    <cellStyle name="Check Cell" xfId="11315" builtinId="23" hidden="1" customBuiltin="1"/>
    <cellStyle name="Check Cell" xfId="11466" builtinId="23" hidden="1" customBuiltin="1"/>
    <cellStyle name="Check Cell" xfId="11497" builtinId="23" hidden="1" customBuiltin="1"/>
    <cellStyle name="Check Cell" xfId="11530" builtinId="23" hidden="1" customBuiltin="1"/>
    <cellStyle name="Check Cell" xfId="11562" builtinId="23" hidden="1" customBuiltin="1"/>
    <cellStyle name="Check Cell" xfId="11590" builtinId="23" hidden="1" customBuiltin="1"/>
    <cellStyle name="Check Cell" xfId="11532" builtinId="23" hidden="1" customBuiltin="1"/>
    <cellStyle name="Check Cell" xfId="11503" builtinId="23" hidden="1" customBuiltin="1"/>
    <cellStyle name="Check Cell" xfId="11535" builtinId="23" hidden="1" customBuiltin="1"/>
    <cellStyle name="Check Cell" xfId="11637" builtinId="23" hidden="1" customBuiltin="1"/>
    <cellStyle name="Check Cell" xfId="11663" builtinId="23" hidden="1" customBuiltin="1"/>
    <cellStyle name="Check Cell" xfId="11691" builtinId="23" hidden="1" customBuiltin="1"/>
    <cellStyle name="Check Cell" xfId="11722" builtinId="23" hidden="1" customBuiltin="1"/>
    <cellStyle name="Check Cell" xfId="11765" builtinId="23" hidden="1" customBuiltin="1"/>
    <cellStyle name="Check Cell" xfId="11795" builtinId="23" hidden="1" customBuiltin="1"/>
    <cellStyle name="Check Cell" xfId="11828" builtinId="23" hidden="1" customBuiltin="1"/>
    <cellStyle name="Check Cell" xfId="11859" builtinId="23" hidden="1" customBuiltin="1"/>
    <cellStyle name="Check Cell" xfId="11886" builtinId="23" hidden="1" customBuiltin="1"/>
    <cellStyle name="Check Cell" xfId="11830" builtinId="23" hidden="1" customBuiltin="1"/>
    <cellStyle name="Check Cell" xfId="11801" builtinId="23" hidden="1" customBuiltin="1"/>
    <cellStyle name="Check Cell" xfId="11833" builtinId="23" hidden="1" customBuiltin="1"/>
    <cellStyle name="Check Cell" xfId="11931" builtinId="23" hidden="1" customBuiltin="1"/>
    <cellStyle name="Check Cell" xfId="11961" builtinId="23" hidden="1" customBuiltin="1"/>
    <cellStyle name="Check Cell" xfId="11991" builtinId="23" hidden="1" customBuiltin="1"/>
    <cellStyle name="Check Cell" xfId="12016" builtinId="23" hidden="1" customBuiltin="1"/>
    <cellStyle name="Check Cell" xfId="7841" builtinId="23" hidden="1" customBuiltin="1"/>
    <cellStyle name="Check Cell" xfId="10886" builtinId="23" hidden="1" customBuiltin="1"/>
    <cellStyle name="Check Cell" xfId="10895" builtinId="23" hidden="1" customBuiltin="1"/>
    <cellStyle name="Check Cell" xfId="5761" builtinId="23" hidden="1" customBuiltin="1"/>
    <cellStyle name="Check Cell" xfId="10962" builtinId="23" hidden="1" customBuiltin="1"/>
    <cellStyle name="Check Cell" xfId="10898" builtinId="23" hidden="1" customBuiltin="1"/>
    <cellStyle name="Check Cell" xfId="12170" builtinId="23" hidden="1" customBuiltin="1"/>
    <cellStyle name="Check Cell" xfId="12191" builtinId="23" hidden="1" customBuiltin="1"/>
    <cellStyle name="Check Cell" xfId="12214" builtinId="23" hidden="1" customBuiltin="1"/>
    <cellStyle name="Check Cell" xfId="12235" builtinId="23" hidden="1" customBuiltin="1"/>
    <cellStyle name="Check Cell" xfId="12256" builtinId="23" hidden="1" customBuiltin="1"/>
    <cellStyle name="Check Cell" xfId="12163" builtinId="23" hidden="1" customBuiltin="1"/>
    <cellStyle name="Check Cell" xfId="12292" builtinId="23" hidden="1" customBuiltin="1"/>
    <cellStyle name="Check Cell" xfId="12323" builtinId="23" hidden="1" customBuiltin="1"/>
    <cellStyle name="Check Cell" xfId="12359" builtinId="23" hidden="1" customBuiltin="1"/>
    <cellStyle name="Check Cell" xfId="12389" builtinId="23" hidden="1" customBuiltin="1"/>
    <cellStyle name="Check Cell" xfId="12421" builtinId="23" hidden="1" customBuiltin="1"/>
    <cellStyle name="Check Cell" xfId="12361" builtinId="23" hidden="1" customBuiltin="1"/>
    <cellStyle name="Check Cell" xfId="12329" builtinId="23" hidden="1" customBuiltin="1"/>
    <cellStyle name="Check Cell" xfId="12364" builtinId="23" hidden="1" customBuiltin="1"/>
    <cellStyle name="Check Cell" xfId="12474" builtinId="23" hidden="1" customBuiltin="1"/>
    <cellStyle name="Check Cell" xfId="12501" builtinId="23" hidden="1" customBuiltin="1"/>
    <cellStyle name="Check Cell" xfId="12528" builtinId="23" hidden="1" customBuiltin="1"/>
    <cellStyle name="Check Cell" xfId="12433" builtinId="23" hidden="1" customBuiltin="1"/>
    <cellStyle name="Check Cell" xfId="12576" builtinId="23" hidden="1" customBuiltin="1"/>
    <cellStyle name="Check Cell" xfId="12606" builtinId="23" hidden="1" customBuiltin="1"/>
    <cellStyle name="Check Cell" xfId="12638" builtinId="23" hidden="1" customBuiltin="1"/>
    <cellStyle name="Check Cell" xfId="12668" builtinId="23" hidden="1" customBuiltin="1"/>
    <cellStyle name="Check Cell" xfId="12695" builtinId="23" hidden="1" customBuiltin="1"/>
    <cellStyle name="Check Cell" xfId="12640" builtinId="23" hidden="1" customBuiltin="1"/>
    <cellStyle name="Check Cell" xfId="12612" builtinId="23" hidden="1" customBuiltin="1"/>
    <cellStyle name="Check Cell" xfId="12643" builtinId="23" hidden="1" customBuiltin="1"/>
    <cellStyle name="Check Cell" xfId="12742" builtinId="23" hidden="1" customBuiltin="1"/>
    <cellStyle name="Check Cell" xfId="12769" builtinId="23" hidden="1" customBuiltin="1"/>
    <cellStyle name="Check Cell" xfId="12799" builtinId="23" hidden="1" customBuiltin="1"/>
    <cellStyle name="Check Cell" xfId="12830" builtinId="23" hidden="1" customBuiltin="1"/>
    <cellStyle name="Check Cell" xfId="12869" builtinId="23" hidden="1" customBuiltin="1"/>
    <cellStyle name="Check Cell" xfId="12899" builtinId="23" hidden="1" customBuiltin="1"/>
    <cellStyle name="Check Cell" xfId="12931" builtinId="23" hidden="1" customBuiltin="1"/>
    <cellStyle name="Check Cell" xfId="12960" builtinId="23" hidden="1" customBuiltin="1"/>
    <cellStyle name="Check Cell" xfId="12987" builtinId="23" hidden="1" customBuiltin="1"/>
    <cellStyle name="Check Cell" xfId="12933" builtinId="23" hidden="1" customBuiltin="1"/>
    <cellStyle name="Check Cell" xfId="12905" builtinId="23" hidden="1" customBuiltin="1"/>
    <cellStyle name="Check Cell" xfId="12936" builtinId="23" hidden="1" customBuiltin="1"/>
    <cellStyle name="Check Cell" xfId="13034" builtinId="23" hidden="1" customBuiltin="1"/>
    <cellStyle name="Check Cell" xfId="13059" builtinId="23" hidden="1" customBuiltin="1"/>
    <cellStyle name="Check Cell" xfId="13086" builtinId="23" hidden="1" customBuiltin="1"/>
    <cellStyle name="Check Cell" xfId="13110" builtinId="23" hidden="1" customBuiltin="1"/>
    <cellStyle name="Check Cell" xfId="4750" builtinId="23" hidden="1" customBuiltin="1"/>
    <cellStyle name="Check Cell" xfId="5715" builtinId="23" hidden="1" customBuiltin="1"/>
    <cellStyle name="Check Cell" xfId="4208" builtinId="23" hidden="1" customBuiltin="1"/>
    <cellStyle name="Check Cell" xfId="7858" builtinId="23" hidden="1" customBuiltin="1"/>
    <cellStyle name="Check Cell" xfId="5349" builtinId="23" hidden="1" customBuiltin="1"/>
    <cellStyle name="Check Cell" xfId="6294" builtinId="23" hidden="1" customBuiltin="1"/>
    <cellStyle name="Check Cell" xfId="4958" builtinId="23" hidden="1" customBuiltin="1"/>
    <cellStyle name="Check Cell" xfId="5336" builtinId="23" hidden="1" customBuiltin="1"/>
    <cellStyle name="Check Cell" xfId="11618" builtinId="23" hidden="1" customBuiltin="1"/>
    <cellStyle name="Check Cell" xfId="7565" builtinId="23" hidden="1" customBuiltin="1"/>
    <cellStyle name="Check Cell" xfId="6091" builtinId="23" hidden="1" customBuiltin="1"/>
    <cellStyle name="Check Cell" xfId="5311" builtinId="23" hidden="1" customBuiltin="1"/>
    <cellStyle name="Check Cell" xfId="11671" builtinId="23" hidden="1" customBuiltin="1"/>
    <cellStyle name="Check Cell" xfId="10982" builtinId="23" hidden="1" customBuiltin="1"/>
    <cellStyle name="Check Cell" xfId="4654" builtinId="23" hidden="1" customBuiltin="1"/>
    <cellStyle name="Check Cell" xfId="7766" builtinId="23" hidden="1" customBuiltin="1"/>
    <cellStyle name="Check Cell" xfId="13039" builtinId="23" hidden="1" customBuiltin="1"/>
    <cellStyle name="Check Cell" xfId="4306" builtinId="23" hidden="1" customBuiltin="1"/>
    <cellStyle name="Check Cell" xfId="5356" builtinId="23" hidden="1" customBuiltin="1"/>
    <cellStyle name="Check Cell" xfId="6180" builtinId="23" hidden="1" customBuiltin="1"/>
    <cellStyle name="Check Cell" xfId="13172" builtinId="23" hidden="1" customBuiltin="1"/>
    <cellStyle name="Check Cell" xfId="13208" builtinId="23" hidden="1" customBuiltin="1"/>
    <cellStyle name="Check Cell" xfId="13243" builtinId="23" hidden="1" customBuiltin="1"/>
    <cellStyle name="Check Cell" xfId="4955" builtinId="23" hidden="1" customBuiltin="1"/>
    <cellStyle name="Check Cell" xfId="13306" builtinId="23" hidden="1" customBuiltin="1"/>
    <cellStyle name="Check Cell" xfId="13339" builtinId="23" hidden="1" customBuiltin="1"/>
    <cellStyle name="Check Cell" xfId="13374" builtinId="23" hidden="1" customBuiltin="1"/>
    <cellStyle name="Check Cell" xfId="13407" builtinId="23" hidden="1" customBuiltin="1"/>
    <cellStyle name="Check Cell" xfId="13437" builtinId="23" hidden="1" customBuiltin="1"/>
    <cellStyle name="Check Cell" xfId="13376" builtinId="23" hidden="1" customBuiltin="1"/>
    <cellStyle name="Check Cell" xfId="13345" builtinId="23" hidden="1" customBuiltin="1"/>
    <cellStyle name="Check Cell" xfId="13379" builtinId="23" hidden="1" customBuiltin="1"/>
    <cellStyle name="Check Cell" xfId="13493" builtinId="23" hidden="1" customBuiltin="1"/>
    <cellStyle name="Check Cell" xfId="13529" builtinId="23" hidden="1" customBuiltin="1"/>
    <cellStyle name="Check Cell" xfId="13563" builtinId="23" hidden="1" customBuiltin="1"/>
    <cellStyle name="Check Cell" xfId="13603" builtinId="23" hidden="1" customBuiltin="1"/>
    <cellStyle name="Check Cell" xfId="13648" builtinId="23" hidden="1" customBuiltin="1"/>
    <cellStyle name="Check Cell" xfId="13681" builtinId="23" hidden="1" customBuiltin="1"/>
    <cellStyle name="Check Cell" xfId="13716" builtinId="23" hidden="1" customBuiltin="1"/>
    <cellStyle name="Check Cell" xfId="13749" builtinId="23" hidden="1" customBuiltin="1"/>
    <cellStyle name="Check Cell" xfId="13779" builtinId="23" hidden="1" customBuiltin="1"/>
    <cellStyle name="Check Cell" xfId="13718" builtinId="23" hidden="1" customBuiltin="1"/>
    <cellStyle name="Check Cell" xfId="13687" builtinId="23" hidden="1" customBuiltin="1"/>
    <cellStyle name="Check Cell" xfId="13721" builtinId="23" hidden="1" customBuiltin="1"/>
    <cellStyle name="Check Cell" xfId="13835" builtinId="23" hidden="1" customBuiltin="1"/>
    <cellStyle name="Check Cell" xfId="13871" builtinId="23" hidden="1" customBuiltin="1"/>
    <cellStyle name="Check Cell" xfId="13905" builtinId="23" hidden="1" customBuiltin="1"/>
    <cellStyle name="Check Cell" xfId="13953" builtinId="23" hidden="1" customBuiltin="1"/>
    <cellStyle name="Check Cell" xfId="14313" builtinId="23" hidden="1" customBuiltin="1"/>
    <cellStyle name="Check Cell" xfId="14334" builtinId="23" hidden="1" customBuiltin="1"/>
    <cellStyle name="Check Cell" xfId="14356" builtinId="23" hidden="1" customBuiltin="1"/>
    <cellStyle name="Check Cell" xfId="14378" builtinId="23" hidden="1" customBuiltin="1"/>
    <cellStyle name="Check Cell" xfId="14399" builtinId="23" hidden="1" customBuiltin="1"/>
    <cellStyle name="Check Cell" xfId="14441" builtinId="23" hidden="1" customBuiltin="1"/>
    <cellStyle name="Check Cell" xfId="14842" builtinId="23" hidden="1" customBuiltin="1"/>
    <cellStyle name="Check Cell" xfId="14866" builtinId="23" hidden="1" customBuiltin="1"/>
    <cellStyle name="Check Cell" xfId="14893" builtinId="23" hidden="1" customBuiltin="1"/>
    <cellStyle name="Check Cell" xfId="14917" builtinId="23" hidden="1" customBuiltin="1"/>
    <cellStyle name="Check Cell" xfId="14941" builtinId="23" hidden="1" customBuiltin="1"/>
    <cellStyle name="Check Cell" xfId="14835" builtinId="23" hidden="1" customBuiltin="1"/>
    <cellStyle name="Check Cell" xfId="14976" builtinId="23" hidden="1" customBuiltin="1"/>
    <cellStyle name="Check Cell" xfId="15005" builtinId="23" hidden="1" customBuiltin="1"/>
    <cellStyle name="Check Cell" xfId="15040" builtinId="23" hidden="1" customBuiltin="1"/>
    <cellStyle name="Check Cell" xfId="15072" builtinId="23" hidden="1" customBuiltin="1"/>
    <cellStyle name="Check Cell" xfId="15104" builtinId="23" hidden="1" customBuiltin="1"/>
    <cellStyle name="Check Cell" xfId="15042" builtinId="23" hidden="1" customBuiltin="1"/>
    <cellStyle name="Check Cell" xfId="15011" builtinId="23" hidden="1" customBuiltin="1"/>
    <cellStyle name="Check Cell" xfId="15045" builtinId="23" hidden="1" customBuiltin="1"/>
    <cellStyle name="Check Cell" xfId="15153" builtinId="23" hidden="1" customBuiltin="1"/>
    <cellStyle name="Check Cell" xfId="15177" builtinId="23" hidden="1" customBuiltin="1"/>
    <cellStyle name="Check Cell" xfId="15200" builtinId="23" hidden="1" customBuiltin="1"/>
    <cellStyle name="Check Cell" xfId="15116" builtinId="23" hidden="1" customBuiltin="1"/>
    <cellStyle name="Check Cell" xfId="15244" builtinId="23" hidden="1" customBuiltin="1"/>
    <cellStyle name="Check Cell" xfId="15272" builtinId="23" hidden="1" customBuiltin="1"/>
    <cellStyle name="Check Cell" xfId="15304" builtinId="23" hidden="1" customBuiltin="1"/>
    <cellStyle name="Check Cell" xfId="15335" builtinId="23" hidden="1" customBuiltin="1"/>
    <cellStyle name="Check Cell" xfId="15362" builtinId="23" hidden="1" customBuiltin="1"/>
    <cellStyle name="Check Cell" xfId="15306" builtinId="23" hidden="1" customBuiltin="1"/>
    <cellStyle name="Check Cell" xfId="15278" builtinId="23" hidden="1" customBuiltin="1"/>
    <cellStyle name="Check Cell" xfId="15309" builtinId="23" hidden="1" customBuiltin="1"/>
    <cellStyle name="Check Cell" xfId="15407" builtinId="23" hidden="1" customBuiltin="1"/>
    <cellStyle name="Check Cell" xfId="15431" builtinId="23" hidden="1" customBuiltin="1"/>
    <cellStyle name="Check Cell" xfId="15456" builtinId="23" hidden="1" customBuiltin="1"/>
    <cellStyle name="Check Cell" xfId="15484" builtinId="23" hidden="1" customBuiltin="1"/>
    <cellStyle name="Check Cell" xfId="15522" builtinId="23" hidden="1" customBuiltin="1"/>
    <cellStyle name="Check Cell" xfId="15550" builtinId="23" hidden="1" customBuiltin="1"/>
    <cellStyle name="Check Cell" xfId="15582" builtinId="23" hidden="1" customBuiltin="1"/>
    <cellStyle name="Check Cell" xfId="15612" builtinId="23" hidden="1" customBuiltin="1"/>
    <cellStyle name="Check Cell" xfId="15639" builtinId="23" hidden="1" customBuiltin="1"/>
    <cellStyle name="Check Cell" xfId="15584" builtinId="23" hidden="1" customBuiltin="1"/>
    <cellStyle name="Check Cell" xfId="15556" builtinId="23" hidden="1" customBuiltin="1"/>
    <cellStyle name="Check Cell" xfId="15587" builtinId="23" hidden="1" customBuiltin="1"/>
    <cellStyle name="Check Cell" xfId="15684" builtinId="23" hidden="1" customBuiltin="1"/>
    <cellStyle name="Check Cell" xfId="15707" builtinId="23" hidden="1" customBuiltin="1"/>
    <cellStyle name="Check Cell" xfId="15731" builtinId="23" hidden="1" customBuiltin="1"/>
    <cellStyle name="Check Cell" xfId="15754" builtinId="23" hidden="1" customBuiltin="1"/>
    <cellStyle name="Check Cell" xfId="14589" builtinId="23" hidden="1" customBuiltin="1"/>
    <cellStyle name="Check Cell" xfId="14652" builtinId="23" hidden="1" customBuiltin="1"/>
    <cellStyle name="Check Cell" xfId="14666" builtinId="23" hidden="1" customBuiltin="1"/>
    <cellStyle name="Check Cell" xfId="14580" builtinId="23" hidden="1" customBuiltin="1"/>
    <cellStyle name="Check Cell" xfId="14793" builtinId="23" hidden="1" customBuiltin="1"/>
    <cellStyle name="Check Cell" xfId="14680" builtinId="23" hidden="1" customBuiltin="1"/>
    <cellStyle name="Check Cell" xfId="15913" builtinId="23" hidden="1" customBuiltin="1"/>
    <cellStyle name="Check Cell" xfId="15934" builtinId="23" hidden="1" customBuiltin="1"/>
    <cellStyle name="Check Cell" xfId="15957" builtinId="23" hidden="1" customBuiltin="1"/>
    <cellStyle name="Check Cell" xfId="15978" builtinId="23" hidden="1" customBuiltin="1"/>
    <cellStyle name="Check Cell" xfId="15999" builtinId="23" hidden="1" customBuiltin="1"/>
    <cellStyle name="Check Cell" xfId="15906" builtinId="23" hidden="1" customBuiltin="1"/>
    <cellStyle name="Check Cell" xfId="16031" builtinId="23" hidden="1" customBuiltin="1"/>
    <cellStyle name="Check Cell" xfId="16061" builtinId="23" hidden="1" customBuiltin="1"/>
    <cellStyle name="Check Cell" xfId="16097" builtinId="23" hidden="1" customBuiltin="1"/>
    <cellStyle name="Check Cell" xfId="16127" builtinId="23" hidden="1" customBuiltin="1"/>
    <cellStyle name="Check Cell" xfId="16158" builtinId="23" hidden="1" customBuiltin="1"/>
    <cellStyle name="Check Cell" xfId="16099" builtinId="23" hidden="1" customBuiltin="1"/>
    <cellStyle name="Check Cell" xfId="16067" builtinId="23" hidden="1" customBuiltin="1"/>
    <cellStyle name="Check Cell" xfId="16102" builtinId="23" hidden="1" customBuiltin="1"/>
    <cellStyle name="Check Cell" xfId="16210" builtinId="23" hidden="1" customBuiltin="1"/>
    <cellStyle name="Check Cell" xfId="16233" builtinId="23" hidden="1" customBuiltin="1"/>
    <cellStyle name="Check Cell" xfId="16259" builtinId="23" hidden="1" customBuiltin="1"/>
    <cellStyle name="Check Cell" xfId="16170" builtinId="23" hidden="1" customBuiltin="1"/>
    <cellStyle name="Check Cell" xfId="16305" builtinId="23" hidden="1" customBuiltin="1"/>
    <cellStyle name="Check Cell" xfId="16333" builtinId="23" hidden="1" customBuiltin="1"/>
    <cellStyle name="Check Cell" xfId="16365" builtinId="23" hidden="1" customBuiltin="1"/>
    <cellStyle name="Check Cell" xfId="16394" builtinId="23" hidden="1" customBuiltin="1"/>
    <cellStyle name="Check Cell" xfId="16421" builtinId="23" hidden="1" customBuiltin="1"/>
    <cellStyle name="Check Cell" xfId="16367" builtinId="23" hidden="1" customBuiltin="1"/>
    <cellStyle name="Check Cell" xfId="16339" builtinId="23" hidden="1" customBuiltin="1"/>
    <cellStyle name="Check Cell" xfId="16370" builtinId="23" hidden="1" customBuiltin="1"/>
    <cellStyle name="Check Cell" xfId="16465" builtinId="23" hidden="1" customBuiltin="1"/>
    <cellStyle name="Check Cell" xfId="16487" builtinId="23" hidden="1" customBuiltin="1"/>
    <cellStyle name="Check Cell" xfId="16510" builtinId="23" hidden="1" customBuiltin="1"/>
    <cellStyle name="Check Cell" xfId="16537" builtinId="23" hidden="1" customBuiltin="1"/>
    <cellStyle name="Check Cell" xfId="16575" builtinId="23" hidden="1" customBuiltin="1"/>
    <cellStyle name="Check Cell" xfId="16603" builtinId="23" hidden="1" customBuiltin="1"/>
    <cellStyle name="Check Cell" xfId="16636" builtinId="23" hidden="1" customBuiltin="1"/>
    <cellStyle name="Check Cell" xfId="16666" builtinId="23" hidden="1" customBuiltin="1"/>
    <cellStyle name="Check Cell" xfId="16693" builtinId="23" hidden="1" customBuiltin="1"/>
    <cellStyle name="Check Cell" xfId="16638" builtinId="23" hidden="1" customBuiltin="1"/>
    <cellStyle name="Check Cell" xfId="16609" builtinId="23" hidden="1" customBuiltin="1"/>
    <cellStyle name="Check Cell" xfId="16641" builtinId="23" hidden="1" customBuiltin="1"/>
    <cellStyle name="Check Cell" xfId="16738" builtinId="23" hidden="1" customBuiltin="1"/>
    <cellStyle name="Check Cell" xfId="16761" builtinId="23" hidden="1" customBuiltin="1"/>
    <cellStyle name="Check Cell" xfId="16783" builtinId="23" hidden="1" customBuiltin="1"/>
    <cellStyle name="Check Cell" xfId="16813" builtinId="23" hidden="1" customBuiltin="1"/>
    <cellStyle name="Check Cell" xfId="14573" builtinId="23" hidden="1" customBuiltin="1"/>
    <cellStyle name="Check Cell" xfId="7676" builtinId="23" hidden="1" customBuiltin="1"/>
    <cellStyle name="Check Cell" xfId="6131" builtinId="23" hidden="1" customBuiltin="1"/>
    <cellStyle name="Check Cell" xfId="16860" builtinId="23" hidden="1" customBuiltin="1"/>
    <cellStyle name="Check Cell" xfId="16897" builtinId="23" hidden="1" customBuiltin="1"/>
    <cellStyle name="Check Cell" xfId="16975" builtinId="23" hidden="1" customBuiltin="1"/>
    <cellStyle name="Check Cell" xfId="14268" builtinId="23" hidden="1" customBuiltin="1"/>
    <cellStyle name="Check Cell" xfId="4098" builtinId="23" hidden="1" customBuiltin="1"/>
    <cellStyle name="Check Cell" xfId="5840" builtinId="23" hidden="1" customBuiltin="1"/>
    <cellStyle name="Check Cell" xfId="4854" builtinId="23" hidden="1" customBuiltin="1"/>
    <cellStyle name="Check Cell" xfId="9624" builtinId="23" hidden="1" customBuiltin="1"/>
    <cellStyle name="Check Cell" xfId="4227" builtinId="23" hidden="1" customBuiltin="1"/>
    <cellStyle name="Check Cell" xfId="4233" builtinId="23" hidden="1" customBuiltin="1"/>
    <cellStyle name="Check Cell" xfId="4951" builtinId="23" hidden="1" customBuiltin="1"/>
    <cellStyle name="Check Cell" xfId="14027" builtinId="23" hidden="1" customBuiltin="1"/>
    <cellStyle name="Check Cell" xfId="16926" builtinId="23" hidden="1" customBuiltin="1"/>
    <cellStyle name="Check Cell" xfId="16935" builtinId="23" hidden="1" customBuiltin="1"/>
    <cellStyle name="Check Cell" xfId="16923" builtinId="23" hidden="1" customBuiltin="1"/>
    <cellStyle name="Check Cell" xfId="5372" builtinId="23" hidden="1" customBuiltin="1"/>
    <cellStyle name="Check Cell" xfId="14585" builtinId="23" hidden="1" customBuiltin="1"/>
    <cellStyle name="Check Cell" xfId="14056" builtinId="23" hidden="1" customBuiltin="1"/>
    <cellStyle name="Check Cell" xfId="14464" builtinId="23" hidden="1" customBuiltin="1"/>
    <cellStyle name="Check Cell" xfId="14054" builtinId="23" hidden="1" customBuiltin="1"/>
    <cellStyle name="Check Cell" xfId="11944" builtinId="23" hidden="1" customBuiltin="1"/>
    <cellStyle name="Check Cell" xfId="6114" builtinId="23" hidden="1" customBuiltin="1"/>
    <cellStyle name="Check Cell" xfId="16830" builtinId="23" hidden="1" customBuiltin="1"/>
    <cellStyle name="Check Cell" xfId="14243" builtinId="23" hidden="1" customBuiltin="1"/>
    <cellStyle name="Check Cell" xfId="16957" builtinId="23" hidden="1" customBuiltin="1"/>
    <cellStyle name="Check Cell" xfId="13940" builtinId="23" hidden="1" customBuiltin="1"/>
    <cellStyle name="Check Cell" xfId="14615" builtinId="23" hidden="1" customBuiltin="1"/>
    <cellStyle name="Check Cell" xfId="14459" builtinId="23" hidden="1" customBuiltin="1"/>
    <cellStyle name="Check Cell" xfId="5059" builtinId="23" hidden="1" customBuiltin="1"/>
    <cellStyle name="Check Cell" xfId="8290" builtinId="23" hidden="1" customBuiltin="1"/>
    <cellStyle name="Check Cell" xfId="5217" builtinId="23" hidden="1" customBuiltin="1"/>
    <cellStyle name="Check Cell" xfId="4209" builtinId="23" hidden="1" customBuiltin="1"/>
    <cellStyle name="Check Cell" xfId="11675" builtinId="23" hidden="1" customBuiltin="1"/>
    <cellStyle name="Check Cell" xfId="4674" builtinId="23" hidden="1" customBuiltin="1"/>
    <cellStyle name="Check Cell" xfId="5533" builtinId="23" hidden="1" customBuiltin="1"/>
    <cellStyle name="Check Cell" xfId="7576" builtinId="23" hidden="1" customBuiltin="1"/>
    <cellStyle name="Check Cell" xfId="7668" builtinId="23" hidden="1" customBuiltin="1"/>
    <cellStyle name="Check Cell" xfId="5527" builtinId="23" hidden="1" customBuiltin="1"/>
    <cellStyle name="Check Cell" xfId="8160" builtinId="23" hidden="1" customBuiltin="1"/>
    <cellStyle name="Check Cell" xfId="12297" builtinId="23" hidden="1" customBuiltin="1"/>
    <cellStyle name="Check Cell" xfId="5574" builtinId="23" hidden="1" customBuiltin="1"/>
    <cellStyle name="Check Cell" xfId="4588" builtinId="23" hidden="1" customBuiltin="1"/>
    <cellStyle name="Check Cell" xfId="4972" builtinId="23" hidden="1" customBuiltin="1"/>
    <cellStyle name="Check Cell" xfId="10628" builtinId="23" hidden="1" customBuiltin="1"/>
    <cellStyle name="Check Cell" xfId="4540" builtinId="23" hidden="1" customBuiltin="1"/>
    <cellStyle name="Check Cell" xfId="4956" builtinId="23" hidden="1" customBuiltin="1"/>
    <cellStyle name="Check Cell" xfId="13966" builtinId="23" hidden="1" customBuiltin="1"/>
    <cellStyle name="Check Cell" xfId="16651" builtinId="23" hidden="1" customBuiltin="1"/>
    <cellStyle name="Check Cell" xfId="14212" builtinId="23" hidden="1" customBuiltin="1"/>
    <cellStyle name="Check Cell" xfId="14294" builtinId="23" hidden="1" customBuiltin="1"/>
    <cellStyle name="Check Cell" xfId="7551" builtinId="23" hidden="1" customBuiltin="1"/>
    <cellStyle name="Check Cell" xfId="17172" builtinId="23" hidden="1" customBuiltin="1"/>
    <cellStyle name="Check Cell" xfId="17197" builtinId="23" hidden="1" customBuiltin="1"/>
    <cellStyle name="Check Cell" xfId="17224" builtinId="23" hidden="1" customBuiltin="1"/>
    <cellStyle name="Check Cell" xfId="17251" builtinId="23" hidden="1" customBuiltin="1"/>
    <cellStyle name="Check Cell" xfId="17276" builtinId="23" hidden="1" customBuiltin="1"/>
    <cellStyle name="Check Cell" xfId="17164" builtinId="23" hidden="1" customBuiltin="1"/>
    <cellStyle name="Check Cell" xfId="17316" builtinId="23" hidden="1" customBuiltin="1"/>
    <cellStyle name="Check Cell" xfId="17348" builtinId="23" hidden="1" customBuiltin="1"/>
    <cellStyle name="Check Cell" xfId="17383" builtinId="23" hidden="1" customBuiltin="1"/>
    <cellStyle name="Check Cell" xfId="17416" builtinId="23" hidden="1" customBuiltin="1"/>
    <cellStyle name="Check Cell" xfId="17447" builtinId="23" hidden="1" customBuiltin="1"/>
    <cellStyle name="Check Cell" xfId="17385" builtinId="23" hidden="1" customBuiltin="1"/>
    <cellStyle name="Check Cell" xfId="17354" builtinId="23" hidden="1" customBuiltin="1"/>
    <cellStyle name="Check Cell" xfId="17388" builtinId="23" hidden="1" customBuiltin="1"/>
    <cellStyle name="Check Cell" xfId="17499" builtinId="23" hidden="1" customBuiltin="1"/>
    <cellStyle name="Check Cell" xfId="17527" builtinId="23" hidden="1" customBuiltin="1"/>
    <cellStyle name="Check Cell" xfId="17552" builtinId="23" hidden="1" customBuiltin="1"/>
    <cellStyle name="Check Cell" xfId="17460" builtinId="23" hidden="1" customBuiltin="1"/>
    <cellStyle name="Check Cell" xfId="17599" builtinId="23" hidden="1" customBuiltin="1"/>
    <cellStyle name="Check Cell" xfId="17629" builtinId="23" hidden="1" customBuiltin="1"/>
    <cellStyle name="Check Cell" xfId="17661" builtinId="23" hidden="1" customBuiltin="1"/>
    <cellStyle name="Check Cell" xfId="17691" builtinId="23" hidden="1" customBuiltin="1"/>
    <cellStyle name="Check Cell" xfId="17720" builtinId="23" hidden="1" customBuiltin="1"/>
    <cellStyle name="Check Cell" xfId="17663" builtinId="23" hidden="1" customBuiltin="1"/>
    <cellStyle name="Check Cell" xfId="17635" builtinId="23" hidden="1" customBuiltin="1"/>
    <cellStyle name="Check Cell" xfId="17666" builtinId="23" hidden="1" customBuiltin="1"/>
    <cellStyle name="Check Cell" xfId="17766" builtinId="23" hidden="1" customBuiltin="1"/>
    <cellStyle name="Check Cell" xfId="17793" builtinId="23" hidden="1" customBuiltin="1"/>
    <cellStyle name="Check Cell" xfId="17817" builtinId="23" hidden="1" customBuiltin="1"/>
    <cellStyle name="Check Cell" xfId="17845" builtinId="23" hidden="1" customBuiltin="1"/>
    <cellStyle name="Check Cell" xfId="17884" builtinId="23" hidden="1" customBuiltin="1"/>
    <cellStyle name="Check Cell" xfId="17913" builtinId="23" hidden="1" customBuiltin="1"/>
    <cellStyle name="Check Cell" xfId="17945" builtinId="23" hidden="1" customBuiltin="1"/>
    <cellStyle name="Check Cell" xfId="17976" builtinId="23" hidden="1" customBuiltin="1"/>
    <cellStyle name="Check Cell" xfId="18004" builtinId="23" hidden="1" customBuiltin="1"/>
    <cellStyle name="Check Cell" xfId="17947" builtinId="23" hidden="1" customBuiltin="1"/>
    <cellStyle name="Check Cell" xfId="17919" builtinId="23" hidden="1" customBuiltin="1"/>
    <cellStyle name="Check Cell" xfId="17950" builtinId="23" hidden="1" customBuiltin="1"/>
    <cellStyle name="Check Cell" xfId="18048" builtinId="23" hidden="1" customBuiltin="1"/>
    <cellStyle name="Check Cell" xfId="18074" builtinId="23" hidden="1" customBuiltin="1"/>
    <cellStyle name="Check Cell" xfId="18098" builtinId="23" hidden="1" customBuiltin="1"/>
    <cellStyle name="Check Cell" xfId="18122" builtinId="23" hidden="1" customBuiltin="1"/>
    <cellStyle name="Check Cell" xfId="14210" builtinId="23" hidden="1" customBuiltin="1"/>
    <cellStyle name="Check Cell" xfId="17056" builtinId="23" hidden="1" customBuiltin="1"/>
    <cellStyle name="Check Cell" xfId="17065" builtinId="23" hidden="1" customBuiltin="1"/>
    <cellStyle name="Check Cell" xfId="5109" builtinId="23" hidden="1" customBuiltin="1"/>
    <cellStyle name="Check Cell" xfId="17124" builtinId="23" hidden="1" customBuiltin="1"/>
    <cellStyle name="Check Cell" xfId="17068" builtinId="23" hidden="1" customBuiltin="1"/>
    <cellStyle name="Check Cell" xfId="18275" builtinId="23" hidden="1" customBuiltin="1"/>
    <cellStyle name="Check Cell" xfId="18296" builtinId="23" hidden="1" customBuiltin="1"/>
    <cellStyle name="Check Cell" xfId="18319" builtinId="23" hidden="1" customBuiltin="1"/>
    <cellStyle name="Check Cell" xfId="18340" builtinId="23" hidden="1" customBuiltin="1"/>
    <cellStyle name="Check Cell" xfId="18361" builtinId="23" hidden="1" customBuiltin="1"/>
    <cellStyle name="Check Cell" xfId="18268" builtinId="23" hidden="1" customBuiltin="1"/>
    <cellStyle name="Check Cell" xfId="18396" builtinId="23" hidden="1" customBuiltin="1"/>
    <cellStyle name="Check Cell" xfId="18426" builtinId="23" hidden="1" customBuiltin="1"/>
    <cellStyle name="Check Cell" xfId="18461" builtinId="23" hidden="1" customBuiltin="1"/>
    <cellStyle name="Check Cell" xfId="18492" builtinId="23" hidden="1" customBuiltin="1"/>
    <cellStyle name="Check Cell" xfId="18524" builtinId="23" hidden="1" customBuiltin="1"/>
    <cellStyle name="Check Cell" xfId="18463" builtinId="23" hidden="1" customBuiltin="1"/>
    <cellStyle name="Check Cell" xfId="18432" builtinId="23" hidden="1" customBuiltin="1"/>
    <cellStyle name="Check Cell" xfId="18466" builtinId="23" hidden="1" customBuiltin="1"/>
    <cellStyle name="Check Cell" xfId="18574" builtinId="23" hidden="1" customBuiltin="1"/>
    <cellStyle name="Check Cell" xfId="18599" builtinId="23" hidden="1" customBuiltin="1"/>
    <cellStyle name="Check Cell" xfId="18626" builtinId="23" hidden="1" customBuiltin="1"/>
    <cellStyle name="Check Cell" xfId="18536" builtinId="23" hidden="1" customBuiltin="1"/>
    <cellStyle name="Check Cell" xfId="18673" builtinId="23" hidden="1" customBuiltin="1"/>
    <cellStyle name="Check Cell" xfId="18703" builtinId="23" hidden="1" customBuiltin="1"/>
    <cellStyle name="Check Cell" xfId="18735" builtinId="23" hidden="1" customBuiltin="1"/>
    <cellStyle name="Check Cell" xfId="18765" builtinId="23" hidden="1" customBuiltin="1"/>
    <cellStyle name="Check Cell" xfId="18793" builtinId="23" hidden="1" customBuiltin="1"/>
    <cellStyle name="Check Cell" xfId="18737" builtinId="23" hidden="1" customBuiltin="1"/>
    <cellStyle name="Check Cell" xfId="18709" builtinId="23" hidden="1" customBuiltin="1"/>
    <cellStyle name="Check Cell" xfId="18740" builtinId="23" hidden="1" customBuiltin="1"/>
    <cellStyle name="Check Cell" xfId="18838" builtinId="23" hidden="1" customBuiltin="1"/>
    <cellStyle name="Check Cell" xfId="18865" builtinId="23" hidden="1" customBuiltin="1"/>
    <cellStyle name="Check Cell" xfId="18889" builtinId="23" hidden="1" customBuiltin="1"/>
    <cellStyle name="Check Cell" xfId="18918" builtinId="23" hidden="1" customBuiltin="1"/>
    <cellStyle name="Check Cell" xfId="18956" builtinId="23" hidden="1" customBuiltin="1"/>
    <cellStyle name="Check Cell" xfId="18985" builtinId="23" hidden="1" customBuiltin="1"/>
    <cellStyle name="Check Cell" xfId="19017" builtinId="23" hidden="1" customBuiltin="1"/>
    <cellStyle name="Check Cell" xfId="19048" builtinId="23" hidden="1" customBuiltin="1"/>
    <cellStyle name="Check Cell" xfId="19076" builtinId="23" hidden="1" customBuiltin="1"/>
    <cellStyle name="Check Cell" xfId="19019" builtinId="23" hidden="1" customBuiltin="1"/>
    <cellStyle name="Check Cell" xfId="18991" builtinId="23" hidden="1" customBuiltin="1"/>
    <cellStyle name="Check Cell" xfId="19022" builtinId="23" hidden="1" customBuiltin="1"/>
    <cellStyle name="Check Cell" xfId="19121" builtinId="23" hidden="1" customBuiltin="1"/>
    <cellStyle name="Check Cell" xfId="19144" builtinId="23" hidden="1" customBuiltin="1"/>
    <cellStyle name="Check Cell" xfId="19168" builtinId="23" hidden="1" customBuiltin="1"/>
    <cellStyle name="Check Cell" xfId="19191" builtinId="23" hidden="1" customBuiltin="1"/>
    <cellStyle name="Check Cell" xfId="4747" builtinId="23" hidden="1" customBuiltin="1"/>
    <cellStyle name="Check Cell" xfId="5824" builtinId="23" hidden="1" customBuiltin="1"/>
    <cellStyle name="Check Cell" xfId="5724" builtinId="23" hidden="1" customBuiltin="1"/>
    <cellStyle name="Check Cell" xfId="14223" builtinId="23" hidden="1" customBuiltin="1"/>
    <cellStyle name="Check Cell" xfId="6105" builtinId="23" hidden="1" customBuiltin="1"/>
    <cellStyle name="Check Cell" xfId="10990" builtinId="23" hidden="1" customBuiltin="1"/>
    <cellStyle name="Check Cell" xfId="4244" builtinId="23" hidden="1" customBuiltin="1"/>
    <cellStyle name="Check Cell" xfId="4691" builtinId="23" hidden="1" customBuiltin="1"/>
    <cellStyle name="Check Cell" xfId="17747" builtinId="23" hidden="1" customBuiltin="1"/>
    <cellStyle name="Check Cell" xfId="13988" builtinId="23" hidden="1" customBuiltin="1"/>
    <cellStyle name="Check Cell" xfId="8175" builtinId="23" hidden="1" customBuiltin="1"/>
    <cellStyle name="Check Cell" xfId="7393" builtinId="23" hidden="1" customBuiltin="1"/>
    <cellStyle name="Check Cell" xfId="17800" builtinId="23" hidden="1" customBuiltin="1"/>
    <cellStyle name="Check Cell" xfId="17142" builtinId="23" hidden="1" customBuiltin="1"/>
    <cellStyle name="Check Cell" xfId="10610" builtinId="23" hidden="1" customBuiltin="1"/>
    <cellStyle name="Check Cell" xfId="14146" builtinId="23" hidden="1" customBuiltin="1"/>
    <cellStyle name="Check Cell" xfId="19125" builtinId="23" hidden="1" customBuiltin="1"/>
    <cellStyle name="Check Cell" xfId="10690" builtinId="23" hidden="1" customBuiltin="1"/>
    <cellStyle name="Check Cell" xfId="4459" builtinId="23" hidden="1" customBuiltin="1"/>
    <cellStyle name="Check Cell" xfId="9178" builtinId="23" hidden="1" customBuiltin="1"/>
    <cellStyle name="Check Cell" xfId="19254" builtinId="23" hidden="1" customBuiltin="1"/>
    <cellStyle name="Check Cell" xfId="19291" builtinId="23" hidden="1" customBuiltin="1"/>
    <cellStyle name="Check Cell" xfId="19326" builtinId="23" hidden="1" customBuiltin="1"/>
    <cellStyle name="Check Cell" xfId="4596" builtinId="23" hidden="1" customBuiltin="1"/>
    <cellStyle name="Check Cell" xfId="19389" builtinId="23" hidden="1" customBuiltin="1"/>
    <cellStyle name="Check Cell" xfId="19422" builtinId="23" hidden="1" customBuiltin="1"/>
    <cellStyle name="Check Cell" xfId="19457" builtinId="23" hidden="1" customBuiltin="1"/>
    <cellStyle name="Check Cell" xfId="19490" builtinId="23" hidden="1" customBuiltin="1"/>
    <cellStyle name="Check Cell" xfId="19520" builtinId="23" hidden="1" customBuiltin="1"/>
    <cellStyle name="Check Cell" xfId="19459" builtinId="23" hidden="1" customBuiltin="1"/>
    <cellStyle name="Check Cell" xfId="19428" builtinId="23" hidden="1" customBuiltin="1"/>
    <cellStyle name="Check Cell" xfId="19462" builtinId="23" hidden="1" customBuiltin="1"/>
    <cellStyle name="Check Cell" xfId="19576" builtinId="23" hidden="1" customBuiltin="1"/>
    <cellStyle name="Check Cell" xfId="19612" builtinId="23" hidden="1" customBuiltin="1"/>
    <cellStyle name="Check Cell" xfId="19646" builtinId="23" hidden="1" customBuiltin="1"/>
    <cellStyle name="Check Cell" xfId="19686" builtinId="23" hidden="1" customBuiltin="1"/>
    <cellStyle name="Check Cell" xfId="19731" builtinId="23" hidden="1" customBuiltin="1"/>
    <cellStyle name="Check Cell" xfId="19764" builtinId="23" hidden="1" customBuiltin="1"/>
    <cellStyle name="Check Cell" xfId="19799" builtinId="23" hidden="1" customBuiltin="1"/>
    <cellStyle name="Check Cell" xfId="19832" builtinId="23" hidden="1" customBuiltin="1"/>
    <cellStyle name="Check Cell" xfId="19862" builtinId="23" hidden="1" customBuiltin="1"/>
    <cellStyle name="Check Cell" xfId="19801" builtinId="23" hidden="1" customBuiltin="1"/>
    <cellStyle name="Check Cell" xfId="19770" builtinId="23" hidden="1" customBuiltin="1"/>
    <cellStyle name="Check Cell" xfId="19804" builtinId="23" hidden="1" customBuiltin="1"/>
    <cellStyle name="Check Cell" xfId="19918" builtinId="23" hidden="1" customBuiltin="1"/>
    <cellStyle name="Check Cell" xfId="19954" builtinId="23" hidden="1" customBuiltin="1"/>
    <cellStyle name="Check Cell" xfId="19988" builtinId="23" hidden="1" customBuiltin="1"/>
    <cellStyle name="Check Cell" xfId="20027" builtinId="23" hidden="1" customBuiltin="1"/>
    <cellStyle name="Check Cell" xfId="20137" builtinId="23" hidden="1" customBuiltin="1"/>
    <cellStyle name="Check Cell" xfId="20158" builtinId="23" hidden="1" customBuiltin="1"/>
    <cellStyle name="Check Cell" xfId="20181" builtinId="23" hidden="1" customBuiltin="1"/>
    <cellStyle name="Check Cell" xfId="20203" builtinId="23" hidden="1" customBuiltin="1"/>
    <cellStyle name="Check Cell" xfId="20224" builtinId="23" hidden="1" customBuiltin="1"/>
    <cellStyle name="Check Cell" xfId="20258" builtinId="23" hidden="1" customBuiltin="1"/>
    <cellStyle name="Check Cell" xfId="20456" builtinId="23" hidden="1" customBuiltin="1"/>
    <cellStyle name="Check Cell" xfId="20481" builtinId="23" hidden="1" customBuiltin="1"/>
    <cellStyle name="Check Cell" xfId="20507" builtinId="23" hidden="1" customBuiltin="1"/>
    <cellStyle name="Check Cell" xfId="20534" builtinId="23" hidden="1" customBuiltin="1"/>
    <cellStyle name="Check Cell" xfId="20559" builtinId="23" hidden="1" customBuiltin="1"/>
    <cellStyle name="Check Cell" xfId="20448" builtinId="23" hidden="1" customBuiltin="1"/>
    <cellStyle name="Check Cell" xfId="20599" builtinId="23" hidden="1" customBuiltin="1"/>
    <cellStyle name="Check Cell" xfId="20630" builtinId="23" hidden="1" customBuiltin="1"/>
    <cellStyle name="Check Cell" xfId="20665" builtinId="23" hidden="1" customBuiltin="1"/>
    <cellStyle name="Check Cell" xfId="20697" builtinId="23" hidden="1" customBuiltin="1"/>
    <cellStyle name="Check Cell" xfId="20728" builtinId="23" hidden="1" customBuiltin="1"/>
    <cellStyle name="Check Cell" xfId="20667" builtinId="23" hidden="1" customBuiltin="1"/>
    <cellStyle name="Check Cell" xfId="20636" builtinId="23" hidden="1" customBuiltin="1"/>
    <cellStyle name="Check Cell" xfId="20670" builtinId="23" hidden="1" customBuiltin="1"/>
    <cellStyle name="Check Cell" xfId="20779" builtinId="23" hidden="1" customBuiltin="1"/>
    <cellStyle name="Check Cell" xfId="20807" builtinId="23" hidden="1" customBuiltin="1"/>
    <cellStyle name="Check Cell" xfId="20831" builtinId="23" hidden="1" customBuiltin="1"/>
    <cellStyle name="Check Cell" xfId="20741" builtinId="23" hidden="1" customBuiltin="1"/>
    <cellStyle name="Check Cell" xfId="20878" builtinId="23" hidden="1" customBuiltin="1"/>
    <cellStyle name="Check Cell" xfId="20908" builtinId="23" hidden="1" customBuiltin="1"/>
    <cellStyle name="Check Cell" xfId="20940" builtinId="23" hidden="1" customBuiltin="1"/>
    <cellStyle name="Check Cell" xfId="20970" builtinId="23" hidden="1" customBuiltin="1"/>
    <cellStyle name="Check Cell" xfId="20998" builtinId="23" hidden="1" customBuiltin="1"/>
    <cellStyle name="Check Cell" xfId="20942" builtinId="23" hidden="1" customBuiltin="1"/>
    <cellStyle name="Check Cell" xfId="20914" builtinId="23" hidden="1" customBuiltin="1"/>
    <cellStyle name="Check Cell" xfId="20945" builtinId="23" hidden="1" customBuiltin="1"/>
    <cellStyle name="Check Cell" xfId="21042" builtinId="23" hidden="1" customBuiltin="1"/>
    <cellStyle name="Check Cell" xfId="21067" builtinId="23" hidden="1" customBuiltin="1"/>
    <cellStyle name="Check Cell" xfId="21090" builtinId="23" hidden="1" customBuiltin="1"/>
    <cellStyle name="Check Cell" xfId="21117" builtinId="23" hidden="1" customBuiltin="1"/>
    <cellStyle name="Check Cell" xfId="21156" builtinId="23" hidden="1" customBuiltin="1"/>
    <cellStyle name="Check Cell" xfId="21185" builtinId="23" hidden="1" customBuiltin="1"/>
    <cellStyle name="Check Cell" xfId="21217" builtinId="23" hidden="1" customBuiltin="1"/>
    <cellStyle name="Check Cell" xfId="21248" builtinId="23" hidden="1" customBuiltin="1"/>
    <cellStyle name="Check Cell" xfId="21275" builtinId="23" hidden="1" customBuiltin="1"/>
    <cellStyle name="Check Cell" xfId="21219" builtinId="23" hidden="1" customBuiltin="1"/>
    <cellStyle name="Check Cell" xfId="21191" builtinId="23" hidden="1" customBuiltin="1"/>
    <cellStyle name="Check Cell" xfId="21222" builtinId="23" hidden="1" customBuiltin="1"/>
    <cellStyle name="Check Cell" xfId="21319" builtinId="23" hidden="1" customBuiltin="1"/>
    <cellStyle name="Check Cell" xfId="21345" builtinId="23" hidden="1" customBuiltin="1"/>
    <cellStyle name="Check Cell" xfId="21368" builtinId="23" hidden="1" customBuiltin="1"/>
    <cellStyle name="Check Cell" xfId="21391" builtinId="23" hidden="1" customBuiltin="1"/>
    <cellStyle name="Check Cell" xfId="20320" builtinId="23" hidden="1" customBuiltin="1"/>
    <cellStyle name="Check Cell" xfId="20341" builtinId="23" hidden="1" customBuiltin="1"/>
    <cellStyle name="Check Cell" xfId="20350" builtinId="23" hidden="1" customBuiltin="1"/>
    <cellStyle name="Check Cell" xfId="20316" builtinId="23" hidden="1" customBuiltin="1"/>
    <cellStyle name="Check Cell" xfId="20408" builtinId="23" hidden="1" customBuiltin="1"/>
    <cellStyle name="Check Cell" xfId="20352" builtinId="23" hidden="1" customBuiltin="1"/>
    <cellStyle name="Check Cell" xfId="21544" builtinId="23" hidden="1" customBuiltin="1"/>
    <cellStyle name="Check Cell" xfId="21565" builtinId="23" hidden="1" customBuiltin="1"/>
    <cellStyle name="Check Cell" xfId="21588" builtinId="23" hidden="1" customBuiltin="1"/>
    <cellStyle name="Check Cell" xfId="21609" builtinId="23" hidden="1" customBuiltin="1"/>
    <cellStyle name="Check Cell" xfId="21630" builtinId="23" hidden="1" customBuiltin="1"/>
    <cellStyle name="Check Cell" xfId="21537" builtinId="23" hidden="1" customBuiltin="1"/>
    <cellStyle name="Check Cell" xfId="21665" builtinId="23" hidden="1" customBuiltin="1"/>
    <cellStyle name="Check Cell" xfId="21695" builtinId="23" hidden="1" customBuiltin="1"/>
    <cellStyle name="Check Cell" xfId="21730" builtinId="23" hidden="1" customBuiltin="1"/>
    <cellStyle name="Check Cell" xfId="21761" builtinId="23" hidden="1" customBuiltin="1"/>
    <cellStyle name="Check Cell" xfId="21792" builtinId="23" hidden="1" customBuiltin="1"/>
    <cellStyle name="Check Cell" xfId="21732" builtinId="23" hidden="1" customBuiltin="1"/>
    <cellStyle name="Check Cell" xfId="21701" builtinId="23" hidden="1" customBuiltin="1"/>
    <cellStyle name="Check Cell" xfId="21735" builtinId="23" hidden="1" customBuiltin="1"/>
    <cellStyle name="Check Cell" xfId="21840" builtinId="23" hidden="1" customBuiltin="1"/>
    <cellStyle name="Check Cell" xfId="21864" builtinId="23" hidden="1" customBuiltin="1"/>
    <cellStyle name="Check Cell" xfId="21888" builtinId="23" hidden="1" customBuiltin="1"/>
    <cellStyle name="Check Cell" xfId="21804" builtinId="23" hidden="1" customBuiltin="1"/>
    <cellStyle name="Check Cell" xfId="21935" builtinId="23" hidden="1" customBuiltin="1"/>
    <cellStyle name="Check Cell" xfId="21964" builtinId="23" hidden="1" customBuiltin="1"/>
    <cellStyle name="Check Cell" xfId="21996" builtinId="23" hidden="1" customBuiltin="1"/>
    <cellStyle name="Check Cell" xfId="22026" builtinId="23" hidden="1" customBuiltin="1"/>
    <cellStyle name="Check Cell" xfId="22053" builtinId="23" hidden="1" customBuiltin="1"/>
    <cellStyle name="Check Cell" xfId="21998" builtinId="23" hidden="1" customBuiltin="1"/>
    <cellStyle name="Check Cell" xfId="21970" builtinId="23" hidden="1" customBuiltin="1"/>
    <cellStyle name="Check Cell" xfId="22001" builtinId="23" hidden="1" customBuiltin="1"/>
    <cellStyle name="Check Cell" xfId="22096" builtinId="23" hidden="1" customBuiltin="1"/>
    <cellStyle name="Check Cell" xfId="22121" builtinId="23" hidden="1" customBuiltin="1"/>
    <cellStyle name="Check Cell" xfId="22145" builtinId="23" hidden="1" customBuiltin="1"/>
    <cellStyle name="Check Cell" xfId="22173" builtinId="23" hidden="1" customBuiltin="1"/>
    <cellStyle name="Check Cell" xfId="22211" builtinId="23" hidden="1" customBuiltin="1"/>
    <cellStyle name="Check Cell" xfId="22240" builtinId="23" hidden="1" customBuiltin="1"/>
    <cellStyle name="Check Cell" xfId="22272" builtinId="23" hidden="1" customBuiltin="1"/>
    <cellStyle name="Check Cell" xfId="22303" builtinId="23" hidden="1" customBuiltin="1"/>
    <cellStyle name="Check Cell" xfId="22330" builtinId="23" hidden="1" customBuiltin="1"/>
    <cellStyle name="Check Cell" xfId="22274" builtinId="23" hidden="1" customBuiltin="1"/>
    <cellStyle name="Check Cell" xfId="22246" builtinId="23" hidden="1" customBuiltin="1"/>
    <cellStyle name="Check Cell" xfId="22277" builtinId="23" hidden="1" customBuiltin="1"/>
    <cellStyle name="Check Cell" xfId="22375" builtinId="23" hidden="1" customBuiltin="1"/>
    <cellStyle name="Check Cell" xfId="22398" builtinId="23" hidden="1" customBuiltin="1"/>
    <cellStyle name="Check Cell" xfId="22421" builtinId="23" hidden="1" customBuiltin="1"/>
    <cellStyle name="Check Cell" xfId="22444" builtinId="23" hidden="1" customBuiltin="1"/>
    <cellStyle name="Check Cell" xfId="11937" builtinId="23" hidden="1" customBuiltin="1"/>
    <cellStyle name="Check Cell" xfId="4129" builtinId="23" hidden="1" customBuiltin="1"/>
    <cellStyle name="Check Cell" xfId="5325" builtinId="23" hidden="1" customBuiltin="1"/>
    <cellStyle name="Check Cell" xfId="4811" builtinId="23" hidden="1" customBuiltin="1"/>
    <cellStyle name="Check Cell" xfId="15065" builtinId="23" hidden="1" customBuiltin="1"/>
    <cellStyle name="Check Cell" xfId="4315" builtinId="23" hidden="1" customBuiltin="1"/>
    <cellStyle name="Check Cell" xfId="14422" builtinId="23" hidden="1" customBuiltin="1"/>
    <cellStyle name="Check Cell" xfId="17026" builtinId="23" hidden="1" customBuiltin="1"/>
    <cellStyle name="Check Cell" xfId="21025" builtinId="23" hidden="1" customBuiltin="1"/>
    <cellStyle name="Check Cell" xfId="14494" builtinId="23" hidden="1" customBuiltin="1"/>
    <cellStyle name="Check Cell" xfId="16252" builtinId="23" hidden="1" customBuiltin="1"/>
    <cellStyle name="Check Cell" xfId="20048" builtinId="23" hidden="1" customBuiltin="1"/>
    <cellStyle name="Check Cell" xfId="21074" builtinId="23" hidden="1" customBuiltin="1"/>
    <cellStyle name="Check Cell" xfId="20426" builtinId="23" hidden="1" customBuiltin="1"/>
    <cellStyle name="Check Cell" xfId="18684" builtinId="23" hidden="1" customBuiltin="1"/>
    <cellStyle name="Check Cell" xfId="4682" builtinId="23" hidden="1" customBuiltin="1"/>
    <cellStyle name="Check Cell" xfId="22379" builtinId="23" hidden="1" customBuiltin="1"/>
    <cellStyle name="Check Cell" xfId="15435" builtinId="23" hidden="1" customBuiltin="1"/>
    <cellStyle name="Check Cell" xfId="16999" builtinId="23" hidden="1" customBuiltin="1"/>
    <cellStyle name="Check Cell" xfId="20055" builtinId="23" hidden="1" customBuiltin="1"/>
    <cellStyle name="Check Cell" xfId="22507" builtinId="23" hidden="1" customBuiltin="1"/>
    <cellStyle name="Check Cell" xfId="22544" builtinId="23" hidden="1" customBuiltin="1"/>
    <cellStyle name="Check Cell" xfId="22579" builtinId="23" hidden="1" customBuiltin="1"/>
    <cellStyle name="Check Cell" xfId="17084" builtinId="23" hidden="1" customBuiltin="1"/>
    <cellStyle name="Check Cell" xfId="22642" builtinId="23" hidden="1" customBuiltin="1"/>
    <cellStyle name="Check Cell" xfId="22675" builtinId="23" hidden="1" customBuiltin="1"/>
    <cellStyle name="Check Cell" xfId="22710" builtinId="23" hidden="1" customBuiltin="1"/>
    <cellStyle name="Check Cell" xfId="22743" builtinId="23" hidden="1" customBuiltin="1"/>
    <cellStyle name="Check Cell" xfId="22773" builtinId="23" hidden="1" customBuiltin="1"/>
    <cellStyle name="Check Cell" xfId="22712" builtinId="23" hidden="1" customBuiltin="1"/>
    <cellStyle name="Check Cell" xfId="22681" builtinId="23" hidden="1" customBuiltin="1"/>
    <cellStyle name="Check Cell" xfId="22715" builtinId="23" hidden="1" customBuiltin="1"/>
    <cellStyle name="Check Cell" xfId="22829" builtinId="23" hidden="1" customBuiltin="1"/>
    <cellStyle name="Check Cell" xfId="22865" builtinId="23" hidden="1" customBuiltin="1"/>
    <cellStyle name="Check Cell" xfId="22899" builtinId="23" hidden="1" customBuiltin="1"/>
    <cellStyle name="Check Cell" xfId="22939" builtinId="23" hidden="1" customBuiltin="1"/>
    <cellStyle name="Check Cell" xfId="22984" builtinId="23" hidden="1" customBuiltin="1"/>
    <cellStyle name="Check Cell" xfId="23017" builtinId="23" hidden="1" customBuiltin="1"/>
    <cellStyle name="Check Cell" xfId="23052" builtinId="23" hidden="1" customBuiltin="1"/>
    <cellStyle name="Check Cell" xfId="23085" builtinId="23" hidden="1" customBuiltin="1"/>
    <cellStyle name="Check Cell" xfId="23115" builtinId="23" hidden="1" customBuiltin="1"/>
    <cellStyle name="Check Cell" xfId="23054" builtinId="23" hidden="1" customBuiltin="1"/>
    <cellStyle name="Check Cell" xfId="23023" builtinId="23" hidden="1" customBuiltin="1"/>
    <cellStyle name="Check Cell" xfId="23057" builtinId="23" hidden="1" customBuiltin="1"/>
    <cellStyle name="Check Cell" xfId="23171" builtinId="23" hidden="1" customBuiltin="1"/>
    <cellStyle name="Check Cell" xfId="23207" builtinId="23" hidden="1" customBuiltin="1"/>
    <cellStyle name="Check Cell" xfId="23241" builtinId="23" hidden="1" customBuiltin="1"/>
    <cellStyle name="Check Cell" xfId="23277" builtinId="23" hidden="1" customBuiltin="1"/>
    <cellStyle name="Check Cell" xfId="23345" builtinId="23" hidden="1" customBuiltin="1"/>
    <cellStyle name="Check Cell" xfId="23366" builtinId="23" hidden="1" customBuiltin="1"/>
    <cellStyle name="Check Cell" xfId="23389" builtinId="23" hidden="1" customBuiltin="1"/>
    <cellStyle name="Check Cell" xfId="23411" builtinId="23" hidden="1" customBuiltin="1"/>
    <cellStyle name="Check Cell" xfId="23432" builtinId="23" hidden="1" customBuiltin="1"/>
    <cellStyle name="Check Cell" xfId="23463" builtinId="23" hidden="1" customBuiltin="1"/>
    <cellStyle name="Check Cell" xfId="23658" builtinId="23" hidden="1" customBuiltin="1"/>
    <cellStyle name="Check Cell" xfId="23680" builtinId="23" hidden="1" customBuiltin="1"/>
    <cellStyle name="Check Cell" xfId="23706" builtinId="23" hidden="1" customBuiltin="1"/>
    <cellStyle name="Check Cell" xfId="23732" builtinId="23" hidden="1" customBuiltin="1"/>
    <cellStyle name="Check Cell" xfId="23756" builtinId="23" hidden="1" customBuiltin="1"/>
    <cellStyle name="Check Cell" xfId="23650" builtinId="23" hidden="1" customBuiltin="1"/>
    <cellStyle name="Check Cell" xfId="23796" builtinId="23" hidden="1" customBuiltin="1"/>
    <cellStyle name="Check Cell" xfId="23826" builtinId="23" hidden="1" customBuiltin="1"/>
    <cellStyle name="Check Cell" xfId="23861" builtinId="23" hidden="1" customBuiltin="1"/>
    <cellStyle name="Check Cell" xfId="23893" builtinId="23" hidden="1" customBuiltin="1"/>
    <cellStyle name="Check Cell" xfId="23924" builtinId="23" hidden="1" customBuiltin="1"/>
    <cellStyle name="Check Cell" xfId="23863" builtinId="23" hidden="1" customBuiltin="1"/>
    <cellStyle name="Check Cell" xfId="23832" builtinId="23" hidden="1" customBuiltin="1"/>
    <cellStyle name="Check Cell" xfId="23866" builtinId="23" hidden="1" customBuiltin="1"/>
    <cellStyle name="Check Cell" xfId="23973" builtinId="23" hidden="1" customBuiltin="1"/>
    <cellStyle name="Check Cell" xfId="23999" builtinId="23" hidden="1" customBuiltin="1"/>
    <cellStyle name="Check Cell" xfId="24023" builtinId="23" hidden="1" customBuiltin="1"/>
    <cellStyle name="Check Cell" xfId="23936" builtinId="23" hidden="1" customBuiltin="1"/>
    <cellStyle name="Check Cell" xfId="24069" builtinId="23" hidden="1" customBuiltin="1"/>
    <cellStyle name="Check Cell" xfId="24097" builtinId="23" hidden="1" customBuiltin="1"/>
    <cellStyle name="Check Cell" xfId="24129" builtinId="23" hidden="1" customBuiltin="1"/>
    <cellStyle name="Check Cell" xfId="24159" builtinId="23" hidden="1" customBuiltin="1"/>
    <cellStyle name="Check Cell" xfId="24186" builtinId="23" hidden="1" customBuiltin="1"/>
    <cellStyle name="Check Cell" xfId="24131" builtinId="23" hidden="1" customBuiltin="1"/>
    <cellStyle name="Check Cell" xfId="24103" builtinId="23" hidden="1" customBuiltin="1"/>
    <cellStyle name="Check Cell" xfId="24134" builtinId="23" hidden="1" customBuiltin="1"/>
    <cellStyle name="Check Cell" xfId="24230" builtinId="23" hidden="1" customBuiltin="1"/>
    <cellStyle name="Check Cell" xfId="24254" builtinId="23" hidden="1" customBuiltin="1"/>
    <cellStyle name="Check Cell" xfId="24277" builtinId="23" hidden="1" customBuiltin="1"/>
    <cellStyle name="Check Cell" xfId="24304" builtinId="23" hidden="1" customBuiltin="1"/>
    <cellStyle name="Check Cell" xfId="24343" builtinId="23" hidden="1" customBuiltin="1"/>
    <cellStyle name="Check Cell" xfId="24371" builtinId="23" hidden="1" customBuiltin="1"/>
    <cellStyle name="Check Cell" xfId="24403" builtinId="23" hidden="1" customBuiltin="1"/>
    <cellStyle name="Check Cell" xfId="24433" builtinId="23" hidden="1" customBuiltin="1"/>
    <cellStyle name="Check Cell" xfId="24460" builtinId="23" hidden="1" customBuiltin="1"/>
    <cellStyle name="Check Cell" xfId="24405" builtinId="23" hidden="1" customBuiltin="1"/>
    <cellStyle name="Check Cell" xfId="24377" builtinId="23" hidden="1" customBuiltin="1"/>
    <cellStyle name="Check Cell" xfId="24408" builtinId="23" hidden="1" customBuiltin="1"/>
    <cellStyle name="Check Cell" xfId="24504" builtinId="23" hidden="1" customBuiltin="1"/>
    <cellStyle name="Check Cell" xfId="24529" builtinId="23" hidden="1" customBuiltin="1"/>
    <cellStyle name="Check Cell" xfId="24552" builtinId="23" hidden="1" customBuiltin="1"/>
    <cellStyle name="Check Cell" xfId="24575" builtinId="23" hidden="1" customBuiltin="1"/>
    <cellStyle name="Check Cell" xfId="23524" builtinId="23" hidden="1" customBuiltin="1"/>
    <cellStyle name="Check Cell" xfId="23545" builtinId="23" hidden="1" customBuiltin="1"/>
    <cellStyle name="Check Cell" xfId="23554" builtinId="23" hidden="1" customBuiltin="1"/>
    <cellStyle name="Check Cell" xfId="23520" builtinId="23" hidden="1" customBuiltin="1"/>
    <cellStyle name="Check Cell" xfId="23611" builtinId="23" hidden="1" customBuiltin="1"/>
    <cellStyle name="Check Cell" xfId="23556" builtinId="23" hidden="1" customBuiltin="1"/>
    <cellStyle name="Check Cell" xfId="24727" builtinId="23" hidden="1" customBuiltin="1"/>
    <cellStyle name="Check Cell" xfId="24748" builtinId="23" hidden="1" customBuiltin="1"/>
    <cellStyle name="Check Cell" xfId="24771" builtinId="23" hidden="1" customBuiltin="1"/>
    <cellStyle name="Check Cell" xfId="24792" builtinId="23" hidden="1" customBuiltin="1"/>
    <cellStyle name="Check Cell" xfId="24813" builtinId="23" hidden="1" customBuiltin="1"/>
    <cellStyle name="Check Cell" xfId="24720" builtinId="23" hidden="1" customBuiltin="1"/>
    <cellStyle name="Check Cell" xfId="24847" builtinId="23" hidden="1" customBuiltin="1"/>
    <cellStyle name="Check Cell" xfId="24876" builtinId="23" hidden="1" customBuiltin="1"/>
    <cellStyle name="Check Cell" xfId="24911" builtinId="23" hidden="1" customBuiltin="1"/>
    <cellStyle name="Check Cell" xfId="24941" builtinId="23" hidden="1" customBuiltin="1"/>
    <cellStyle name="Check Cell" xfId="24972" builtinId="23" hidden="1" customBuiltin="1"/>
    <cellStyle name="Check Cell" xfId="24913" builtinId="23" hidden="1" customBuiltin="1"/>
    <cellStyle name="Check Cell" xfId="24882" builtinId="23" hidden="1" customBuiltin="1"/>
    <cellStyle name="Check Cell" xfId="24916" builtinId="23" hidden="1" customBuiltin="1"/>
    <cellStyle name="Check Cell" xfId="25020" builtinId="23" hidden="1" customBuiltin="1"/>
    <cellStyle name="Check Cell" xfId="25043" builtinId="23" hidden="1" customBuiltin="1"/>
    <cellStyle name="Check Cell" xfId="25067" builtinId="23" hidden="1" customBuiltin="1"/>
    <cellStyle name="Check Cell" xfId="24984" builtinId="23" hidden="1" customBuiltin="1"/>
    <cellStyle name="Check Cell" xfId="25112" builtinId="23" hidden="1" customBuiltin="1"/>
    <cellStyle name="Check Cell" xfId="25140" builtinId="23" hidden="1" customBuiltin="1"/>
    <cellStyle name="Check Cell" xfId="25172" builtinId="23" hidden="1" customBuiltin="1"/>
    <cellStyle name="Check Cell" xfId="25201" builtinId="23" hidden="1" customBuiltin="1"/>
    <cellStyle name="Check Cell" xfId="25228" builtinId="23" hidden="1" customBuiltin="1"/>
    <cellStyle name="Check Cell" xfId="25174" builtinId="23" hidden="1" customBuiltin="1"/>
    <cellStyle name="Check Cell" xfId="25146" builtinId="23" hidden="1" customBuiltin="1"/>
    <cellStyle name="Check Cell" xfId="25177" builtinId="23" hidden="1" customBuiltin="1"/>
    <cellStyle name="Check Cell" xfId="25270" builtinId="23" hidden="1" customBuiltin="1"/>
    <cellStyle name="Check Cell" xfId="25294" builtinId="23" hidden="1" customBuiltin="1"/>
    <cellStyle name="Check Cell" xfId="25318" builtinId="23" hidden="1" customBuiltin="1"/>
    <cellStyle name="Check Cell" xfId="25346" builtinId="23" hidden="1" customBuiltin="1"/>
    <cellStyle name="Check Cell" xfId="25383" builtinId="23" hidden="1" customBuiltin="1"/>
    <cellStyle name="Check Cell" xfId="25411" builtinId="23" hidden="1" customBuiltin="1"/>
    <cellStyle name="Check Cell" xfId="25443" builtinId="23" hidden="1" customBuiltin="1"/>
    <cellStyle name="Check Cell" xfId="25472" builtinId="23" hidden="1" customBuiltin="1"/>
    <cellStyle name="Check Cell" xfId="25499" builtinId="23" hidden="1" customBuiltin="1"/>
    <cellStyle name="Check Cell" xfId="25445" builtinId="23" hidden="1" customBuiltin="1"/>
    <cellStyle name="Check Cell" xfId="25417" builtinId="23" hidden="1" customBuiltin="1"/>
    <cellStyle name="Check Cell" xfId="25448" builtinId="23" hidden="1" customBuiltin="1"/>
    <cellStyle name="Check Cell" xfId="25543" builtinId="23" hidden="1" customBuiltin="1"/>
    <cellStyle name="Check Cell" xfId="25566" builtinId="23" hidden="1" customBuiltin="1"/>
    <cellStyle name="Check Cell" xfId="25589" builtinId="23" hidden="1" customBuiltin="1"/>
    <cellStyle name="Check Cell" xfId="25612" builtinId="23" hidden="1" customBuiltin="1"/>
    <cellStyle name="Check Cell" xfId="4855" builtinId="23" hidden="1" customBuiltin="1"/>
    <cellStyle name="Check Cell" xfId="7561" builtinId="23" hidden="1" customBuiltin="1"/>
    <cellStyle name="Check Cell" xfId="20077" builtinId="23" hidden="1" customBuiltin="1"/>
    <cellStyle name="Check Cell" xfId="14519" builtinId="23" hidden="1" customBuiltin="1"/>
    <cellStyle name="Check Cell" xfId="7618" builtinId="23" hidden="1" customBuiltin="1"/>
    <cellStyle name="Check Cell" xfId="8080" builtinId="23" hidden="1" customBuiltin="1"/>
    <cellStyle name="Check Cell" xfId="6063" builtinId="23" hidden="1" customBuiltin="1"/>
    <cellStyle name="Check Cell" xfId="14242" builtinId="23" hidden="1" customBuiltin="1"/>
    <cellStyle name="Check Cell" xfId="24213" builtinId="23" hidden="1" customBuiltin="1"/>
    <cellStyle name="Check Cell" xfId="20061" builtinId="23" hidden="1" customBuiltin="1"/>
    <cellStyle name="Check Cell" xfId="20093" builtinId="23" hidden="1" customBuiltin="1"/>
    <cellStyle name="Check Cell" xfId="23296" builtinId="23" hidden="1" customBuiltin="1"/>
    <cellStyle name="Check Cell" xfId="24261" builtinId="23" hidden="1" customBuiltin="1"/>
    <cellStyle name="Check Cell" xfId="23628" builtinId="23" hidden="1" customBuiltin="1"/>
    <cellStyle name="Check Cell" xfId="21946" builtinId="23" hidden="1" customBuiltin="1"/>
    <cellStyle name="Check Cell" xfId="17199" builtinId="23" hidden="1" customBuiltin="1"/>
    <cellStyle name="Check Cell" xfId="25547" builtinId="23" hidden="1" customBuiltin="1"/>
    <cellStyle name="Check Cell" xfId="20097" builtinId="23" hidden="1" customBuiltin="1"/>
    <cellStyle name="Check Cell" xfId="7637" builtinId="23" hidden="1" customBuiltin="1"/>
    <cellStyle name="Check Cell" xfId="23302" builtinId="23" hidden="1" customBuiltin="1"/>
    <cellStyle name="Check Cell" xfId="25674" builtinId="23" hidden="1" customBuiltin="1"/>
    <cellStyle name="Check Cell" xfId="25710" builtinId="23" hidden="1" customBuiltin="1"/>
    <cellStyle name="Check Cell" xfId="25745" builtinId="23" hidden="1" customBuiltin="1"/>
    <cellStyle name="Check Cell" xfId="20368" builtinId="23" hidden="1" customBuiltin="1"/>
    <cellStyle name="Check Cell" xfId="25808" builtinId="23" hidden="1" customBuiltin="1"/>
    <cellStyle name="Check Cell" xfId="25841" builtinId="23" hidden="1" customBuiltin="1"/>
    <cellStyle name="Check Cell" xfId="25876" builtinId="23" hidden="1" customBuiltin="1"/>
    <cellStyle name="Check Cell" xfId="25909" builtinId="23" hidden="1" customBuiltin="1"/>
    <cellStyle name="Check Cell" xfId="25939" builtinId="23" hidden="1" customBuiltin="1"/>
    <cellStyle name="Check Cell" xfId="25878" builtinId="23" hidden="1" customBuiltin="1"/>
    <cellStyle name="Check Cell" xfId="25847" builtinId="23" hidden="1" customBuiltin="1"/>
    <cellStyle name="Check Cell" xfId="25881" builtinId="23" hidden="1" customBuiltin="1"/>
    <cellStyle name="Check Cell" xfId="25995" builtinId="23" hidden="1" customBuiltin="1"/>
    <cellStyle name="Check Cell" xfId="26031" builtinId="23" hidden="1" customBuiltin="1"/>
    <cellStyle name="Check Cell" xfId="26065" builtinId="23" hidden="1" customBuiltin="1"/>
    <cellStyle name="Check Cell" xfId="26102" builtinId="23" hidden="1" customBuiltin="1"/>
    <cellStyle name="Check Cell" xfId="26140" builtinId="23" hidden="1" customBuiltin="1"/>
    <cellStyle name="Check Cell" xfId="26168" builtinId="23" hidden="1" customBuiltin="1"/>
    <cellStyle name="Check Cell" xfId="26200" builtinId="23" hidden="1" customBuiltin="1"/>
    <cellStyle name="Check Cell" xfId="26230" builtinId="23" hidden="1" customBuiltin="1"/>
    <cellStyle name="Check Cell" xfId="26257" builtinId="23" hidden="1" customBuiltin="1"/>
    <cellStyle name="Check Cell" xfId="26202" builtinId="23" hidden="1" customBuiltin="1"/>
    <cellStyle name="Check Cell" xfId="26174" builtinId="23" hidden="1" customBuiltin="1"/>
    <cellStyle name="Check Cell" xfId="26205" builtinId="23" hidden="1" customBuiltin="1"/>
    <cellStyle name="Check Cell" xfId="26298" builtinId="23" hidden="1" customBuiltin="1"/>
    <cellStyle name="Check Cell" xfId="26321" builtinId="23" hidden="1" customBuiltin="1"/>
    <cellStyle name="Check Cell" xfId="26342" builtinId="23" hidden="1" customBuiltin="1"/>
    <cellStyle name="Check Cell" xfId="26364" builtinId="23" hidden="1" customBuiltin="1"/>
    <cellStyle name="Check Cell" xfId="26386" builtinId="23" hidden="1" customBuiltin="1"/>
    <cellStyle name="Check Cell" xfId="26407" builtinId="23" hidden="1" customBuiltin="1"/>
    <cellStyle name="Check Cell" xfId="26429" builtinId="23" hidden="1" customBuiltin="1"/>
    <cellStyle name="Check Cell" xfId="26451" builtinId="23" hidden="1" customBuiltin="1"/>
    <cellStyle name="Check Cell" xfId="26472" builtinId="23" hidden="1" customBuiltin="1"/>
    <cellStyle name="Check Cell" xfId="26497" builtinId="23" hidden="1" customBuiltin="1"/>
    <cellStyle name="Check Cell" xfId="26676" builtinId="23" hidden="1" customBuiltin="1"/>
    <cellStyle name="Check Cell" xfId="26697" builtinId="23" hidden="1" customBuiltin="1"/>
    <cellStyle name="Check Cell" xfId="26720" builtinId="23" hidden="1" customBuiltin="1"/>
    <cellStyle name="Check Cell" xfId="26742" builtinId="23" hidden="1" customBuiltin="1"/>
    <cellStyle name="Check Cell" xfId="26763" builtinId="23" hidden="1" customBuiltin="1"/>
    <cellStyle name="Check Cell" xfId="26669" builtinId="23" hidden="1" customBuiltin="1"/>
    <cellStyle name="Check Cell" xfId="26796" builtinId="23" hidden="1" customBuiltin="1"/>
    <cellStyle name="Check Cell" xfId="26824" builtinId="23" hidden="1" customBuiltin="1"/>
    <cellStyle name="Check Cell" xfId="26859" builtinId="23" hidden="1" customBuiltin="1"/>
    <cellStyle name="Check Cell" xfId="26889" builtinId="23" hidden="1" customBuiltin="1"/>
    <cellStyle name="Check Cell" xfId="26920" builtinId="23" hidden="1" customBuiltin="1"/>
    <cellStyle name="Check Cell" xfId="26861" builtinId="23" hidden="1" customBuiltin="1"/>
    <cellStyle name="Check Cell" xfId="26830" builtinId="23" hidden="1" customBuiltin="1"/>
    <cellStyle name="Check Cell" xfId="26864" builtinId="23" hidden="1" customBuiltin="1"/>
    <cellStyle name="Check Cell" xfId="26966" builtinId="23" hidden="1" customBuiltin="1"/>
    <cellStyle name="Check Cell" xfId="26988" builtinId="23" hidden="1" customBuiltin="1"/>
    <cellStyle name="Check Cell" xfId="27009" builtinId="23" hidden="1" customBuiltin="1"/>
    <cellStyle name="Check Cell" xfId="26932" builtinId="23" hidden="1" customBuiltin="1"/>
    <cellStyle name="Check Cell" xfId="27051" builtinId="23" hidden="1" customBuiltin="1"/>
    <cellStyle name="Check Cell" xfId="27078" builtinId="23" hidden="1" customBuiltin="1"/>
    <cellStyle name="Check Cell" xfId="27110" builtinId="23" hidden="1" customBuiltin="1"/>
    <cellStyle name="Check Cell" xfId="27139" builtinId="23" hidden="1" customBuiltin="1"/>
    <cellStyle name="Check Cell" xfId="27166" builtinId="23" hidden="1" customBuiltin="1"/>
    <cellStyle name="Check Cell" xfId="27112" builtinId="23" hidden="1" customBuiltin="1"/>
    <cellStyle name="Check Cell" xfId="27084" builtinId="23" hidden="1" customBuiltin="1"/>
    <cellStyle name="Check Cell" xfId="27115" builtinId="23" hidden="1" customBuiltin="1"/>
    <cellStyle name="Check Cell" xfId="27207" builtinId="23" hidden="1" customBuiltin="1"/>
    <cellStyle name="Check Cell" xfId="27229" builtinId="23" hidden="1" customBuiltin="1"/>
    <cellStyle name="Check Cell" xfId="27250" builtinId="23" hidden="1" customBuiltin="1"/>
    <cellStyle name="Check Cell" xfId="27274" builtinId="23" hidden="1" customBuiltin="1"/>
    <cellStyle name="Check Cell" xfId="27311" builtinId="23" hidden="1" customBuiltin="1"/>
    <cellStyle name="Check Cell" xfId="27338" builtinId="23" hidden="1" customBuiltin="1"/>
    <cellStyle name="Check Cell" xfId="27370" builtinId="23" hidden="1" customBuiltin="1"/>
    <cellStyle name="Check Cell" xfId="27399" builtinId="23" hidden="1" customBuiltin="1"/>
    <cellStyle name="Check Cell" xfId="27426" builtinId="23" hidden="1" customBuiltin="1"/>
    <cellStyle name="Check Cell" xfId="27372" builtinId="23" hidden="1" customBuiltin="1"/>
    <cellStyle name="Check Cell" xfId="27344" builtinId="23" hidden="1" customBuiltin="1"/>
    <cellStyle name="Check Cell" xfId="27375" builtinId="23" hidden="1" customBuiltin="1"/>
    <cellStyle name="Check Cell" xfId="27467" builtinId="23" hidden="1" customBuiltin="1"/>
    <cellStyle name="Check Cell" xfId="27489" builtinId="23" hidden="1" customBuiltin="1"/>
    <cellStyle name="Check Cell" xfId="27510" builtinId="23" hidden="1" customBuiltin="1"/>
    <cellStyle name="Check Cell" xfId="27531" builtinId="23" hidden="1" customBuiltin="1"/>
    <cellStyle name="Check Cell" xfId="26554" builtinId="23" hidden="1" customBuiltin="1"/>
    <cellStyle name="Check Cell" xfId="26573" builtinId="23" hidden="1" customBuiltin="1"/>
    <cellStyle name="Check Cell" xfId="26581" builtinId="23" hidden="1" customBuiltin="1"/>
    <cellStyle name="Check Cell" xfId="26550" builtinId="23" hidden="1" customBuiltin="1"/>
    <cellStyle name="Check Cell" xfId="26634" builtinId="23" hidden="1" customBuiltin="1"/>
    <cellStyle name="Check Cell" xfId="26583" builtinId="23" hidden="1" customBuiltin="1"/>
    <cellStyle name="Check Cell" xfId="27584" builtinId="23" hidden="1" customBuiltin="1"/>
    <cellStyle name="Check Cell" xfId="27605" builtinId="23" hidden="1" customBuiltin="1"/>
    <cellStyle name="Check Cell" xfId="27628" builtinId="23" hidden="1" customBuiltin="1"/>
    <cellStyle name="Check Cell" xfId="27649" builtinId="23" hidden="1" customBuiltin="1"/>
    <cellStyle name="Check Cell" xfId="27670" builtinId="23" hidden="1" customBuiltin="1"/>
    <cellStyle name="Check Cell" xfId="27577" builtinId="23" hidden="1" customBuiltin="1"/>
    <cellStyle name="Check Cell" xfId="27702" builtinId="23" hidden="1" customBuiltin="1"/>
    <cellStyle name="Check Cell" xfId="27730" builtinId="23" hidden="1" customBuiltin="1"/>
    <cellStyle name="Check Cell" xfId="27765" builtinId="23" hidden="1" customBuiltin="1"/>
    <cellStyle name="Check Cell" xfId="27794" builtinId="23" hidden="1" customBuiltin="1"/>
    <cellStyle name="Check Cell" xfId="27825" builtinId="23" hidden="1" customBuiltin="1"/>
    <cellStyle name="Check Cell" xfId="27767" builtinId="23" hidden="1" customBuiltin="1"/>
    <cellStyle name="Check Cell" xfId="27736" builtinId="23" hidden="1" customBuiltin="1"/>
    <cellStyle name="Check Cell" xfId="27770" builtinId="23" hidden="1" customBuiltin="1"/>
    <cellStyle name="Check Cell" xfId="27871" builtinId="23" hidden="1" customBuiltin="1"/>
    <cellStyle name="Check Cell" xfId="27892" builtinId="23" hidden="1" customBuiltin="1"/>
    <cellStyle name="Check Cell" xfId="27913" builtinId="23" hidden="1" customBuiltin="1"/>
    <cellStyle name="Check Cell" xfId="27837" builtinId="23" hidden="1" customBuiltin="1"/>
    <cellStyle name="Check Cell" xfId="27953" builtinId="23" hidden="1" customBuiltin="1"/>
    <cellStyle name="Check Cell" xfId="27980" builtinId="23" hidden="1" customBuiltin="1"/>
    <cellStyle name="Check Cell" xfId="28012" builtinId="23" hidden="1" customBuiltin="1"/>
    <cellStyle name="Check Cell" xfId="28040" builtinId="23" hidden="1" customBuiltin="1"/>
    <cellStyle name="Check Cell" xfId="28067" builtinId="23" hidden="1" customBuiltin="1"/>
    <cellStyle name="Check Cell" xfId="28014" builtinId="23" hidden="1" customBuiltin="1"/>
    <cellStyle name="Check Cell" xfId="27986" builtinId="23" hidden="1" customBuiltin="1"/>
    <cellStyle name="Check Cell" xfId="28017" builtinId="23" hidden="1" customBuiltin="1"/>
    <cellStyle name="Check Cell" xfId="28108" builtinId="23" hidden="1" customBuiltin="1"/>
    <cellStyle name="Check Cell" xfId="28129" builtinId="23" hidden="1" customBuiltin="1"/>
    <cellStyle name="Check Cell" xfId="28150" builtinId="23" hidden="1" customBuiltin="1"/>
    <cellStyle name="Check Cell" xfId="28174" builtinId="23" hidden="1" customBuiltin="1"/>
    <cellStyle name="Check Cell" xfId="28209" builtinId="23" hidden="1" customBuiltin="1"/>
    <cellStyle name="Check Cell" xfId="28236" builtinId="23" hidden="1" customBuiltin="1"/>
    <cellStyle name="Check Cell" xfId="28268" builtinId="23" hidden="1" customBuiltin="1"/>
    <cellStyle name="Check Cell" xfId="28296" builtinId="23" hidden="1" customBuiltin="1"/>
    <cellStyle name="Check Cell" xfId="28323" builtinId="23" hidden="1" customBuiltin="1"/>
    <cellStyle name="Check Cell" xfId="28270" builtinId="23" hidden="1" customBuiltin="1"/>
    <cellStyle name="Check Cell" xfId="28242" builtinId="23" hidden="1" customBuiltin="1"/>
    <cellStyle name="Check Cell" xfId="28273" builtinId="23" hidden="1" customBuiltin="1"/>
    <cellStyle name="Check Cell" xfId="28364" builtinId="23" hidden="1" customBuiltin="1"/>
    <cellStyle name="Check Cell" xfId="28385" builtinId="23" hidden="1" customBuiltin="1"/>
    <cellStyle name="Check Cell" xfId="28406" builtinId="23" hidden="1" customBuiltin="1"/>
    <cellStyle name="Check Cell" xfId="28427" builtinId="23" hidden="1" customBuiltin="1"/>
    <cellStyle name="Comma" xfId="7" builtinId="3" hidden="1"/>
    <cellStyle name="Comma" xfId="134" builtinId="3" hidden="1"/>
    <cellStyle name="Comma" xfId="248" builtinId="3" hidden="1"/>
    <cellStyle name="Comma" xfId="395" builtinId="3" hidden="1"/>
    <cellStyle name="Comma" xfId="512" builtinId="3" hidden="1"/>
    <cellStyle name="Comma" xfId="435" builtinId="3" hidden="1"/>
    <cellStyle name="Comma" xfId="704" builtinId="3" hidden="1"/>
    <cellStyle name="Comma" xfId="627" builtinId="3" hidden="1"/>
    <cellStyle name="Comma" xfId="835" builtinId="3" hidden="1"/>
    <cellStyle name="Comma" xfId="760" builtinId="3" hidden="1"/>
    <cellStyle name="Comma" xfId="1037" builtinId="3" hidden="1"/>
    <cellStyle name="Comma" xfId="964" builtinId="3" hidden="1"/>
    <cellStyle name="Comma" xfId="1157" builtinId="3" hidden="1"/>
    <cellStyle name="Comma" xfId="1267" builtinId="3" hidden="1"/>
    <cellStyle name="Comma" xfId="1379" builtinId="3" hidden="1"/>
    <cellStyle name="Comma" xfId="1306" builtinId="3" hidden="1"/>
    <cellStyle name="Comma" xfId="1499" builtinId="3" hidden="1"/>
    <cellStyle name="Comma" xfId="1604" builtinId="3" hidden="1"/>
    <cellStyle name="Comma" xfId="1768" builtinId="3" hidden="1"/>
    <cellStyle name="Comma" xfId="1987" builtinId="3" hidden="1"/>
    <cellStyle name="Comma" xfId="2059" builtinId="3" hidden="1"/>
    <cellStyle name="Comma" xfId="2011" builtinId="3" hidden="1"/>
    <cellStyle name="Comma" xfId="2197" builtinId="3" hidden="1"/>
    <cellStyle name="Comma" xfId="2130" builtinId="3" hidden="1"/>
    <cellStyle name="Comma" xfId="2304" builtinId="3" hidden="1"/>
    <cellStyle name="Comma" xfId="2247" builtinId="3" hidden="1"/>
    <cellStyle name="Comma" xfId="2448" builtinId="3" hidden="1"/>
    <cellStyle name="Comma" xfId="2385" builtinId="3" hidden="1"/>
    <cellStyle name="Comma" xfId="2546" builtinId="3" hidden="1"/>
    <cellStyle name="Comma" xfId="2613" builtinId="3" hidden="1"/>
    <cellStyle name="Comma" xfId="2708" builtinId="3" hidden="1"/>
    <cellStyle name="Comma" xfId="2645" builtinId="3" hidden="1"/>
    <cellStyle name="Comma" xfId="2806" builtinId="3" hidden="1"/>
    <cellStyle name="Comma" xfId="1860" builtinId="3" hidden="1"/>
    <cellStyle name="Comma" xfId="1954" builtinId="3" hidden="1"/>
    <cellStyle name="Comma" xfId="2996" builtinId="3" hidden="1"/>
    <cellStyle name="Comma" xfId="3066" builtinId="3" hidden="1"/>
    <cellStyle name="Comma" xfId="3019" builtinId="3" hidden="1"/>
    <cellStyle name="Comma" xfId="3202" builtinId="3" hidden="1"/>
    <cellStyle name="Comma" xfId="3136" builtinId="3" hidden="1"/>
    <cellStyle name="Comma" xfId="3308" builtinId="3" hidden="1"/>
    <cellStyle name="Comma" xfId="3251" builtinId="3" hidden="1"/>
    <cellStyle name="Comma" xfId="3449" builtinId="3" hidden="1"/>
    <cellStyle name="Comma" xfId="3387" builtinId="3" hidden="1"/>
    <cellStyle name="Comma" xfId="3546" builtinId="3" hidden="1"/>
    <cellStyle name="Comma" xfId="3612" builtinId="3" hidden="1"/>
    <cellStyle name="Comma" xfId="3705" builtinId="3" hidden="1"/>
    <cellStyle name="Comma" xfId="3643" builtinId="3" hidden="1"/>
    <cellStyle name="Comma" xfId="3802" builtinId="3" hidden="1"/>
    <cellStyle name="Comma" xfId="128" builtinId="3" hidden="1"/>
    <cellStyle name="Comma" xfId="3976" builtinId="3" hidden="1"/>
    <cellStyle name="Comma" xfId="6342" builtinId="3" hidden="1"/>
    <cellStyle name="Comma" xfId="6432" builtinId="3" hidden="1"/>
    <cellStyle name="Comma" xfId="6373" builtinId="3" hidden="1"/>
    <cellStyle name="Comma" xfId="6592" builtinId="3" hidden="1"/>
    <cellStyle name="Comma" xfId="6515" builtinId="3" hidden="1"/>
    <cellStyle name="Comma" xfId="6725" builtinId="3" hidden="1"/>
    <cellStyle name="Comma" xfId="6650" builtinId="3" hidden="1"/>
    <cellStyle name="Comma" xfId="6928" builtinId="3" hidden="1"/>
    <cellStyle name="Comma" xfId="6854" builtinId="3" hidden="1"/>
    <cellStyle name="Comma" xfId="7048" builtinId="3" hidden="1"/>
    <cellStyle name="Comma" xfId="7158" builtinId="3" hidden="1"/>
    <cellStyle name="Comma" xfId="7273" builtinId="3" hidden="1"/>
    <cellStyle name="Comma" xfId="7197" builtinId="3" hidden="1"/>
    <cellStyle name="Comma" xfId="7394" builtinId="3" hidden="1"/>
    <cellStyle name="Comma" xfId="7512" builtinId="3" hidden="1"/>
    <cellStyle name="Comma" xfId="8010" builtinId="3" hidden="1"/>
    <cellStyle name="Comma" xfId="8532" builtinId="3" hidden="1"/>
    <cellStyle name="Comma" xfId="8614" builtinId="3" hidden="1"/>
    <cellStyle name="Comma" xfId="8559" builtinId="3" hidden="1"/>
    <cellStyle name="Comma" xfId="8763" builtinId="3" hidden="1"/>
    <cellStyle name="Comma" xfId="8694" builtinId="3" hidden="1"/>
    <cellStyle name="Comma" xfId="8877" builtinId="3" hidden="1"/>
    <cellStyle name="Comma" xfId="8816" builtinId="3" hidden="1"/>
    <cellStyle name="Comma" xfId="9034" builtinId="3" hidden="1"/>
    <cellStyle name="Comma" xfId="8965" builtinId="3" hidden="1"/>
    <cellStyle name="Comma" xfId="9140" builtinId="3" hidden="1"/>
    <cellStyle name="Comma" xfId="9218" builtinId="3" hidden="1"/>
    <cellStyle name="Comma" xfId="9319" builtinId="3" hidden="1"/>
    <cellStyle name="Comma" xfId="9252" builtinId="3" hidden="1"/>
    <cellStyle name="Comma" xfId="9424" builtinId="3" hidden="1"/>
    <cellStyle name="Comma" xfId="8149" builtinId="3" hidden="1"/>
    <cellStyle name="Comma" xfId="8465" builtinId="3" hidden="1"/>
    <cellStyle name="Comma" xfId="9635" builtinId="3" hidden="1"/>
    <cellStyle name="Comma" xfId="9708" builtinId="3" hidden="1"/>
    <cellStyle name="Comma" xfId="9660" builtinId="3" hidden="1"/>
    <cellStyle name="Comma" xfId="9847" builtinId="3" hidden="1"/>
    <cellStyle name="Comma" xfId="9778" builtinId="3" hidden="1"/>
    <cellStyle name="Comma" xfId="9961" builtinId="3" hidden="1"/>
    <cellStyle name="Comma" xfId="9898" builtinId="3" hidden="1"/>
    <cellStyle name="Comma" xfId="10112" builtinId="3" hidden="1"/>
    <cellStyle name="Comma" xfId="10049" builtinId="3" hidden="1"/>
    <cellStyle name="Comma" xfId="10216" builtinId="3" hidden="1"/>
    <cellStyle name="Comma" xfId="10291" builtinId="3" hidden="1"/>
    <cellStyle name="Comma" xfId="10391" builtinId="3" hidden="1"/>
    <cellStyle name="Comma" xfId="10326" builtinId="3" hidden="1"/>
    <cellStyle name="Comma" xfId="10495" builtinId="3" hidden="1"/>
    <cellStyle name="Comma" xfId="5897" builtinId="3" hidden="1"/>
    <cellStyle name="Comma" xfId="5621" builtinId="3" hidden="1"/>
    <cellStyle name="Comma" xfId="5731" builtinId="3" hidden="1"/>
    <cellStyle name="Comma" xfId="4771" builtinId="3" hidden="1"/>
    <cellStyle name="Comma" xfId="5665" builtinId="3" hidden="1"/>
    <cellStyle name="Comma" xfId="7644" builtinId="3" hidden="1"/>
    <cellStyle name="Comma" xfId="5538" builtinId="3" hidden="1"/>
    <cellStyle name="Comma" xfId="5624" builtinId="3" hidden="1"/>
    <cellStyle name="Comma" xfId="5202" builtinId="3" hidden="1"/>
    <cellStyle name="Comma" xfId="7819" builtinId="3" hidden="1"/>
    <cellStyle name="Comma" xfId="7796" builtinId="3" hidden="1"/>
    <cellStyle name="Comma" xfId="4172" builtinId="3" hidden="1"/>
    <cellStyle name="Comma" xfId="6209" builtinId="3" hidden="1"/>
    <cellStyle name="Comma" xfId="3887" builtinId="3" hidden="1"/>
    <cellStyle name="Comma" xfId="5004" builtinId="3" hidden="1"/>
    <cellStyle name="Comma" xfId="3895" builtinId="3" hidden="1"/>
    <cellStyle name="Comma" xfId="4356" builtinId="3" hidden="1"/>
    <cellStyle name="Comma" xfId="10488" builtinId="3" hidden="1"/>
    <cellStyle name="Comma" xfId="10973" builtinId="3" hidden="1"/>
    <cellStyle name="Comma" xfId="11064" builtinId="3" hidden="1"/>
    <cellStyle name="Comma" xfId="11003" builtinId="3" hidden="1"/>
    <cellStyle name="Comma" xfId="11228" builtinId="3" hidden="1"/>
    <cellStyle name="Comma" xfId="11156" builtinId="3" hidden="1"/>
    <cellStyle name="Comma" xfId="11348" builtinId="3" hidden="1"/>
    <cellStyle name="Comma" xfId="11284" builtinId="3" hidden="1"/>
    <cellStyle name="Comma" xfId="11522" builtinId="3" hidden="1"/>
    <cellStyle name="Comma" xfId="11453" builtinId="3" hidden="1"/>
    <cellStyle name="Comma" xfId="11630" builtinId="3" hidden="1"/>
    <cellStyle name="Comma" xfId="11715" builtinId="3" hidden="1"/>
    <cellStyle name="Comma" xfId="11820" builtinId="3" hidden="1"/>
    <cellStyle name="Comma" xfId="11752" builtinId="3" hidden="1"/>
    <cellStyle name="Comma" xfId="11924" builtinId="3" hidden="1"/>
    <cellStyle name="Comma" xfId="4137" builtinId="3" hidden="1"/>
    <cellStyle name="Comma" xfId="10930" builtinId="3" hidden="1"/>
    <cellStyle name="Comma" xfId="12135" builtinId="3" hidden="1"/>
    <cellStyle name="Comma" xfId="12207" builtinId="3" hidden="1"/>
    <cellStyle name="Comma" xfId="12159" builtinId="3" hidden="1"/>
    <cellStyle name="Comma" xfId="12351" builtinId="3" hidden="1"/>
    <cellStyle name="Comma" xfId="12280" builtinId="3" hidden="1"/>
    <cellStyle name="Comma" xfId="12466" builtinId="3" hidden="1"/>
    <cellStyle name="Comma" xfId="12401" builtinId="3" hidden="1"/>
    <cellStyle name="Comma" xfId="12630" builtinId="3" hidden="1"/>
    <cellStyle name="Comma" xfId="12565" builtinId="3" hidden="1"/>
    <cellStyle name="Comma" xfId="12735" builtinId="3" hidden="1"/>
    <cellStyle name="Comma" xfId="12823" builtinId="3" hidden="1"/>
    <cellStyle name="Comma" xfId="12923" builtinId="3" hidden="1"/>
    <cellStyle name="Comma" xfId="12858" builtinId="3" hidden="1"/>
    <cellStyle name="Comma" xfId="13027" builtinId="3" hidden="1"/>
    <cellStyle name="Comma" xfId="6266" builtinId="3" hidden="1"/>
    <cellStyle name="Comma" xfId="7614" builtinId="3" hidden="1"/>
    <cellStyle name="Comma" xfId="6316" builtinId="3" hidden="1"/>
    <cellStyle name="Comma" xfId="11367" builtinId="3" hidden="1"/>
    <cellStyle name="Comma" xfId="4219" builtinId="3" hidden="1"/>
    <cellStyle name="Comma" xfId="6363" builtinId="3" hidden="1"/>
    <cellStyle name="Comma" xfId="10876" builtinId="3" hidden="1"/>
    <cellStyle name="Comma" xfId="13164" builtinId="3" hidden="1"/>
    <cellStyle name="Comma" xfId="10887" builtinId="3" hidden="1"/>
    <cellStyle name="Comma" xfId="13366" builtinId="3" hidden="1"/>
    <cellStyle name="Comma" xfId="13293" builtinId="3" hidden="1"/>
    <cellStyle name="Comma" xfId="13486" builtinId="3" hidden="1"/>
    <cellStyle name="Comma" xfId="13596" builtinId="3" hidden="1"/>
    <cellStyle name="Comma" xfId="13708" builtinId="3" hidden="1"/>
    <cellStyle name="Comma" xfId="13635" builtinId="3" hidden="1"/>
    <cellStyle name="Comma" xfId="13828" builtinId="3" hidden="1"/>
    <cellStyle name="Comma" xfId="13946" builtinId="3" hidden="1"/>
    <cellStyle name="Comma" xfId="14349" builtinId="3" hidden="1"/>
    <cellStyle name="Comma" xfId="14804" builtinId="3" hidden="1"/>
    <cellStyle name="Comma" xfId="14886" builtinId="3" hidden="1"/>
    <cellStyle name="Comma" xfId="14831" builtinId="3" hidden="1"/>
    <cellStyle name="Comma" xfId="15032" builtinId="3" hidden="1"/>
    <cellStyle name="Comma" xfId="14963" builtinId="3" hidden="1"/>
    <cellStyle name="Comma" xfId="15145" builtinId="3" hidden="1"/>
    <cellStyle name="Comma" xfId="15085" builtinId="3" hidden="1"/>
    <cellStyle name="Comma" xfId="15296" builtinId="3" hidden="1"/>
    <cellStyle name="Comma" xfId="15232" builtinId="3" hidden="1"/>
    <cellStyle name="Comma" xfId="15400" builtinId="3" hidden="1"/>
    <cellStyle name="Comma" xfId="15477" builtinId="3" hidden="1"/>
    <cellStyle name="Comma" xfId="15574" builtinId="3" hidden="1"/>
    <cellStyle name="Comma" xfId="15510" builtinId="3" hidden="1"/>
    <cellStyle name="Comma" xfId="15677" builtinId="3" hidden="1"/>
    <cellStyle name="Comma" xfId="14475" builtinId="3" hidden="1"/>
    <cellStyle name="Comma" xfId="14740" builtinId="3" hidden="1"/>
    <cellStyle name="Comma" xfId="15879" builtinId="3" hidden="1"/>
    <cellStyle name="Comma" xfId="15950" builtinId="3" hidden="1"/>
    <cellStyle name="Comma" xfId="15903" builtinId="3" hidden="1"/>
    <cellStyle name="Comma" xfId="16089" builtinId="3" hidden="1"/>
    <cellStyle name="Comma" xfId="16020" builtinId="3" hidden="1"/>
    <cellStyle name="Comma" xfId="16202" builtinId="3" hidden="1"/>
    <cellStyle name="Comma" xfId="16139" builtinId="3" hidden="1"/>
    <cellStyle name="Comma" xfId="16357" builtinId="3" hidden="1"/>
    <cellStyle name="Comma" xfId="16294" builtinId="3" hidden="1"/>
    <cellStyle name="Comma" xfId="16458" builtinId="3" hidden="1"/>
    <cellStyle name="Comma" xfId="16530" builtinId="3" hidden="1"/>
    <cellStyle name="Comma" xfId="16628" builtinId="3" hidden="1"/>
    <cellStyle name="Comma" xfId="16564" builtinId="3" hidden="1"/>
    <cellStyle name="Comma" xfId="16731" builtinId="3" hidden="1"/>
    <cellStyle name="Comma" xfId="12557" builtinId="3" hidden="1"/>
    <cellStyle name="Comma" xfId="10595" builtinId="3" hidden="1"/>
    <cellStyle name="Comma" xfId="4103" builtinId="3" hidden="1"/>
    <cellStyle name="Comma" xfId="9620" builtinId="3" hidden="1"/>
    <cellStyle name="Comma" xfId="4445" builtinId="3" hidden="1"/>
    <cellStyle name="Comma" xfId="14049" builtinId="3" hidden="1"/>
    <cellStyle name="Comma" xfId="4622" builtinId="3" hidden="1"/>
    <cellStyle name="Comma" xfId="5119" builtinId="3" hidden="1"/>
    <cellStyle name="Comma" xfId="4749" builtinId="3" hidden="1"/>
    <cellStyle name="Comma" xfId="14195" builtinId="3" hidden="1"/>
    <cellStyle name="Comma" xfId="14175" builtinId="3" hidden="1"/>
    <cellStyle name="Comma" xfId="10607" builtinId="3" hidden="1"/>
    <cellStyle name="Comma" xfId="10712" builtinId="3" hidden="1"/>
    <cellStyle name="Comma" xfId="6321" builtinId="3" hidden="1"/>
    <cellStyle name="Comma" xfId="5417" builtinId="3" hidden="1"/>
    <cellStyle name="Comma" xfId="4920" builtinId="3" hidden="1"/>
    <cellStyle name="Comma" xfId="11414" builtinId="3" hidden="1"/>
    <cellStyle name="Comma" xfId="16725" builtinId="3" hidden="1"/>
    <cellStyle name="Comma" xfId="17133" builtinId="3" hidden="1"/>
    <cellStyle name="Comma" xfId="17217" builtinId="3" hidden="1"/>
    <cellStyle name="Comma" xfId="17160" builtinId="3" hidden="1"/>
    <cellStyle name="Comma" xfId="17375" builtinId="3" hidden="1"/>
    <cellStyle name="Comma" xfId="17303" builtinId="3" hidden="1"/>
    <cellStyle name="Comma" xfId="17491" builtinId="3" hidden="1"/>
    <cellStyle name="Comma" xfId="17428" builtinId="3" hidden="1"/>
    <cellStyle name="Comma" xfId="17653" builtinId="3" hidden="1"/>
    <cellStyle name="Comma" xfId="17587" builtinId="3" hidden="1"/>
    <cellStyle name="Comma" xfId="17759" builtinId="3" hidden="1"/>
    <cellStyle name="Comma" xfId="17838" builtinId="3" hidden="1"/>
    <cellStyle name="Comma" xfId="17937" builtinId="3" hidden="1"/>
    <cellStyle name="Comma" xfId="17872" builtinId="3" hidden="1"/>
    <cellStyle name="Comma" xfId="18041" builtinId="3" hidden="1"/>
    <cellStyle name="Comma" xfId="6329" builtinId="3" hidden="1"/>
    <cellStyle name="Comma" xfId="17097" builtinId="3" hidden="1"/>
    <cellStyle name="Comma" xfId="18241" builtinId="3" hidden="1"/>
    <cellStyle name="Comma" xfId="18312" builtinId="3" hidden="1"/>
    <cellStyle name="Comma" xfId="18265" builtinId="3" hidden="1"/>
    <cellStyle name="Comma" xfId="18453" builtinId="3" hidden="1"/>
    <cellStyle name="Comma" xfId="18385" builtinId="3" hidden="1"/>
    <cellStyle name="Comma" xfId="18566" builtinId="3" hidden="1"/>
    <cellStyle name="Comma" xfId="18505" builtinId="3" hidden="1"/>
    <cellStyle name="Comma" xfId="18727" builtinId="3" hidden="1"/>
    <cellStyle name="Comma" xfId="18662" builtinId="3" hidden="1"/>
    <cellStyle name="Comma" xfId="18831" builtinId="3" hidden="1"/>
    <cellStyle name="Comma" xfId="18911" builtinId="3" hidden="1"/>
    <cellStyle name="Comma" xfId="19009" builtinId="3" hidden="1"/>
    <cellStyle name="Comma" xfId="18944" builtinId="3" hidden="1"/>
    <cellStyle name="Comma" xfId="19114" builtinId="3" hidden="1"/>
    <cellStyle name="Comma" xfId="6158" builtinId="3" hidden="1"/>
    <cellStyle name="Comma" xfId="14026" builtinId="3" hidden="1"/>
    <cellStyle name="Comma" xfId="10899" builtinId="3" hidden="1"/>
    <cellStyle name="Comma" xfId="17509" builtinId="3" hidden="1"/>
    <cellStyle name="Comma" xfId="5951" builtinId="3" hidden="1"/>
    <cellStyle name="Comma" xfId="6056" builtinId="3" hidden="1"/>
    <cellStyle name="Comma" xfId="17046" builtinId="3" hidden="1"/>
    <cellStyle name="Comma" xfId="19246" builtinId="3" hidden="1"/>
    <cellStyle name="Comma" xfId="17057" builtinId="3" hidden="1"/>
    <cellStyle name="Comma" xfId="19449" builtinId="3" hidden="1"/>
    <cellStyle name="Comma" xfId="19376" builtinId="3" hidden="1"/>
    <cellStyle name="Comma" xfId="19569" builtinId="3" hidden="1"/>
    <cellStyle name="Comma" xfId="19679" builtinId="3" hidden="1"/>
    <cellStyle name="Comma" xfId="19791" builtinId="3" hidden="1"/>
    <cellStyle name="Comma" xfId="19718" builtinId="3" hidden="1"/>
    <cellStyle name="Comma" xfId="19911" builtinId="3" hidden="1"/>
    <cellStyle name="Comma" xfId="20020" builtinId="3" hidden="1"/>
    <cellStyle name="Comma" xfId="20174" builtinId="3" hidden="1"/>
    <cellStyle name="Comma" xfId="20417" builtinId="3" hidden="1"/>
    <cellStyle name="Comma" xfId="20500" builtinId="3" hidden="1"/>
    <cellStyle name="Comma" xfId="20444" builtinId="3" hidden="1"/>
    <cellStyle name="Comma" xfId="20657" builtinId="3" hidden="1"/>
    <cellStyle name="Comma" xfId="20586" builtinId="3" hidden="1"/>
    <cellStyle name="Comma" xfId="20771" builtinId="3" hidden="1"/>
    <cellStyle name="Comma" xfId="20709" builtinId="3" hidden="1"/>
    <cellStyle name="Comma" xfId="20932" builtinId="3" hidden="1"/>
    <cellStyle name="Comma" xfId="20866" builtinId="3" hidden="1"/>
    <cellStyle name="Comma" xfId="21035" builtinId="3" hidden="1"/>
    <cellStyle name="Comma" xfId="21110" builtinId="3" hidden="1"/>
    <cellStyle name="Comma" xfId="21209" builtinId="3" hidden="1"/>
    <cellStyle name="Comma" xfId="21144" builtinId="3" hidden="1"/>
    <cellStyle name="Comma" xfId="21312" builtinId="3" hidden="1"/>
    <cellStyle name="Comma" xfId="20275" builtinId="3" hidden="1"/>
    <cellStyle name="Comma" xfId="20381" builtinId="3" hidden="1"/>
    <cellStyle name="Comma" xfId="21510" builtinId="3" hidden="1"/>
    <cellStyle name="Comma" xfId="21581" builtinId="3" hidden="1"/>
    <cellStyle name="Comma" xfId="21534" builtinId="3" hidden="1"/>
    <cellStyle name="Comma" xfId="21722" builtinId="3" hidden="1"/>
    <cellStyle name="Comma" xfId="21654" builtinId="3" hidden="1"/>
    <cellStyle name="Comma" xfId="21832" builtinId="3" hidden="1"/>
    <cellStyle name="Comma" xfId="21773" builtinId="3" hidden="1"/>
    <cellStyle name="Comma" xfId="21988" builtinId="3" hidden="1"/>
    <cellStyle name="Comma" xfId="21924" builtinId="3" hidden="1"/>
    <cellStyle name="Comma" xfId="22089" builtinId="3" hidden="1"/>
    <cellStyle name="Comma" xfId="22166" builtinId="3" hidden="1"/>
    <cellStyle name="Comma" xfId="22264" builtinId="3" hidden="1"/>
    <cellStyle name="Comma" xfId="22199" builtinId="3" hidden="1"/>
    <cellStyle name="Comma" xfId="22368" builtinId="3" hidden="1"/>
    <cellStyle name="Comma" xfId="18655" builtinId="3" hidden="1"/>
    <cellStyle name="Comma" xfId="4766" builtinId="3" hidden="1"/>
    <cellStyle name="Comma" xfId="5753" builtinId="3" hidden="1"/>
    <cellStyle name="Comma" xfId="20789" builtinId="3" hidden="1"/>
    <cellStyle name="Comma" xfId="16876" builtinId="3" hidden="1"/>
    <cellStyle name="Comma" xfId="20114" builtinId="3" hidden="1"/>
    <cellStyle name="Comma" xfId="20331" builtinId="3" hidden="1"/>
    <cellStyle name="Comma" xfId="22499" builtinId="3" hidden="1"/>
    <cellStyle name="Comma" xfId="20342" builtinId="3" hidden="1"/>
    <cellStyle name="Comma" xfId="22702" builtinId="3" hidden="1"/>
    <cellStyle name="Comma" xfId="22629" builtinId="3" hidden="1"/>
    <cellStyle name="Comma" xfId="22822" builtinId="3" hidden="1"/>
    <cellStyle name="Comma" xfId="22932" builtinId="3" hidden="1"/>
    <cellStyle name="Comma" xfId="23044" builtinId="3" hidden="1"/>
    <cellStyle name="Comma" xfId="22971" builtinId="3" hidden="1"/>
    <cellStyle name="Comma" xfId="23164" builtinId="3" hidden="1"/>
    <cellStyle name="Comma" xfId="23270" builtinId="3" hidden="1"/>
    <cellStyle name="Comma" xfId="23382" builtinId="3" hidden="1"/>
    <cellStyle name="Comma" xfId="23619" builtinId="3" hidden="1"/>
    <cellStyle name="Comma" xfId="23699" builtinId="3" hidden="1"/>
    <cellStyle name="Comma" xfId="23646" builtinId="3" hidden="1"/>
    <cellStyle name="Comma" xfId="23853" builtinId="3" hidden="1"/>
    <cellStyle name="Comma" xfId="23783" builtinId="3" hidden="1"/>
    <cellStyle name="Comma" xfId="23965" builtinId="3" hidden="1"/>
    <cellStyle name="Comma" xfId="23905" builtinId="3" hidden="1"/>
    <cellStyle name="Comma" xfId="24121" builtinId="3" hidden="1"/>
    <cellStyle name="Comma" xfId="24057" builtinId="3" hidden="1"/>
    <cellStyle name="Comma" xfId="24223" builtinId="3" hidden="1"/>
    <cellStyle name="Comma" xfId="24297" builtinId="3" hidden="1"/>
    <cellStyle name="Comma" xfId="24395" builtinId="3" hidden="1"/>
    <cellStyle name="Comma" xfId="24331" builtinId="3" hidden="1"/>
    <cellStyle name="Comma" xfId="24497" builtinId="3" hidden="1"/>
    <cellStyle name="Comma" xfId="23480" builtinId="3" hidden="1"/>
    <cellStyle name="Comma" xfId="23584" builtinId="3" hidden="1"/>
    <cellStyle name="Comma" xfId="24694" builtinId="3" hidden="1"/>
    <cellStyle name="Comma" xfId="24764" builtinId="3" hidden="1"/>
    <cellStyle name="Comma" xfId="24717" builtinId="3" hidden="1"/>
    <cellStyle name="Comma" xfId="24903" builtinId="3" hidden="1"/>
    <cellStyle name="Comma" xfId="24836" builtinId="3" hidden="1"/>
    <cellStyle name="Comma" xfId="25012" builtinId="3" hidden="1"/>
    <cellStyle name="Comma" xfId="24953" builtinId="3" hidden="1"/>
    <cellStyle name="Comma" xfId="25164" builtinId="3" hidden="1"/>
    <cellStyle name="Comma" xfId="25101" builtinId="3" hidden="1"/>
    <cellStyle name="Comma" xfId="25263" builtinId="3" hidden="1"/>
    <cellStyle name="Comma" xfId="25339" builtinId="3" hidden="1"/>
    <cellStyle name="Comma" xfId="25435" builtinId="3" hidden="1"/>
    <cellStyle name="Comma" xfId="25372" builtinId="3" hidden="1"/>
    <cellStyle name="Comma" xfId="25536" builtinId="3" hidden="1"/>
    <cellStyle name="Comma" xfId="21917" builtinId="3" hidden="1"/>
    <cellStyle name="Comma" xfId="17987" builtinId="3" hidden="1"/>
    <cellStyle name="Comma" xfId="11371" builtinId="3" hidden="1"/>
    <cellStyle name="Comma" xfId="23983" builtinId="3" hidden="1"/>
    <cellStyle name="Comma" xfId="10863" builtinId="3" hidden="1"/>
    <cellStyle name="Comma" xfId="23330" builtinId="3" hidden="1"/>
    <cellStyle name="Comma" xfId="23535" builtinId="3" hidden="1"/>
    <cellStyle name="Comma" xfId="25666" builtinId="3" hidden="1"/>
    <cellStyle name="Comma" xfId="23546" builtinId="3" hidden="1"/>
    <cellStyle name="Comma" xfId="25868" builtinId="3" hidden="1"/>
    <cellStyle name="Comma" xfId="25795" builtinId="3" hidden="1"/>
    <cellStyle name="Comma" xfId="25988" builtinId="3" hidden="1"/>
    <cellStyle name="Comma" xfId="26095" builtinId="3" hidden="1"/>
    <cellStyle name="Comma" xfId="26192" builtinId="3" hidden="1"/>
    <cellStyle name="Comma" xfId="26127" builtinId="3" hidden="1"/>
    <cellStyle name="Comma" xfId="26291" builtinId="3" hidden="1"/>
    <cellStyle name="Comma" xfId="26357" builtinId="3" hidden="1"/>
    <cellStyle name="Comma" xfId="26422" builtinId="3" hidden="1"/>
    <cellStyle name="Comma" xfId="26641" builtinId="3" hidden="1"/>
    <cellStyle name="Comma" xfId="26713" builtinId="3" hidden="1"/>
    <cellStyle name="Comma" xfId="26665" builtinId="3" hidden="1"/>
    <cellStyle name="Comma" xfId="26851" builtinId="3" hidden="1"/>
    <cellStyle name="Comma" xfId="26784" builtinId="3" hidden="1"/>
    <cellStyle name="Comma" xfId="26958" builtinId="3" hidden="1"/>
    <cellStyle name="Comma" xfId="26901" builtinId="3" hidden="1"/>
    <cellStyle name="Comma" xfId="27102" builtinId="3" hidden="1"/>
    <cellStyle name="Comma" xfId="27039" builtinId="3" hidden="1"/>
    <cellStyle name="Comma" xfId="27200" builtinId="3" hidden="1"/>
    <cellStyle name="Comma" xfId="27267" builtinId="3" hidden="1"/>
    <cellStyle name="Comma" xfId="27362" builtinId="3" hidden="1"/>
    <cellStyle name="Comma" xfId="27299" builtinId="3" hidden="1"/>
    <cellStyle name="Comma" xfId="27460" builtinId="3" hidden="1"/>
    <cellStyle name="Comma" xfId="26514" builtinId="3" hidden="1"/>
    <cellStyle name="Comma" xfId="26608" builtinId="3" hidden="1"/>
    <cellStyle name="Comma" xfId="27551" builtinId="3" hidden="1"/>
    <cellStyle name="Comma" xfId="27621" builtinId="3" hidden="1"/>
    <cellStyle name="Comma" xfId="27574" builtinId="3" hidden="1"/>
    <cellStyle name="Comma" xfId="27757" builtinId="3" hidden="1"/>
    <cellStyle name="Comma" xfId="27691" builtinId="3" hidden="1"/>
    <cellStyle name="Comma" xfId="27863" builtinId="3" hidden="1"/>
    <cellStyle name="Comma" xfId="27806" builtinId="3" hidden="1"/>
    <cellStyle name="Comma" xfId="28004" builtinId="3" hidden="1"/>
    <cellStyle name="Comma" xfId="27942" builtinId="3" hidden="1"/>
    <cellStyle name="Comma" xfId="28101" builtinId="3" hidden="1"/>
    <cellStyle name="Comma" xfId="28167" builtinId="3" hidden="1"/>
    <cellStyle name="Comma" xfId="28260" builtinId="3" hidden="1"/>
    <cellStyle name="Comma" xfId="28198" builtinId="3" hidden="1"/>
    <cellStyle name="Comma" xfId="28357" builtinId="3" hidden="1"/>
    <cellStyle name="Comma" xfId="34031" xr:uid="{00000000-0005-0000-0000-00008D640000}"/>
    <cellStyle name="Comma [0]" xfId="52" builtinId="6" customBuiltin="1"/>
    <cellStyle name="Comma [1]" xfId="46" xr:uid="{00000000-0005-0000-0000-000091640000}"/>
    <cellStyle name="Comma [2]" xfId="28446" xr:uid="{704AB673-9223-469D-8B12-7CD871075A70}"/>
    <cellStyle name="Comma [4]" xfId="47" xr:uid="{00000000-0005-0000-0000-000092640000}"/>
    <cellStyle name="Currency" xfId="53" builtinId="4" hidden="1"/>
    <cellStyle name="Currency" xfId="174" builtinId="4" hidden="1"/>
    <cellStyle name="Currency" xfId="283" builtinId="4" hidden="1"/>
    <cellStyle name="Currency" xfId="440" builtinId="4" hidden="1"/>
    <cellStyle name="Currency" xfId="547" builtinId="4" hidden="1"/>
    <cellStyle name="Currency" xfId="630" builtinId="4" hidden="1"/>
    <cellStyle name="Currency" xfId="739" builtinId="4" hidden="1"/>
    <cellStyle name="Currency" xfId="654" builtinId="4" hidden="1"/>
    <cellStyle name="Currency" xfId="871" builtinId="4" hidden="1"/>
    <cellStyle name="Currency" xfId="967" builtinId="4" hidden="1"/>
    <cellStyle name="Currency" xfId="1070" builtinId="4" hidden="1"/>
    <cellStyle name="Currency" xfId="991" builtinId="4" hidden="1"/>
    <cellStyle name="Currency" xfId="1192" builtinId="4" hidden="1"/>
    <cellStyle name="Currency" xfId="1309" builtinId="4" hidden="1"/>
    <cellStyle name="Currency" xfId="1412" builtinId="4" hidden="1"/>
    <cellStyle name="Currency" xfId="1333" builtinId="4" hidden="1"/>
    <cellStyle name="Currency" xfId="1534" builtinId="4" hidden="1"/>
    <cellStyle name="Currency" xfId="3903" builtinId="4" hidden="1"/>
    <cellStyle name="Currency" xfId="4011" builtinId="4" hidden="1"/>
    <cellStyle name="Currency" xfId="6378" builtinId="4" hidden="1"/>
    <cellStyle name="Currency" xfId="6457" builtinId="4" hidden="1"/>
    <cellStyle name="Currency" xfId="6518" builtinId="4" hidden="1"/>
    <cellStyle name="Currency" xfId="6628" builtinId="4" hidden="1"/>
    <cellStyle name="Currency" xfId="6542" builtinId="4" hidden="1"/>
    <cellStyle name="Currency" xfId="6761" builtinId="4" hidden="1"/>
    <cellStyle name="Currency" xfId="6857" builtinId="4" hidden="1"/>
    <cellStyle name="Currency" xfId="6961" builtinId="4" hidden="1"/>
    <cellStyle name="Currency" xfId="6881" builtinId="4" hidden="1"/>
    <cellStyle name="Currency" xfId="7083" builtinId="4" hidden="1"/>
    <cellStyle name="Currency" xfId="7200" builtinId="4" hidden="1"/>
    <cellStyle name="Currency" xfId="7306" builtinId="4" hidden="1"/>
    <cellStyle name="Currency" xfId="7225" builtinId="4" hidden="1"/>
    <cellStyle name="Currency" xfId="7429" builtinId="4" hidden="1"/>
    <cellStyle name="Currency" xfId="4479" builtinId="4" hidden="1"/>
    <cellStyle name="Currency" xfId="10734" builtinId="4" hidden="1"/>
    <cellStyle name="Currency" xfId="7811" builtinId="4" hidden="1"/>
    <cellStyle name="Currency" xfId="4473" builtinId="4" hidden="1"/>
    <cellStyle name="Currency" xfId="7499" builtinId="4" hidden="1"/>
    <cellStyle name="Currency" xfId="5116" builtinId="4" hidden="1"/>
    <cellStyle name="Currency" xfId="5569" builtinId="4" hidden="1"/>
    <cellStyle name="Currency" xfId="5608" builtinId="4" hidden="1"/>
    <cellStyle name="Currency" xfId="8176" builtinId="4" hidden="1"/>
    <cellStyle name="Currency" xfId="4809" builtinId="4" hidden="1"/>
    <cellStyle name="Currency" xfId="8132" builtinId="4" hidden="1"/>
    <cellStyle name="Currency" xfId="5805" builtinId="4" hidden="1"/>
    <cellStyle name="Currency" xfId="6078" builtinId="4" hidden="1"/>
    <cellStyle name="Currency" xfId="5921" builtinId="4" hidden="1"/>
    <cellStyle name="Currency" xfId="5923" builtinId="4" hidden="1"/>
    <cellStyle name="Currency" xfId="6284" builtinId="4" hidden="1"/>
    <cellStyle name="Currency" xfId="7500" builtinId="4" hidden="1"/>
    <cellStyle name="Currency" xfId="8155" builtinId="4" hidden="1"/>
    <cellStyle name="Currency" xfId="5414" builtinId="4" hidden="1"/>
    <cellStyle name="Currency" xfId="7603" builtinId="4" hidden="1"/>
    <cellStyle name="Currency" xfId="12806" builtinId="4" hidden="1"/>
    <cellStyle name="Currency" xfId="5281" builtinId="4" hidden="1"/>
    <cellStyle name="Currency" xfId="12719" builtinId="4" hidden="1"/>
    <cellStyle name="Currency" xfId="13200" builtinId="4" hidden="1"/>
    <cellStyle name="Currency" xfId="13296" builtinId="4" hidden="1"/>
    <cellStyle name="Currency" xfId="13399" builtinId="4" hidden="1"/>
    <cellStyle name="Currency" xfId="13320" builtinId="4" hidden="1"/>
    <cellStyle name="Currency" xfId="13521" builtinId="4" hidden="1"/>
    <cellStyle name="Currency" xfId="13638" builtinId="4" hidden="1"/>
    <cellStyle name="Currency" xfId="13741" builtinId="4" hidden="1"/>
    <cellStyle name="Currency" xfId="13662" builtinId="4" hidden="1"/>
    <cellStyle name="Currency" xfId="13863" builtinId="4" hidden="1"/>
    <cellStyle name="Currency" xfId="7556" builtinId="4" hidden="1"/>
    <cellStyle name="Currency" xfId="16943" builtinId="4" hidden="1"/>
    <cellStyle name="Currency" xfId="14188" builtinId="4" hidden="1"/>
    <cellStyle name="Currency" xfId="8454" builtinId="4" hidden="1"/>
    <cellStyle name="Currency" xfId="13933" builtinId="4" hidden="1"/>
    <cellStyle name="Currency" xfId="5629" builtinId="4" hidden="1"/>
    <cellStyle name="Currency" xfId="4303" builtinId="4" hidden="1"/>
    <cellStyle name="Currency" xfId="5720" builtinId="4" hidden="1"/>
    <cellStyle name="Currency" xfId="14496" builtinId="4" hidden="1"/>
    <cellStyle name="Currency" xfId="10572" builtinId="4" hidden="1"/>
    <cellStyle name="Currency" xfId="14463" builtinId="4" hidden="1"/>
    <cellStyle name="Currency" xfId="7507" builtinId="4" hidden="1"/>
    <cellStyle name="Currency" xfId="8133" builtinId="4" hidden="1"/>
    <cellStyle name="Currency" xfId="4327" builtinId="4" hidden="1"/>
    <cellStyle name="Currency" xfId="5120" builtinId="4" hidden="1"/>
    <cellStyle name="Currency" xfId="11545" builtinId="4" hidden="1"/>
    <cellStyle name="Currency" xfId="13934" builtinId="4" hidden="1"/>
    <cellStyle name="Currency" xfId="14480" builtinId="4" hidden="1"/>
    <cellStyle name="Currency" xfId="5584" builtinId="4" hidden="1"/>
    <cellStyle name="Currency" xfId="14017" builtinId="4" hidden="1"/>
    <cellStyle name="Currency" xfId="18896" builtinId="4" hidden="1"/>
    <cellStyle name="Currency" xfId="9792" builtinId="4" hidden="1"/>
    <cellStyle name="Currency" xfId="18817" builtinId="4" hidden="1"/>
    <cellStyle name="Currency" xfId="19282" builtinId="4" hidden="1"/>
    <cellStyle name="Currency" xfId="19379" builtinId="4" hidden="1"/>
    <cellStyle name="Currency" xfId="19482" builtinId="4" hidden="1"/>
    <cellStyle name="Currency" xfId="19403" builtinId="4" hidden="1"/>
    <cellStyle name="Currency" xfId="19604" builtinId="4" hidden="1"/>
    <cellStyle name="Currency" xfId="19721" builtinId="4" hidden="1"/>
    <cellStyle name="Currency" xfId="19824" builtinId="4" hidden="1"/>
    <cellStyle name="Currency" xfId="19745" builtinId="4" hidden="1"/>
    <cellStyle name="Currency" xfId="19946" builtinId="4" hidden="1"/>
    <cellStyle name="Currency" xfId="13983" builtinId="4" hidden="1"/>
    <cellStyle name="Currency" xfId="4236" builtinId="4" hidden="1"/>
    <cellStyle name="Currency" xfId="14726" builtinId="4" hidden="1"/>
    <cellStyle name="Currency" xfId="4702" builtinId="4" hidden="1"/>
    <cellStyle name="Currency" xfId="22152" builtinId="4" hidden="1"/>
    <cellStyle name="Currency" xfId="12518" builtinId="4" hidden="1"/>
    <cellStyle name="Currency" xfId="22077" builtinId="4" hidden="1"/>
    <cellStyle name="Currency" xfId="22535" builtinId="4" hidden="1"/>
    <cellStyle name="Currency" xfId="22632" builtinId="4" hidden="1"/>
    <cellStyle name="Currency" xfId="22735" builtinId="4" hidden="1"/>
    <cellStyle name="Currency" xfId="22656" builtinId="4" hidden="1"/>
    <cellStyle name="Currency" xfId="22857" builtinId="4" hidden="1"/>
    <cellStyle name="Currency" xfId="22974" builtinId="4" hidden="1"/>
    <cellStyle name="Currency" xfId="23077" builtinId="4" hidden="1"/>
    <cellStyle name="Currency" xfId="22998" builtinId="4" hidden="1"/>
    <cellStyle name="Currency" xfId="23199" builtinId="4" hidden="1"/>
    <cellStyle name="Currency" xfId="12723" builtinId="4" hidden="1"/>
    <cellStyle name="Currency" xfId="4660" builtinId="4" hidden="1"/>
    <cellStyle name="Currency" xfId="6159" builtinId="4" hidden="1"/>
    <cellStyle name="Currency" xfId="14219" builtinId="4" hidden="1"/>
    <cellStyle name="Currency" xfId="25325" builtinId="4" hidden="1"/>
    <cellStyle name="Currency" xfId="10802" builtinId="4" hidden="1"/>
    <cellStyle name="Currency" xfId="25251" builtinId="4" hidden="1"/>
    <cellStyle name="Currency" xfId="25702" builtinId="4" hidden="1"/>
    <cellStyle name="Currency" xfId="25798" builtinId="4" hidden="1"/>
    <cellStyle name="Currency" xfId="25901" builtinId="4" hidden="1"/>
    <cellStyle name="Currency" xfId="25822" builtinId="4" hidden="1"/>
    <cellStyle name="Currency" xfId="26023" builtinId="4" hidden="1"/>
    <cellStyle name="Currency" xfId="26130" builtinId="4" hidden="1"/>
    <cellStyle name="Currency" xfId="26222" builtinId="4" hidden="1"/>
    <cellStyle name="Currency" xfId="26151" builtinId="4" hidden="1"/>
    <cellStyle name="Currency" xfId="26313" builtinId="4" hidden="1"/>
    <cellStyle name="Currency [0]" xfId="54" builtinId="7" hidden="1"/>
    <cellStyle name="Currency [0]" xfId="175" builtinId="7" hidden="1"/>
    <cellStyle name="Currency [0]" xfId="284" builtinId="7" hidden="1"/>
    <cellStyle name="Currency [0]" xfId="441" builtinId="7" hidden="1"/>
    <cellStyle name="Currency [0]" xfId="548" builtinId="7" hidden="1"/>
    <cellStyle name="Currency [0]" xfId="631" builtinId="7" hidden="1"/>
    <cellStyle name="Currency [0]" xfId="740" builtinId="7" hidden="1"/>
    <cellStyle name="Currency [0]" xfId="426" builtinId="7" hidden="1"/>
    <cellStyle name="Currency [0]" xfId="872" builtinId="7" hidden="1"/>
    <cellStyle name="Currency [0]" xfId="968" builtinId="7" hidden="1"/>
    <cellStyle name="Currency [0]" xfId="1071" builtinId="7" hidden="1"/>
    <cellStyle name="Currency [0]" xfId="946" builtinId="7" hidden="1"/>
    <cellStyle name="Currency [0]" xfId="1193" builtinId="7" hidden="1"/>
    <cellStyle name="Currency [0]" xfId="1310" builtinId="7" hidden="1"/>
    <cellStyle name="Currency [0]" xfId="1413" builtinId="7" hidden="1"/>
    <cellStyle name="Currency [0]" xfId="1288" builtinId="7" hidden="1"/>
    <cellStyle name="Currency [0]" xfId="1535" builtinId="7" hidden="1"/>
    <cellStyle name="Currency [0]" xfId="3904" builtinId="7" hidden="1"/>
    <cellStyle name="Currency [0]" xfId="4012" builtinId="7" hidden="1"/>
    <cellStyle name="Currency [0]" xfId="6379" builtinId="7" hidden="1"/>
    <cellStyle name="Currency [0]" xfId="6458" builtinId="7" hidden="1"/>
    <cellStyle name="Currency [0]" xfId="6519" builtinId="7" hidden="1"/>
    <cellStyle name="Currency [0]" xfId="6629" builtinId="7" hidden="1"/>
    <cellStyle name="Currency [0]" xfId="6365" builtinId="7" hidden="1"/>
    <cellStyle name="Currency [0]" xfId="6762" builtinId="7" hidden="1"/>
    <cellStyle name="Currency [0]" xfId="6858" builtinId="7" hidden="1"/>
    <cellStyle name="Currency [0]" xfId="6962" builtinId="7" hidden="1"/>
    <cellStyle name="Currency [0]" xfId="6836" builtinId="7" hidden="1"/>
    <cellStyle name="Currency [0]" xfId="7084" builtinId="7" hidden="1"/>
    <cellStyle name="Currency [0]" xfId="7201" builtinId="7" hidden="1"/>
    <cellStyle name="Currency [0]" xfId="7307" builtinId="7" hidden="1"/>
    <cellStyle name="Currency [0]" xfId="7179" builtinId="7" hidden="1"/>
    <cellStyle name="Currency [0]" xfId="7430" builtinId="7" hidden="1"/>
    <cellStyle name="Currency [0]" xfId="8302" builtinId="7" hidden="1"/>
    <cellStyle name="Currency [0]" xfId="7736" builtinId="7" hidden="1"/>
    <cellStyle name="Currency [0]" xfId="5666" builtinId="7" hidden="1"/>
    <cellStyle name="Currency [0]" xfId="4694" builtinId="7" hidden="1"/>
    <cellStyle name="Currency [0]" xfId="4108" builtinId="7" hidden="1"/>
    <cellStyle name="Currency [0]" xfId="8192" builtinId="7" hidden="1"/>
    <cellStyle name="Currency [0]" xfId="5676" builtinId="7" hidden="1"/>
    <cellStyle name="Currency [0]" xfId="4817" builtinId="7" hidden="1"/>
    <cellStyle name="Currency [0]" xfId="10662" builtinId="7" hidden="1"/>
    <cellStyle name="Currency [0]" xfId="8244" builtinId="7" hidden="1"/>
    <cellStyle name="Currency [0]" xfId="7574" builtinId="7" hidden="1"/>
    <cellStyle name="Currency [0]" xfId="6214" builtinId="7" hidden="1"/>
    <cellStyle name="Currency [0]" xfId="5397" builtinId="7" hidden="1"/>
    <cellStyle name="Currency [0]" xfId="6287" builtinId="7" hidden="1"/>
    <cellStyle name="Currency [0]" xfId="6045" builtinId="7" hidden="1"/>
    <cellStyle name="Currency [0]" xfId="5063" builtinId="7" hidden="1"/>
    <cellStyle name="Currency [0]" xfId="4757" builtinId="7" hidden="1"/>
    <cellStyle name="Currency [0]" xfId="6100" builtinId="7" hidden="1"/>
    <cellStyle name="Currency [0]" xfId="4313" builtinId="7" hidden="1"/>
    <cellStyle name="Currency [0]" xfId="4647" builtinId="7" hidden="1"/>
    <cellStyle name="Currency [0]" xfId="12535" builtinId="7" hidden="1"/>
    <cellStyle name="Currency [0]" xfId="6308" builtinId="7" hidden="1"/>
    <cellStyle name="Currency [0]" xfId="5704" builtinId="7" hidden="1"/>
    <cellStyle name="Currency [0]" xfId="13201" builtinId="7" hidden="1"/>
    <cellStyle name="Currency [0]" xfId="13297" builtinId="7" hidden="1"/>
    <cellStyle name="Currency [0]" xfId="13400" builtinId="7" hidden="1"/>
    <cellStyle name="Currency [0]" xfId="13275" builtinId="7" hidden="1"/>
    <cellStyle name="Currency [0]" xfId="13522" builtinId="7" hidden="1"/>
    <cellStyle name="Currency [0]" xfId="13639" builtinId="7" hidden="1"/>
    <cellStyle name="Currency [0]" xfId="13742" builtinId="7" hidden="1"/>
    <cellStyle name="Currency [0]" xfId="13617" builtinId="7" hidden="1"/>
    <cellStyle name="Currency [0]" xfId="13864" builtinId="7" hidden="1"/>
    <cellStyle name="Currency [0]" xfId="14602" builtinId="7" hidden="1"/>
    <cellStyle name="Currency [0]" xfId="14115" builtinId="7" hidden="1"/>
    <cellStyle name="Currency [0]" xfId="4604" builtinId="7" hidden="1"/>
    <cellStyle name="Currency [0]" xfId="7802" builtinId="7" hidden="1"/>
    <cellStyle name="Currency [0]" xfId="6312" builtinId="7" hidden="1"/>
    <cellStyle name="Currency [0]" xfId="14509" builtinId="7" hidden="1"/>
    <cellStyle name="Currency [0]" xfId="5938" builtinId="7" hidden="1"/>
    <cellStyle name="Currency [0]" xfId="8186" builtinId="7" hidden="1"/>
    <cellStyle name="Currency [0]" xfId="16879" builtinId="7" hidden="1"/>
    <cellStyle name="Currency [0]" xfId="14556" builtinId="7" hidden="1"/>
    <cellStyle name="Currency [0]" xfId="13994" builtinId="7" hidden="1"/>
    <cellStyle name="Currency [0]" xfId="6310" builtinId="7" hidden="1"/>
    <cellStyle name="Currency [0]" xfId="5848" builtinId="7" hidden="1"/>
    <cellStyle name="Currency [0]" xfId="5662" builtinId="7" hidden="1"/>
    <cellStyle name="Currency [0]" xfId="11398" builtinId="7" hidden="1"/>
    <cellStyle name="Currency [0]" xfId="5954" builtinId="7" hidden="1"/>
    <cellStyle name="Currency [0]" xfId="5878" builtinId="7" hidden="1"/>
    <cellStyle name="Currency [0]" xfId="11420" builtinId="7" hidden="1"/>
    <cellStyle name="Currency [0]" xfId="7672" builtinId="7" hidden="1"/>
    <cellStyle name="Currency [0]" xfId="5463" builtinId="7" hidden="1"/>
    <cellStyle name="Currency [0]" xfId="18633" builtinId="7" hidden="1"/>
    <cellStyle name="Currency [0]" xfId="8127" builtinId="7" hidden="1"/>
    <cellStyle name="Currency [0]" xfId="7542" builtinId="7" hidden="1"/>
    <cellStyle name="Currency [0]" xfId="19283" builtinId="7" hidden="1"/>
    <cellStyle name="Currency [0]" xfId="19380" builtinId="7" hidden="1"/>
    <cellStyle name="Currency [0]" xfId="19483" builtinId="7" hidden="1"/>
    <cellStyle name="Currency [0]" xfId="19358" builtinId="7" hidden="1"/>
    <cellStyle name="Currency [0]" xfId="19605" builtinId="7" hidden="1"/>
    <cellStyle name="Currency [0]" xfId="19722" builtinId="7" hidden="1"/>
    <cellStyle name="Currency [0]" xfId="19825" builtinId="7" hidden="1"/>
    <cellStyle name="Currency [0]" xfId="19700" builtinId="7" hidden="1"/>
    <cellStyle name="Currency [0]" xfId="19947" builtinId="7" hidden="1"/>
    <cellStyle name="Currency [0]" xfId="5647" builtinId="7" hidden="1"/>
    <cellStyle name="Currency [0]" xfId="16619" builtinId="7" hidden="1"/>
    <cellStyle name="Currency [0]" xfId="18858" builtinId="7" hidden="1"/>
    <cellStyle name="Currency [0]" xfId="4498" builtinId="7" hidden="1"/>
    <cellStyle name="Currency [0]" xfId="21895" builtinId="7" hidden="1"/>
    <cellStyle name="Currency [0]" xfId="16082" builtinId="7" hidden="1"/>
    <cellStyle name="Currency [0]" xfId="14607" builtinId="7" hidden="1"/>
    <cellStyle name="Currency [0]" xfId="22536" builtinId="7" hidden="1"/>
    <cellStyle name="Currency [0]" xfId="22633" builtinId="7" hidden="1"/>
    <cellStyle name="Currency [0]" xfId="22736" builtinId="7" hidden="1"/>
    <cellStyle name="Currency [0]" xfId="22611" builtinId="7" hidden="1"/>
    <cellStyle name="Currency [0]" xfId="22858" builtinId="7" hidden="1"/>
    <cellStyle name="Currency [0]" xfId="22975" builtinId="7" hidden="1"/>
    <cellStyle name="Currency [0]" xfId="23078" builtinId="7" hidden="1"/>
    <cellStyle name="Currency [0]" xfId="22953" builtinId="7" hidden="1"/>
    <cellStyle name="Currency [0]" xfId="23200" builtinId="7" hidden="1"/>
    <cellStyle name="Currency [0]" xfId="10188" builtinId="7" hidden="1"/>
    <cellStyle name="Currency [0]" xfId="20060" builtinId="7" hidden="1"/>
    <cellStyle name="Currency [0]" xfId="22114" builtinId="7" hidden="1"/>
    <cellStyle name="Currency [0]" xfId="4849" builtinId="7" hidden="1"/>
    <cellStyle name="Currency [0]" xfId="25074" builtinId="7" hidden="1"/>
    <cellStyle name="Currency [0]" xfId="20045" builtinId="7" hidden="1"/>
    <cellStyle name="Currency [0]" xfId="5452" builtinId="7" hidden="1"/>
    <cellStyle name="Currency [0]" xfId="25703" builtinId="7" hidden="1"/>
    <cellStyle name="Currency [0]" xfId="25799" builtinId="7" hidden="1"/>
    <cellStyle name="Currency [0]" xfId="25902" builtinId="7" hidden="1"/>
    <cellStyle name="Currency [0]" xfId="25777" builtinId="7" hidden="1"/>
    <cellStyle name="Currency [0]" xfId="26024" builtinId="7" hidden="1"/>
    <cellStyle name="Currency [0]" xfId="26131" builtinId="7" hidden="1"/>
    <cellStyle name="Currency [0]" xfId="26223" builtinId="7" hidden="1"/>
    <cellStyle name="Currency [0]" xfId="26114" builtinId="7" hidden="1"/>
    <cellStyle name="Currency [0]" xfId="26314" builtinId="7" hidden="1"/>
    <cellStyle name="Currency [0] 10" xfId="2388" hidden="1" xr:uid="{00000000-0005-0000-0000-000096650000}"/>
    <cellStyle name="Currency [0] 10" xfId="8969" hidden="1" xr:uid="{00000000-0005-0000-0000-000097650000}"/>
    <cellStyle name="Currency [0] 10" xfId="11456" hidden="1" xr:uid="{00000000-0005-0000-0000-000098650000}"/>
    <cellStyle name="Currency [0] 10" xfId="15235" hidden="1" xr:uid="{00000000-0005-0000-0000-000099650000}"/>
    <cellStyle name="Currency [0] 10" xfId="17590" hidden="1" xr:uid="{00000000-0005-0000-0000-00009A650000}"/>
    <cellStyle name="Currency [0] 10" xfId="20869" hidden="1" xr:uid="{00000000-0005-0000-0000-00009B650000}"/>
    <cellStyle name="Currency [0] 10" xfId="24060" hidden="1" xr:uid="{00000000-0005-0000-0000-00009C650000}"/>
    <cellStyle name="Currency [0] 10" xfId="27042" hidden="1" xr:uid="{00000000-0005-0000-0000-00009D650000}"/>
    <cellStyle name="Currency [0] 10" xfId="28869" hidden="1" xr:uid="{00000000-0005-0000-0000-00009E650000}"/>
    <cellStyle name="Currency [0] 10" xfId="29588" hidden="1" xr:uid="{00000000-0005-0000-0000-00009F650000}"/>
    <cellStyle name="Currency [0] 10" xfId="29760" hidden="1" xr:uid="{00000000-0005-0000-0000-0000A0650000}"/>
    <cellStyle name="Currency [0] 10" xfId="30158" hidden="1" xr:uid="{00000000-0005-0000-0000-0000A1650000}"/>
    <cellStyle name="Currency [0] 10" xfId="30303" hidden="1" xr:uid="{00000000-0005-0000-0000-0000A2650000}"/>
    <cellStyle name="Currency [0] 10" xfId="30644" hidden="1" xr:uid="{00000000-0005-0000-0000-0000A3650000}"/>
    <cellStyle name="Currency [0] 10" xfId="30981" hidden="1" xr:uid="{00000000-0005-0000-0000-0000A4650000}"/>
    <cellStyle name="Currency [0] 10" xfId="31232" hidden="1" xr:uid="{00000000-0005-0000-0000-0000A5650000}"/>
    <cellStyle name="Currency [0] 10" xfId="31661" hidden="1" xr:uid="{00000000-0005-0000-0000-0000A6650000}"/>
    <cellStyle name="Currency [0] 10" xfId="32380" hidden="1" xr:uid="{00000000-0005-0000-0000-0000A7650000}"/>
    <cellStyle name="Currency [0] 10" xfId="32552" hidden="1" xr:uid="{00000000-0005-0000-0000-0000A8650000}"/>
    <cellStyle name="Currency [0] 10" xfId="32950" hidden="1" xr:uid="{00000000-0005-0000-0000-0000A9650000}"/>
    <cellStyle name="Currency [0] 10" xfId="33095" hidden="1" xr:uid="{00000000-0005-0000-0000-0000AA650000}"/>
    <cellStyle name="Currency [0] 10" xfId="33436" hidden="1" xr:uid="{00000000-0005-0000-0000-0000AB650000}"/>
    <cellStyle name="Currency [0] 10" xfId="33773" hidden="1" xr:uid="{00000000-0005-0000-0000-0000AC650000}"/>
    <cellStyle name="Currency [0] 10" xfId="34024" hidden="1" xr:uid="{00000000-0005-0000-0000-0000AD650000}"/>
    <cellStyle name="Currency [0] 11" xfId="2478" hidden="1" xr:uid="{00000000-0005-0000-0000-0000AE650000}"/>
    <cellStyle name="Currency [0] 11" xfId="9066" hidden="1" xr:uid="{00000000-0005-0000-0000-0000AF650000}"/>
    <cellStyle name="Currency [0] 11" xfId="11554" hidden="1" xr:uid="{00000000-0005-0000-0000-0000B0650000}"/>
    <cellStyle name="Currency [0] 11" xfId="15327" hidden="1" xr:uid="{00000000-0005-0000-0000-0000B1650000}"/>
    <cellStyle name="Currency [0] 11" xfId="17684" hidden="1" xr:uid="{00000000-0005-0000-0000-0000B2650000}"/>
    <cellStyle name="Currency [0] 11" xfId="20963" hidden="1" xr:uid="{00000000-0005-0000-0000-0000B3650000}"/>
    <cellStyle name="Currency [0] 11" xfId="24152" hidden="1" xr:uid="{00000000-0005-0000-0000-0000B4650000}"/>
    <cellStyle name="Currency [0] 11" xfId="27132" hidden="1" xr:uid="{00000000-0005-0000-0000-0000B5650000}"/>
    <cellStyle name="Currency [0] 11" xfId="28870" hidden="1" xr:uid="{00000000-0005-0000-0000-0000B6650000}"/>
    <cellStyle name="Currency [0] 11" xfId="29591" hidden="1" xr:uid="{00000000-0005-0000-0000-0000B7650000}"/>
    <cellStyle name="Currency [0] 11" xfId="29762" hidden="1" xr:uid="{00000000-0005-0000-0000-0000B8650000}"/>
    <cellStyle name="Currency [0] 11" xfId="30159" hidden="1" xr:uid="{00000000-0005-0000-0000-0000B9650000}"/>
    <cellStyle name="Currency [0] 11" xfId="30304" hidden="1" xr:uid="{00000000-0005-0000-0000-0000BA650000}"/>
    <cellStyle name="Currency [0] 11" xfId="30645" hidden="1" xr:uid="{00000000-0005-0000-0000-0000BB650000}"/>
    <cellStyle name="Currency [0] 11" xfId="30982" hidden="1" xr:uid="{00000000-0005-0000-0000-0000BC650000}"/>
    <cellStyle name="Currency [0] 11" xfId="31233" hidden="1" xr:uid="{00000000-0005-0000-0000-0000BD650000}"/>
    <cellStyle name="Currency [0] 11" xfId="31662" hidden="1" xr:uid="{00000000-0005-0000-0000-0000BE650000}"/>
    <cellStyle name="Currency [0] 11" xfId="32383" hidden="1" xr:uid="{00000000-0005-0000-0000-0000BF650000}"/>
    <cellStyle name="Currency [0] 11" xfId="32554" hidden="1" xr:uid="{00000000-0005-0000-0000-0000C0650000}"/>
    <cellStyle name="Currency [0] 11" xfId="32951" hidden="1" xr:uid="{00000000-0005-0000-0000-0000C1650000}"/>
    <cellStyle name="Currency [0] 11" xfId="33096" hidden="1" xr:uid="{00000000-0005-0000-0000-0000C2650000}"/>
    <cellStyle name="Currency [0] 11" xfId="33437" hidden="1" xr:uid="{00000000-0005-0000-0000-0000C3650000}"/>
    <cellStyle name="Currency [0] 11" xfId="33774" hidden="1" xr:uid="{00000000-0005-0000-0000-0000C4650000}"/>
    <cellStyle name="Currency [0] 11" xfId="34025" hidden="1" xr:uid="{00000000-0005-0000-0000-0000C5650000}"/>
    <cellStyle name="Currency [0] 12" xfId="2372" hidden="1" xr:uid="{00000000-0005-0000-0000-0000C6650000}"/>
    <cellStyle name="Currency [0] 12" xfId="8952" hidden="1" xr:uid="{00000000-0005-0000-0000-0000C7650000}"/>
    <cellStyle name="Currency [0] 12" xfId="11436" hidden="1" xr:uid="{00000000-0005-0000-0000-0000C8650000}"/>
    <cellStyle name="Currency [0] 12" xfId="15219" hidden="1" xr:uid="{00000000-0005-0000-0000-0000C9650000}"/>
    <cellStyle name="Currency [0] 12" xfId="17573" hidden="1" xr:uid="{00000000-0005-0000-0000-0000CA650000}"/>
    <cellStyle name="Currency [0] 12" xfId="20852" hidden="1" xr:uid="{00000000-0005-0000-0000-0000CB650000}"/>
    <cellStyle name="Currency [0] 12" xfId="24043" hidden="1" xr:uid="{00000000-0005-0000-0000-0000CC650000}"/>
    <cellStyle name="Currency [0] 12" xfId="27026" hidden="1" xr:uid="{00000000-0005-0000-0000-0000CD650000}"/>
    <cellStyle name="Currency [0] 12" xfId="28868" hidden="1" xr:uid="{00000000-0005-0000-0000-0000CE650000}"/>
    <cellStyle name="Currency [0] 12" xfId="29586" hidden="1" xr:uid="{00000000-0005-0000-0000-0000CF650000}"/>
    <cellStyle name="Currency [0] 12" xfId="29758" hidden="1" xr:uid="{00000000-0005-0000-0000-0000D0650000}"/>
    <cellStyle name="Currency [0] 12" xfId="30157" hidden="1" xr:uid="{00000000-0005-0000-0000-0000D1650000}"/>
    <cellStyle name="Currency [0] 12" xfId="30302" hidden="1" xr:uid="{00000000-0005-0000-0000-0000D2650000}"/>
    <cellStyle name="Currency [0] 12" xfId="30643" hidden="1" xr:uid="{00000000-0005-0000-0000-0000D3650000}"/>
    <cellStyle name="Currency [0] 12" xfId="30980" hidden="1" xr:uid="{00000000-0005-0000-0000-0000D4650000}"/>
    <cellStyle name="Currency [0] 12" xfId="31231" hidden="1" xr:uid="{00000000-0005-0000-0000-0000D5650000}"/>
    <cellStyle name="Currency [0] 12" xfId="31660" hidden="1" xr:uid="{00000000-0005-0000-0000-0000D6650000}"/>
    <cellStyle name="Currency [0] 12" xfId="32378" hidden="1" xr:uid="{00000000-0005-0000-0000-0000D7650000}"/>
    <cellStyle name="Currency [0] 12" xfId="32550" hidden="1" xr:uid="{00000000-0005-0000-0000-0000D8650000}"/>
    <cellStyle name="Currency [0] 12" xfId="32949" hidden="1" xr:uid="{00000000-0005-0000-0000-0000D9650000}"/>
    <cellStyle name="Currency [0] 12" xfId="33094" hidden="1" xr:uid="{00000000-0005-0000-0000-0000DA650000}"/>
    <cellStyle name="Currency [0] 12" xfId="33435" hidden="1" xr:uid="{00000000-0005-0000-0000-0000DB650000}"/>
    <cellStyle name="Currency [0] 12" xfId="33772" hidden="1" xr:uid="{00000000-0005-0000-0000-0000DC650000}"/>
    <cellStyle name="Currency [0] 12" xfId="34023" hidden="1" xr:uid="{00000000-0005-0000-0000-0000DD650000}"/>
    <cellStyle name="Currency [0] 13" xfId="2568" hidden="1" xr:uid="{00000000-0005-0000-0000-0000DE650000}"/>
    <cellStyle name="Currency [0] 13" xfId="9164" hidden="1" xr:uid="{00000000-0005-0000-0000-0000DF650000}"/>
    <cellStyle name="Currency [0] 13" xfId="11656" hidden="1" xr:uid="{00000000-0005-0000-0000-0000E0650000}"/>
    <cellStyle name="Currency [0] 13" xfId="15424" hidden="1" xr:uid="{00000000-0005-0000-0000-0000E1650000}"/>
    <cellStyle name="Currency [0] 13" xfId="17786" hidden="1" xr:uid="{00000000-0005-0000-0000-0000E2650000}"/>
    <cellStyle name="Currency [0] 13" xfId="21060" hidden="1" xr:uid="{00000000-0005-0000-0000-0000E3650000}"/>
    <cellStyle name="Currency [0] 13" xfId="24247" hidden="1" xr:uid="{00000000-0005-0000-0000-0000E4650000}"/>
    <cellStyle name="Currency [0] 13" xfId="27222" hidden="1" xr:uid="{00000000-0005-0000-0000-0000E5650000}"/>
    <cellStyle name="Currency [0] 13" xfId="28871" hidden="1" xr:uid="{00000000-0005-0000-0000-0000E6650000}"/>
    <cellStyle name="Currency [0] 13" xfId="29592" hidden="1" xr:uid="{00000000-0005-0000-0000-0000E7650000}"/>
    <cellStyle name="Currency [0] 13" xfId="29764" hidden="1" xr:uid="{00000000-0005-0000-0000-0000E8650000}"/>
    <cellStyle name="Currency [0] 13" xfId="30160" hidden="1" xr:uid="{00000000-0005-0000-0000-0000E9650000}"/>
    <cellStyle name="Currency [0] 13" xfId="30306" hidden="1" xr:uid="{00000000-0005-0000-0000-0000EA650000}"/>
    <cellStyle name="Currency [0] 13" xfId="30646" hidden="1" xr:uid="{00000000-0005-0000-0000-0000EB650000}"/>
    <cellStyle name="Currency [0] 13" xfId="30983" hidden="1" xr:uid="{00000000-0005-0000-0000-0000EC650000}"/>
    <cellStyle name="Currency [0] 13" xfId="31234" hidden="1" xr:uid="{00000000-0005-0000-0000-0000ED650000}"/>
    <cellStyle name="Currency [0] 13" xfId="31663" hidden="1" xr:uid="{00000000-0005-0000-0000-0000EE650000}"/>
    <cellStyle name="Currency [0] 13" xfId="32384" hidden="1" xr:uid="{00000000-0005-0000-0000-0000EF650000}"/>
    <cellStyle name="Currency [0] 13" xfId="32556" hidden="1" xr:uid="{00000000-0005-0000-0000-0000F0650000}"/>
    <cellStyle name="Currency [0] 13" xfId="32952" hidden="1" xr:uid="{00000000-0005-0000-0000-0000F1650000}"/>
    <cellStyle name="Currency [0] 13" xfId="33098" hidden="1" xr:uid="{00000000-0005-0000-0000-0000F2650000}"/>
    <cellStyle name="Currency [0] 13" xfId="33438" hidden="1" xr:uid="{00000000-0005-0000-0000-0000F3650000}"/>
    <cellStyle name="Currency [0] 13" xfId="33775" hidden="1" xr:uid="{00000000-0005-0000-0000-0000F4650000}"/>
    <cellStyle name="Currency [0] 13" xfId="34026" hidden="1" xr:uid="{00000000-0005-0000-0000-0000F5650000}"/>
    <cellStyle name="Currency [0] 14" xfId="2648" hidden="1" xr:uid="{00000000-0005-0000-0000-0000F6650000}"/>
    <cellStyle name="Currency [0] 14" xfId="9255" hidden="1" xr:uid="{00000000-0005-0000-0000-0000F7650000}"/>
    <cellStyle name="Currency [0] 14" xfId="11755" hidden="1" xr:uid="{00000000-0005-0000-0000-0000F8650000}"/>
    <cellStyle name="Currency [0] 14" xfId="15513" hidden="1" xr:uid="{00000000-0005-0000-0000-0000F9650000}"/>
    <cellStyle name="Currency [0] 14" xfId="17875" hidden="1" xr:uid="{00000000-0005-0000-0000-0000FA650000}"/>
    <cellStyle name="Currency [0] 14" xfId="21147" hidden="1" xr:uid="{00000000-0005-0000-0000-0000FB650000}"/>
    <cellStyle name="Currency [0] 14" xfId="24334" hidden="1" xr:uid="{00000000-0005-0000-0000-0000FC650000}"/>
    <cellStyle name="Currency [0] 14" xfId="27302" hidden="1" xr:uid="{00000000-0005-0000-0000-0000FD650000}"/>
    <cellStyle name="Currency [0] 14" xfId="28873" hidden="1" xr:uid="{00000000-0005-0000-0000-0000FE650000}"/>
    <cellStyle name="Currency [0] 14" xfId="29594" hidden="1" xr:uid="{00000000-0005-0000-0000-0000FF650000}"/>
    <cellStyle name="Currency [0] 14" xfId="29768" hidden="1" xr:uid="{00000000-0005-0000-0000-000000660000}"/>
    <cellStyle name="Currency [0] 14" xfId="30162" hidden="1" xr:uid="{00000000-0005-0000-0000-000001660000}"/>
    <cellStyle name="Currency [0] 14" xfId="30309" hidden="1" xr:uid="{00000000-0005-0000-0000-000002660000}"/>
    <cellStyle name="Currency [0] 14" xfId="30648" hidden="1" xr:uid="{00000000-0005-0000-0000-000003660000}"/>
    <cellStyle name="Currency [0] 14" xfId="30985" hidden="1" xr:uid="{00000000-0005-0000-0000-000004660000}"/>
    <cellStyle name="Currency [0] 14" xfId="31236" hidden="1" xr:uid="{00000000-0005-0000-0000-000005660000}"/>
    <cellStyle name="Currency [0] 14" xfId="31665" hidden="1" xr:uid="{00000000-0005-0000-0000-000006660000}"/>
    <cellStyle name="Currency [0] 14" xfId="32386" hidden="1" xr:uid="{00000000-0005-0000-0000-000007660000}"/>
    <cellStyle name="Currency [0] 14" xfId="32560" hidden="1" xr:uid="{00000000-0005-0000-0000-000008660000}"/>
    <cellStyle name="Currency [0] 14" xfId="32954" hidden="1" xr:uid="{00000000-0005-0000-0000-000009660000}"/>
    <cellStyle name="Currency [0] 14" xfId="33101" hidden="1" xr:uid="{00000000-0005-0000-0000-00000A660000}"/>
    <cellStyle name="Currency [0] 14" xfId="33440" hidden="1" xr:uid="{00000000-0005-0000-0000-00000B660000}"/>
    <cellStyle name="Currency [0] 14" xfId="33777" hidden="1" xr:uid="{00000000-0005-0000-0000-00000C660000}"/>
    <cellStyle name="Currency [0] 14" xfId="34028" hidden="1" xr:uid="{00000000-0005-0000-0000-00000D660000}"/>
    <cellStyle name="Currency [0] 15" xfId="2738" hidden="1" xr:uid="{00000000-0005-0000-0000-00000E660000}"/>
    <cellStyle name="Currency [0] 15" xfId="9351" hidden="1" xr:uid="{00000000-0005-0000-0000-00000F660000}"/>
    <cellStyle name="Currency [0] 15" xfId="11852" hidden="1" xr:uid="{00000000-0005-0000-0000-000010660000}"/>
    <cellStyle name="Currency [0] 15" xfId="15605" hidden="1" xr:uid="{00000000-0005-0000-0000-000011660000}"/>
    <cellStyle name="Currency [0] 15" xfId="17969" hidden="1" xr:uid="{00000000-0005-0000-0000-000012660000}"/>
    <cellStyle name="Currency [0] 15" xfId="21241" hidden="1" xr:uid="{00000000-0005-0000-0000-000013660000}"/>
    <cellStyle name="Currency [0] 15" xfId="24426" hidden="1" xr:uid="{00000000-0005-0000-0000-000014660000}"/>
    <cellStyle name="Currency [0] 15" xfId="27392" hidden="1" xr:uid="{00000000-0005-0000-0000-000015660000}"/>
    <cellStyle name="Currency [0] 15" xfId="28874" hidden="1" xr:uid="{00000000-0005-0000-0000-000016660000}"/>
    <cellStyle name="Currency [0] 15" xfId="29595" hidden="1" xr:uid="{00000000-0005-0000-0000-000017660000}"/>
    <cellStyle name="Currency [0] 15" xfId="29769" hidden="1" xr:uid="{00000000-0005-0000-0000-000018660000}"/>
    <cellStyle name="Currency [0] 15" xfId="30163" hidden="1" xr:uid="{00000000-0005-0000-0000-000019660000}"/>
    <cellStyle name="Currency [0] 15" xfId="30310" hidden="1" xr:uid="{00000000-0005-0000-0000-00001A660000}"/>
    <cellStyle name="Currency [0] 15" xfId="30649" hidden="1" xr:uid="{00000000-0005-0000-0000-00001B660000}"/>
    <cellStyle name="Currency [0] 15" xfId="30986" hidden="1" xr:uid="{00000000-0005-0000-0000-00001C660000}"/>
    <cellStyle name="Currency [0] 15" xfId="31237" hidden="1" xr:uid="{00000000-0005-0000-0000-00001D660000}"/>
    <cellStyle name="Currency [0] 15" xfId="31666" hidden="1" xr:uid="{00000000-0005-0000-0000-00001E660000}"/>
    <cellStyle name="Currency [0] 15" xfId="32387" hidden="1" xr:uid="{00000000-0005-0000-0000-00001F660000}"/>
    <cellStyle name="Currency [0] 15" xfId="32561" hidden="1" xr:uid="{00000000-0005-0000-0000-000020660000}"/>
    <cellStyle name="Currency [0] 15" xfId="32955" hidden="1" xr:uid="{00000000-0005-0000-0000-000021660000}"/>
    <cellStyle name="Currency [0] 15" xfId="33102" hidden="1" xr:uid="{00000000-0005-0000-0000-000022660000}"/>
    <cellStyle name="Currency [0] 15" xfId="33441" hidden="1" xr:uid="{00000000-0005-0000-0000-000023660000}"/>
    <cellStyle name="Currency [0] 15" xfId="33778" hidden="1" xr:uid="{00000000-0005-0000-0000-000024660000}"/>
    <cellStyle name="Currency [0] 15" xfId="34029" hidden="1" xr:uid="{00000000-0005-0000-0000-000025660000}"/>
    <cellStyle name="Currency [0] 16" xfId="2632" hidden="1" xr:uid="{00000000-0005-0000-0000-000026660000}"/>
    <cellStyle name="Currency [0] 16" xfId="9237" hidden="1" xr:uid="{00000000-0005-0000-0000-000027660000}"/>
    <cellStyle name="Currency [0] 16" xfId="11734" hidden="1" xr:uid="{00000000-0005-0000-0000-000028660000}"/>
    <cellStyle name="Currency [0] 16" xfId="15496" hidden="1" xr:uid="{00000000-0005-0000-0000-000029660000}"/>
    <cellStyle name="Currency [0] 16" xfId="17857" hidden="1" xr:uid="{00000000-0005-0000-0000-00002A660000}"/>
    <cellStyle name="Currency [0] 16" xfId="21129" hidden="1" xr:uid="{00000000-0005-0000-0000-00002B660000}"/>
    <cellStyle name="Currency [0] 16" xfId="24316" hidden="1" xr:uid="{00000000-0005-0000-0000-00002C660000}"/>
    <cellStyle name="Currency [0] 16" xfId="27286" hidden="1" xr:uid="{00000000-0005-0000-0000-00002D660000}"/>
    <cellStyle name="Currency [0] 16" xfId="28872" hidden="1" xr:uid="{00000000-0005-0000-0000-00002E660000}"/>
    <cellStyle name="Currency [0] 16" xfId="29593" hidden="1" xr:uid="{00000000-0005-0000-0000-00002F660000}"/>
    <cellStyle name="Currency [0] 16" xfId="29765" hidden="1" xr:uid="{00000000-0005-0000-0000-000030660000}"/>
    <cellStyle name="Currency [0] 16" xfId="30161" hidden="1" xr:uid="{00000000-0005-0000-0000-000031660000}"/>
    <cellStyle name="Currency [0] 16" xfId="30308" hidden="1" xr:uid="{00000000-0005-0000-0000-000032660000}"/>
    <cellStyle name="Currency [0] 16" xfId="30647" hidden="1" xr:uid="{00000000-0005-0000-0000-000033660000}"/>
    <cellStyle name="Currency [0] 16" xfId="30984" hidden="1" xr:uid="{00000000-0005-0000-0000-000034660000}"/>
    <cellStyle name="Currency [0] 16" xfId="31235" hidden="1" xr:uid="{00000000-0005-0000-0000-000035660000}"/>
    <cellStyle name="Currency [0] 16" xfId="31664" hidden="1" xr:uid="{00000000-0005-0000-0000-000036660000}"/>
    <cellStyle name="Currency [0] 16" xfId="32385" hidden="1" xr:uid="{00000000-0005-0000-0000-000037660000}"/>
    <cellStyle name="Currency [0] 16" xfId="32557" hidden="1" xr:uid="{00000000-0005-0000-0000-000038660000}"/>
    <cellStyle name="Currency [0] 16" xfId="32953" hidden="1" xr:uid="{00000000-0005-0000-0000-000039660000}"/>
    <cellStyle name="Currency [0] 16" xfId="33100" hidden="1" xr:uid="{00000000-0005-0000-0000-00003A660000}"/>
    <cellStyle name="Currency [0] 16" xfId="33439" hidden="1" xr:uid="{00000000-0005-0000-0000-00003B660000}"/>
    <cellStyle name="Currency [0] 16" xfId="33776" hidden="1" xr:uid="{00000000-0005-0000-0000-00003C660000}"/>
    <cellStyle name="Currency [0] 16" xfId="34027" hidden="1" xr:uid="{00000000-0005-0000-0000-00003D660000}"/>
    <cellStyle name="Currency [0] 17" xfId="2828" hidden="1" xr:uid="{00000000-0005-0000-0000-00003E660000}"/>
    <cellStyle name="Currency [0] 17" xfId="9448" hidden="1" xr:uid="{00000000-0005-0000-0000-00003F660000}"/>
    <cellStyle name="Currency [0] 17" xfId="11953" hidden="1" xr:uid="{00000000-0005-0000-0000-000040660000}"/>
    <cellStyle name="Currency [0] 17" xfId="15700" hidden="1" xr:uid="{00000000-0005-0000-0000-000041660000}"/>
    <cellStyle name="Currency [0] 17" xfId="18066" hidden="1" xr:uid="{00000000-0005-0000-0000-000042660000}"/>
    <cellStyle name="Currency [0] 17" xfId="21337" hidden="1" xr:uid="{00000000-0005-0000-0000-000043660000}"/>
    <cellStyle name="Currency [0] 17" xfId="24522" hidden="1" xr:uid="{00000000-0005-0000-0000-000044660000}"/>
    <cellStyle name="Currency [0] 17" xfId="27482" hidden="1" xr:uid="{00000000-0005-0000-0000-000045660000}"/>
    <cellStyle name="Currency [0] 17" xfId="28875" hidden="1" xr:uid="{00000000-0005-0000-0000-000046660000}"/>
    <cellStyle name="Currency [0] 17" xfId="29597" hidden="1" xr:uid="{00000000-0005-0000-0000-000047660000}"/>
    <cellStyle name="Currency [0] 17" xfId="29770" hidden="1" xr:uid="{00000000-0005-0000-0000-000048660000}"/>
    <cellStyle name="Currency [0] 17" xfId="30164" hidden="1" xr:uid="{00000000-0005-0000-0000-000049660000}"/>
    <cellStyle name="Currency [0] 17" xfId="30311" hidden="1" xr:uid="{00000000-0005-0000-0000-00004A660000}"/>
    <cellStyle name="Currency [0] 17" xfId="30650" hidden="1" xr:uid="{00000000-0005-0000-0000-00004B660000}"/>
    <cellStyle name="Currency [0] 17" xfId="30987" hidden="1" xr:uid="{00000000-0005-0000-0000-00004C660000}"/>
    <cellStyle name="Currency [0] 17" xfId="31238" hidden="1" xr:uid="{00000000-0005-0000-0000-00004D660000}"/>
    <cellStyle name="Currency [0] 17" xfId="31667" hidden="1" xr:uid="{00000000-0005-0000-0000-00004E660000}"/>
    <cellStyle name="Currency [0] 17" xfId="32389" hidden="1" xr:uid="{00000000-0005-0000-0000-00004F660000}"/>
    <cellStyle name="Currency [0] 17" xfId="32562" hidden="1" xr:uid="{00000000-0005-0000-0000-000050660000}"/>
    <cellStyle name="Currency [0] 17" xfId="32956" hidden="1" xr:uid="{00000000-0005-0000-0000-000051660000}"/>
    <cellStyle name="Currency [0] 17" xfId="33103" hidden="1" xr:uid="{00000000-0005-0000-0000-000052660000}"/>
    <cellStyle name="Currency [0] 17" xfId="33442" hidden="1" xr:uid="{00000000-0005-0000-0000-000053660000}"/>
    <cellStyle name="Currency [0] 17" xfId="33779" hidden="1" xr:uid="{00000000-0005-0000-0000-000054660000}"/>
    <cellStyle name="Currency [0] 17" xfId="34030" hidden="1" xr:uid="{00000000-0005-0000-0000-000055660000}"/>
    <cellStyle name="Currency [0] 2" xfId="1725" hidden="1" xr:uid="{00000000-0005-0000-0000-000056660000}"/>
    <cellStyle name="Currency [0] 2" xfId="7966" hidden="1" xr:uid="{00000000-0005-0000-0000-000057660000}"/>
    <cellStyle name="Currency [0] 2" xfId="5913" hidden="1" xr:uid="{00000000-0005-0000-0000-000058660000}"/>
    <cellStyle name="Currency [0] 2" xfId="14306" hidden="1" xr:uid="{00000000-0005-0000-0000-000059660000}"/>
    <cellStyle name="Currency [0] 2" xfId="10799" hidden="1" xr:uid="{00000000-0005-0000-0000-00005A660000}"/>
    <cellStyle name="Currency [0] 2" xfId="20129" hidden="1" xr:uid="{00000000-0005-0000-0000-00005B660000}"/>
    <cellStyle name="Currency [0] 2" xfId="23338" hidden="1" xr:uid="{00000000-0005-0000-0000-00005C660000}"/>
    <cellStyle name="Currency [0] 2" xfId="26379" hidden="1" xr:uid="{00000000-0005-0000-0000-00005D660000}"/>
    <cellStyle name="Currency [0] 2" xfId="28860" hidden="1" xr:uid="{00000000-0005-0000-0000-00005E660000}"/>
    <cellStyle name="Currency [0] 2" xfId="29542" hidden="1" xr:uid="{00000000-0005-0000-0000-00005F660000}"/>
    <cellStyle name="Currency [0] 2" xfId="29196" hidden="1" xr:uid="{00000000-0005-0000-0000-000060660000}"/>
    <cellStyle name="Currency [0] 2" xfId="30125" hidden="1" xr:uid="{00000000-0005-0000-0000-000061660000}"/>
    <cellStyle name="Currency [0] 2" xfId="29734" hidden="1" xr:uid="{00000000-0005-0000-0000-000062660000}"/>
    <cellStyle name="Currency [0] 2" xfId="30630" hidden="1" xr:uid="{00000000-0005-0000-0000-000063660000}"/>
    <cellStyle name="Currency [0] 2" xfId="30967" hidden="1" xr:uid="{00000000-0005-0000-0000-000064660000}"/>
    <cellStyle name="Currency [0] 2" xfId="31223" hidden="1" xr:uid="{00000000-0005-0000-0000-000065660000}"/>
    <cellStyle name="Currency [0] 2" xfId="31652" hidden="1" xr:uid="{00000000-0005-0000-0000-000066660000}"/>
    <cellStyle name="Currency [0] 2" xfId="32334" hidden="1" xr:uid="{00000000-0005-0000-0000-000067660000}"/>
    <cellStyle name="Currency [0] 2" xfId="31988" hidden="1" xr:uid="{00000000-0005-0000-0000-000068660000}"/>
    <cellStyle name="Currency [0] 2" xfId="32917" hidden="1" xr:uid="{00000000-0005-0000-0000-000069660000}"/>
    <cellStyle name="Currency [0] 2" xfId="32526" hidden="1" xr:uid="{00000000-0005-0000-0000-00006A660000}"/>
    <cellStyle name="Currency [0] 2" xfId="33422" hidden="1" xr:uid="{00000000-0005-0000-0000-00006B660000}"/>
    <cellStyle name="Currency [0] 2" xfId="33759" hidden="1" xr:uid="{00000000-0005-0000-0000-00006C660000}"/>
    <cellStyle name="Currency [0] 2" xfId="34015" hidden="1" xr:uid="{00000000-0005-0000-0000-00006D660000}"/>
    <cellStyle name="Currency [0] 3" xfId="1790" hidden="1" xr:uid="{00000000-0005-0000-0000-00006E660000}"/>
    <cellStyle name="Currency [0] 3" xfId="8032" hidden="1" xr:uid="{00000000-0005-0000-0000-00006F660000}"/>
    <cellStyle name="Currency [0] 3" xfId="6360" hidden="1" xr:uid="{00000000-0005-0000-0000-000070660000}"/>
    <cellStyle name="Currency [0] 3" xfId="14371" hidden="1" xr:uid="{00000000-0005-0000-0000-000071660000}"/>
    <cellStyle name="Currency [0] 3" xfId="5654" hidden="1" xr:uid="{00000000-0005-0000-0000-000072660000}"/>
    <cellStyle name="Currency [0] 3" xfId="20196" hidden="1" xr:uid="{00000000-0005-0000-0000-000073660000}"/>
    <cellStyle name="Currency [0] 3" xfId="23404" hidden="1" xr:uid="{00000000-0005-0000-0000-000074660000}"/>
    <cellStyle name="Currency [0] 3" xfId="26444" hidden="1" xr:uid="{00000000-0005-0000-0000-000075660000}"/>
    <cellStyle name="Currency [0] 3" xfId="28861" hidden="1" xr:uid="{00000000-0005-0000-0000-000076660000}"/>
    <cellStyle name="Currency [0] 3" xfId="29543" hidden="1" xr:uid="{00000000-0005-0000-0000-000077660000}"/>
    <cellStyle name="Currency [0] 3" xfId="29267" hidden="1" xr:uid="{00000000-0005-0000-0000-000078660000}"/>
    <cellStyle name="Currency [0] 3" xfId="30126" hidden="1" xr:uid="{00000000-0005-0000-0000-000079660000}"/>
    <cellStyle name="Currency [0] 3" xfId="29172" hidden="1" xr:uid="{00000000-0005-0000-0000-00007A660000}"/>
    <cellStyle name="Currency [0] 3" xfId="30631" hidden="1" xr:uid="{00000000-0005-0000-0000-00007B660000}"/>
    <cellStyle name="Currency [0] 3" xfId="30968" hidden="1" xr:uid="{00000000-0005-0000-0000-00007C660000}"/>
    <cellStyle name="Currency [0] 3" xfId="31224" hidden="1" xr:uid="{00000000-0005-0000-0000-00007D660000}"/>
    <cellStyle name="Currency [0] 3" xfId="31653" hidden="1" xr:uid="{00000000-0005-0000-0000-00007E660000}"/>
    <cellStyle name="Currency [0] 3" xfId="32335" hidden="1" xr:uid="{00000000-0005-0000-0000-00007F660000}"/>
    <cellStyle name="Currency [0] 3" xfId="32059" hidden="1" xr:uid="{00000000-0005-0000-0000-000080660000}"/>
    <cellStyle name="Currency [0] 3" xfId="32918" hidden="1" xr:uid="{00000000-0005-0000-0000-000081660000}"/>
    <cellStyle name="Currency [0] 3" xfId="31964" hidden="1" xr:uid="{00000000-0005-0000-0000-000082660000}"/>
    <cellStyle name="Currency [0] 3" xfId="33423" hidden="1" xr:uid="{00000000-0005-0000-0000-000083660000}"/>
    <cellStyle name="Currency [0] 3" xfId="33760" hidden="1" xr:uid="{00000000-0005-0000-0000-000084660000}"/>
    <cellStyle name="Currency [0] 3" xfId="34016" hidden="1" xr:uid="{00000000-0005-0000-0000-000085660000}"/>
    <cellStyle name="Currency [0] 4" xfId="2014" hidden="1" xr:uid="{00000000-0005-0000-0000-000086660000}"/>
    <cellStyle name="Currency [0] 4" xfId="8562" hidden="1" xr:uid="{00000000-0005-0000-0000-000087660000}"/>
    <cellStyle name="Currency [0] 4" xfId="11006" hidden="1" xr:uid="{00000000-0005-0000-0000-000088660000}"/>
    <cellStyle name="Currency [0] 4" xfId="14834" hidden="1" xr:uid="{00000000-0005-0000-0000-000089660000}"/>
    <cellStyle name="Currency [0] 4" xfId="17163" hidden="1" xr:uid="{00000000-0005-0000-0000-00008A660000}"/>
    <cellStyle name="Currency [0] 4" xfId="20447" hidden="1" xr:uid="{00000000-0005-0000-0000-00008B660000}"/>
    <cellStyle name="Currency [0] 4" xfId="23649" hidden="1" xr:uid="{00000000-0005-0000-0000-00008C660000}"/>
    <cellStyle name="Currency [0] 4" xfId="26668" hidden="1" xr:uid="{00000000-0005-0000-0000-00008D660000}"/>
    <cellStyle name="Currency [0] 4" xfId="28863" hidden="1" xr:uid="{00000000-0005-0000-0000-00008E660000}"/>
    <cellStyle name="Currency [0] 4" xfId="29581" hidden="1" xr:uid="{00000000-0005-0000-0000-00008F660000}"/>
    <cellStyle name="Currency [0] 4" xfId="29745" hidden="1" xr:uid="{00000000-0005-0000-0000-000090660000}"/>
    <cellStyle name="Currency [0] 4" xfId="30152" hidden="1" xr:uid="{00000000-0005-0000-0000-000091660000}"/>
    <cellStyle name="Currency [0] 4" xfId="30294" hidden="1" xr:uid="{00000000-0005-0000-0000-000092660000}"/>
    <cellStyle name="Currency [0] 4" xfId="30636" hidden="1" xr:uid="{00000000-0005-0000-0000-000093660000}"/>
    <cellStyle name="Currency [0] 4" xfId="30973" hidden="1" xr:uid="{00000000-0005-0000-0000-000094660000}"/>
    <cellStyle name="Currency [0] 4" xfId="31226" hidden="1" xr:uid="{00000000-0005-0000-0000-000095660000}"/>
    <cellStyle name="Currency [0] 4" xfId="31655" hidden="1" xr:uid="{00000000-0005-0000-0000-000096660000}"/>
    <cellStyle name="Currency [0] 4" xfId="32373" hidden="1" xr:uid="{00000000-0005-0000-0000-000097660000}"/>
    <cellStyle name="Currency [0] 4" xfId="32537" hidden="1" xr:uid="{00000000-0005-0000-0000-000098660000}"/>
    <cellStyle name="Currency [0] 4" xfId="32944" hidden="1" xr:uid="{00000000-0005-0000-0000-000099660000}"/>
    <cellStyle name="Currency [0] 4" xfId="33086" hidden="1" xr:uid="{00000000-0005-0000-0000-00009A660000}"/>
    <cellStyle name="Currency [0] 4" xfId="33428" hidden="1" xr:uid="{00000000-0005-0000-0000-00009B660000}"/>
    <cellStyle name="Currency [0] 4" xfId="33765" hidden="1" xr:uid="{00000000-0005-0000-0000-00009C660000}"/>
    <cellStyle name="Currency [0] 4" xfId="34018" hidden="1" xr:uid="{00000000-0005-0000-0000-00009D660000}"/>
    <cellStyle name="Currency [0] 5" xfId="2081" hidden="1" xr:uid="{00000000-0005-0000-0000-00009E660000}"/>
    <cellStyle name="Currency [0] 5" xfId="8638" hidden="1" xr:uid="{00000000-0005-0000-0000-00009F660000}"/>
    <cellStyle name="Currency [0] 5" xfId="11090" hidden="1" xr:uid="{00000000-0005-0000-0000-0000A0660000}"/>
    <cellStyle name="Currency [0] 5" xfId="14910" hidden="1" xr:uid="{00000000-0005-0000-0000-0000A1660000}"/>
    <cellStyle name="Currency [0] 5" xfId="17243" hidden="1" xr:uid="{00000000-0005-0000-0000-0000A2660000}"/>
    <cellStyle name="Currency [0] 5" xfId="20526" hidden="1" xr:uid="{00000000-0005-0000-0000-0000A3660000}"/>
    <cellStyle name="Currency [0] 5" xfId="23724" hidden="1" xr:uid="{00000000-0005-0000-0000-0000A4660000}"/>
    <cellStyle name="Currency [0] 5" xfId="26735" hidden="1" xr:uid="{00000000-0005-0000-0000-0000A5660000}"/>
    <cellStyle name="Currency [0] 5" xfId="28864" hidden="1" xr:uid="{00000000-0005-0000-0000-0000A6660000}"/>
    <cellStyle name="Currency [0] 5" xfId="29582" hidden="1" xr:uid="{00000000-0005-0000-0000-0000A7660000}"/>
    <cellStyle name="Currency [0] 5" xfId="29747" hidden="1" xr:uid="{00000000-0005-0000-0000-0000A8660000}"/>
    <cellStyle name="Currency [0] 5" xfId="30153" hidden="1" xr:uid="{00000000-0005-0000-0000-0000A9660000}"/>
    <cellStyle name="Currency [0] 5" xfId="30295" hidden="1" xr:uid="{00000000-0005-0000-0000-0000AA660000}"/>
    <cellStyle name="Currency [0] 5" xfId="30637" hidden="1" xr:uid="{00000000-0005-0000-0000-0000AB660000}"/>
    <cellStyle name="Currency [0] 5" xfId="30974" hidden="1" xr:uid="{00000000-0005-0000-0000-0000AC660000}"/>
    <cellStyle name="Currency [0] 5" xfId="31227" hidden="1" xr:uid="{00000000-0005-0000-0000-0000AD660000}"/>
    <cellStyle name="Currency [0] 5" xfId="31656" hidden="1" xr:uid="{00000000-0005-0000-0000-0000AE660000}"/>
    <cellStyle name="Currency [0] 5" xfId="32374" hidden="1" xr:uid="{00000000-0005-0000-0000-0000AF660000}"/>
    <cellStyle name="Currency [0] 5" xfId="32539" hidden="1" xr:uid="{00000000-0005-0000-0000-0000B0660000}"/>
    <cellStyle name="Currency [0] 5" xfId="32945" hidden="1" xr:uid="{00000000-0005-0000-0000-0000B1660000}"/>
    <cellStyle name="Currency [0] 5" xfId="33087" hidden="1" xr:uid="{00000000-0005-0000-0000-0000B2660000}"/>
    <cellStyle name="Currency [0] 5" xfId="33429" hidden="1" xr:uid="{00000000-0005-0000-0000-0000B3660000}"/>
    <cellStyle name="Currency [0] 5" xfId="33766" hidden="1" xr:uid="{00000000-0005-0000-0000-0000B4660000}"/>
    <cellStyle name="Currency [0] 5" xfId="34019" hidden="1" xr:uid="{00000000-0005-0000-0000-0000B5660000}"/>
    <cellStyle name="Currency [0] 6" xfId="2133" hidden="1" xr:uid="{00000000-0005-0000-0000-0000B6660000}"/>
    <cellStyle name="Currency [0] 6" xfId="8697" hidden="1" xr:uid="{00000000-0005-0000-0000-0000B7660000}"/>
    <cellStyle name="Currency [0] 6" xfId="11159" hidden="1" xr:uid="{00000000-0005-0000-0000-0000B8660000}"/>
    <cellStyle name="Currency [0] 6" xfId="14966" hidden="1" xr:uid="{00000000-0005-0000-0000-0000B9660000}"/>
    <cellStyle name="Currency [0] 6" xfId="17306" hidden="1" xr:uid="{00000000-0005-0000-0000-0000BA660000}"/>
    <cellStyle name="Currency [0] 6" xfId="20589" hidden="1" xr:uid="{00000000-0005-0000-0000-0000BB660000}"/>
    <cellStyle name="Currency [0] 6" xfId="23786" hidden="1" xr:uid="{00000000-0005-0000-0000-0000BC660000}"/>
    <cellStyle name="Currency [0] 6" xfId="26787" hidden="1" xr:uid="{00000000-0005-0000-0000-0000BD660000}"/>
    <cellStyle name="Currency [0] 6" xfId="28865" hidden="1" xr:uid="{00000000-0005-0000-0000-0000BE660000}"/>
    <cellStyle name="Currency [0] 6" xfId="29583" hidden="1" xr:uid="{00000000-0005-0000-0000-0000BF660000}"/>
    <cellStyle name="Currency [0] 6" xfId="29751" hidden="1" xr:uid="{00000000-0005-0000-0000-0000C0660000}"/>
    <cellStyle name="Currency [0] 6" xfId="30154" hidden="1" xr:uid="{00000000-0005-0000-0000-0000C1660000}"/>
    <cellStyle name="Currency [0] 6" xfId="30297" hidden="1" xr:uid="{00000000-0005-0000-0000-0000C2660000}"/>
    <cellStyle name="Currency [0] 6" xfId="30639" hidden="1" xr:uid="{00000000-0005-0000-0000-0000C3660000}"/>
    <cellStyle name="Currency [0] 6" xfId="30976" hidden="1" xr:uid="{00000000-0005-0000-0000-0000C4660000}"/>
    <cellStyle name="Currency [0] 6" xfId="31228" hidden="1" xr:uid="{00000000-0005-0000-0000-0000C5660000}"/>
    <cellStyle name="Currency [0] 6" xfId="31657" hidden="1" xr:uid="{00000000-0005-0000-0000-0000C6660000}"/>
    <cellStyle name="Currency [0] 6" xfId="32375" hidden="1" xr:uid="{00000000-0005-0000-0000-0000C7660000}"/>
    <cellStyle name="Currency [0] 6" xfId="32543" hidden="1" xr:uid="{00000000-0005-0000-0000-0000C8660000}"/>
    <cellStyle name="Currency [0] 6" xfId="32946" hidden="1" xr:uid="{00000000-0005-0000-0000-0000C9660000}"/>
    <cellStyle name="Currency [0] 6" xfId="33089" hidden="1" xr:uid="{00000000-0005-0000-0000-0000CA660000}"/>
    <cellStyle name="Currency [0] 6" xfId="33431" hidden="1" xr:uid="{00000000-0005-0000-0000-0000CB660000}"/>
    <cellStyle name="Currency [0] 6" xfId="33768" hidden="1" xr:uid="{00000000-0005-0000-0000-0000CC660000}"/>
    <cellStyle name="Currency [0] 6" xfId="34020" hidden="1" xr:uid="{00000000-0005-0000-0000-0000CD660000}"/>
    <cellStyle name="Currency [0] 7" xfId="2228" hidden="1" xr:uid="{00000000-0005-0000-0000-0000CE660000}"/>
    <cellStyle name="Currency [0] 7" xfId="8796" hidden="1" xr:uid="{00000000-0005-0000-0000-0000CF660000}"/>
    <cellStyle name="Currency [0] 7" xfId="11264" hidden="1" xr:uid="{00000000-0005-0000-0000-0000D0660000}"/>
    <cellStyle name="Currency [0] 7" xfId="15064" hidden="1" xr:uid="{00000000-0005-0000-0000-0000D1660000}"/>
    <cellStyle name="Currency [0] 7" xfId="17408" hidden="1" xr:uid="{00000000-0005-0000-0000-0000D2660000}"/>
    <cellStyle name="Currency [0] 7" xfId="20689" hidden="1" xr:uid="{00000000-0005-0000-0000-0000D3660000}"/>
    <cellStyle name="Currency [0] 7" xfId="23885" hidden="1" xr:uid="{00000000-0005-0000-0000-0000D4660000}"/>
    <cellStyle name="Currency [0] 7" xfId="26882" hidden="1" xr:uid="{00000000-0005-0000-0000-0000D5660000}"/>
    <cellStyle name="Currency [0] 7" xfId="28866" hidden="1" xr:uid="{00000000-0005-0000-0000-0000D6660000}"/>
    <cellStyle name="Currency [0] 7" xfId="29584" hidden="1" xr:uid="{00000000-0005-0000-0000-0000D7660000}"/>
    <cellStyle name="Currency [0] 7" xfId="29754" hidden="1" xr:uid="{00000000-0005-0000-0000-0000D8660000}"/>
    <cellStyle name="Currency [0] 7" xfId="30155" hidden="1" xr:uid="{00000000-0005-0000-0000-0000D9660000}"/>
    <cellStyle name="Currency [0] 7" xfId="30300" hidden="1" xr:uid="{00000000-0005-0000-0000-0000DA660000}"/>
    <cellStyle name="Currency [0] 7" xfId="30641" hidden="1" xr:uid="{00000000-0005-0000-0000-0000DB660000}"/>
    <cellStyle name="Currency [0] 7" xfId="30978" hidden="1" xr:uid="{00000000-0005-0000-0000-0000DC660000}"/>
    <cellStyle name="Currency [0] 7" xfId="31229" hidden="1" xr:uid="{00000000-0005-0000-0000-0000DD660000}"/>
    <cellStyle name="Currency [0] 7" xfId="31658" hidden="1" xr:uid="{00000000-0005-0000-0000-0000DE660000}"/>
    <cellStyle name="Currency [0] 7" xfId="32376" hidden="1" xr:uid="{00000000-0005-0000-0000-0000DF660000}"/>
    <cellStyle name="Currency [0] 7" xfId="32546" hidden="1" xr:uid="{00000000-0005-0000-0000-0000E0660000}"/>
    <cellStyle name="Currency [0] 7" xfId="32947" hidden="1" xr:uid="{00000000-0005-0000-0000-0000E1660000}"/>
    <cellStyle name="Currency [0] 7" xfId="33092" hidden="1" xr:uid="{00000000-0005-0000-0000-0000E2660000}"/>
    <cellStyle name="Currency [0] 7" xfId="33433" hidden="1" xr:uid="{00000000-0005-0000-0000-0000E3660000}"/>
    <cellStyle name="Currency [0] 7" xfId="33770" hidden="1" xr:uid="{00000000-0005-0000-0000-0000E4660000}"/>
    <cellStyle name="Currency [0] 7" xfId="34021" hidden="1" xr:uid="{00000000-0005-0000-0000-0000E5660000}"/>
    <cellStyle name="Currency [0] 8" xfId="2004" hidden="1" xr:uid="{00000000-0005-0000-0000-0000E6660000}"/>
    <cellStyle name="Currency [0] 8" xfId="8552" hidden="1" xr:uid="{00000000-0005-0000-0000-0000E7660000}"/>
    <cellStyle name="Currency [0] 8" xfId="10995" hidden="1" xr:uid="{00000000-0005-0000-0000-0000E8660000}"/>
    <cellStyle name="Currency [0] 8" xfId="14824" hidden="1" xr:uid="{00000000-0005-0000-0000-0000E9660000}"/>
    <cellStyle name="Currency [0] 8" xfId="17152" hidden="1" xr:uid="{00000000-0005-0000-0000-0000EA660000}"/>
    <cellStyle name="Currency [0] 8" xfId="20436" hidden="1" xr:uid="{00000000-0005-0000-0000-0000EB660000}"/>
    <cellStyle name="Currency [0] 8" xfId="23638" hidden="1" xr:uid="{00000000-0005-0000-0000-0000EC660000}"/>
    <cellStyle name="Currency [0] 8" xfId="26658" hidden="1" xr:uid="{00000000-0005-0000-0000-0000ED660000}"/>
    <cellStyle name="Currency [0] 8" xfId="28862" hidden="1" xr:uid="{00000000-0005-0000-0000-0000EE660000}"/>
    <cellStyle name="Currency [0] 8" xfId="29580" hidden="1" xr:uid="{00000000-0005-0000-0000-0000EF660000}"/>
    <cellStyle name="Currency [0] 8" xfId="29744" hidden="1" xr:uid="{00000000-0005-0000-0000-0000F0660000}"/>
    <cellStyle name="Currency [0] 8" xfId="30151" hidden="1" xr:uid="{00000000-0005-0000-0000-0000F1660000}"/>
    <cellStyle name="Currency [0] 8" xfId="30293" hidden="1" xr:uid="{00000000-0005-0000-0000-0000F2660000}"/>
    <cellStyle name="Currency [0] 8" xfId="30635" hidden="1" xr:uid="{00000000-0005-0000-0000-0000F3660000}"/>
    <cellStyle name="Currency [0] 8" xfId="30972" hidden="1" xr:uid="{00000000-0005-0000-0000-0000F4660000}"/>
    <cellStyle name="Currency [0] 8" xfId="31225" hidden="1" xr:uid="{00000000-0005-0000-0000-0000F5660000}"/>
    <cellStyle name="Currency [0] 8" xfId="31654" hidden="1" xr:uid="{00000000-0005-0000-0000-0000F6660000}"/>
    <cellStyle name="Currency [0] 8" xfId="32372" hidden="1" xr:uid="{00000000-0005-0000-0000-0000F7660000}"/>
    <cellStyle name="Currency [0] 8" xfId="32536" hidden="1" xr:uid="{00000000-0005-0000-0000-0000F8660000}"/>
    <cellStyle name="Currency [0] 8" xfId="32943" hidden="1" xr:uid="{00000000-0005-0000-0000-0000F9660000}"/>
    <cellStyle name="Currency [0] 8" xfId="33085" hidden="1" xr:uid="{00000000-0005-0000-0000-0000FA660000}"/>
    <cellStyle name="Currency [0] 8" xfId="33427" hidden="1" xr:uid="{00000000-0005-0000-0000-0000FB660000}"/>
    <cellStyle name="Currency [0] 8" xfId="33764" hidden="1" xr:uid="{00000000-0005-0000-0000-0000FC660000}"/>
    <cellStyle name="Currency [0] 8" xfId="34017" hidden="1" xr:uid="{00000000-0005-0000-0000-0000FD660000}"/>
    <cellStyle name="Currency [0] 9" xfId="2327" hidden="1" xr:uid="{00000000-0005-0000-0000-0000FE660000}"/>
    <cellStyle name="Currency [0] 9" xfId="8902" hidden="1" xr:uid="{00000000-0005-0000-0000-0000FF660000}"/>
    <cellStyle name="Currency [0] 9" xfId="11378" hidden="1" xr:uid="{00000000-0005-0000-0000-000000670000}"/>
    <cellStyle name="Currency [0] 9" xfId="15170" hidden="1" xr:uid="{00000000-0005-0000-0000-000001670000}"/>
    <cellStyle name="Currency [0] 9" xfId="17519" hidden="1" xr:uid="{00000000-0005-0000-0000-000002670000}"/>
    <cellStyle name="Currency [0] 9" xfId="20799" hidden="1" xr:uid="{00000000-0005-0000-0000-000003670000}"/>
    <cellStyle name="Currency [0] 9" xfId="23991" hidden="1" xr:uid="{00000000-0005-0000-0000-000004670000}"/>
    <cellStyle name="Currency [0] 9" xfId="26981" hidden="1" xr:uid="{00000000-0005-0000-0000-000005670000}"/>
    <cellStyle name="Currency [0] 9" xfId="28867" hidden="1" xr:uid="{00000000-0005-0000-0000-000006670000}"/>
    <cellStyle name="Currency [0] 9" xfId="29585" hidden="1" xr:uid="{00000000-0005-0000-0000-000007670000}"/>
    <cellStyle name="Currency [0] 9" xfId="29757" hidden="1" xr:uid="{00000000-0005-0000-0000-000008670000}"/>
    <cellStyle name="Currency [0] 9" xfId="30156" hidden="1" xr:uid="{00000000-0005-0000-0000-000009670000}"/>
    <cellStyle name="Currency [0] 9" xfId="30301" hidden="1" xr:uid="{00000000-0005-0000-0000-00000A670000}"/>
    <cellStyle name="Currency [0] 9" xfId="30642" hidden="1" xr:uid="{00000000-0005-0000-0000-00000B670000}"/>
    <cellStyle name="Currency [0] 9" xfId="30979" hidden="1" xr:uid="{00000000-0005-0000-0000-00000C670000}"/>
    <cellStyle name="Currency [0] 9" xfId="31230" hidden="1" xr:uid="{00000000-0005-0000-0000-00000D670000}"/>
    <cellStyle name="Currency [0] 9" xfId="31659" hidden="1" xr:uid="{00000000-0005-0000-0000-00000E670000}"/>
    <cellStyle name="Currency [0] 9" xfId="32377" hidden="1" xr:uid="{00000000-0005-0000-0000-00000F670000}"/>
    <cellStyle name="Currency [0] 9" xfId="32549" hidden="1" xr:uid="{00000000-0005-0000-0000-000010670000}"/>
    <cellStyle name="Currency [0] 9" xfId="32948" hidden="1" xr:uid="{00000000-0005-0000-0000-000011670000}"/>
    <cellStyle name="Currency [0] 9" xfId="33093" hidden="1" xr:uid="{00000000-0005-0000-0000-000012670000}"/>
    <cellStyle name="Currency [0] 9" xfId="33434" hidden="1" xr:uid="{00000000-0005-0000-0000-000013670000}"/>
    <cellStyle name="Currency [0] 9" xfId="33771" hidden="1" xr:uid="{00000000-0005-0000-0000-000014670000}"/>
    <cellStyle name="Currency [0] 9" xfId="34022" hidden="1" xr:uid="{00000000-0005-0000-0000-000015670000}"/>
    <cellStyle name="Currency 4 13 2" xfId="1702" hidden="1" xr:uid="{00000000-0005-0000-0000-000016670000}"/>
    <cellStyle name="Currency 4 13 2" xfId="2968" hidden="1" xr:uid="{00000000-0005-0000-0000-000017670000}"/>
    <cellStyle name="Currency 4 13 2" xfId="9594" hidden="1" xr:uid="{00000000-0005-0000-0000-000018670000}"/>
    <cellStyle name="Currency 4 13 2" xfId="12107" hidden="1" xr:uid="{00000000-0005-0000-0000-000019670000}"/>
    <cellStyle name="Currency 4 13 2" xfId="15845" hidden="1" xr:uid="{00000000-0005-0000-0000-00001A670000}"/>
    <cellStyle name="Currency 4 13 2" xfId="18213" hidden="1" xr:uid="{00000000-0005-0000-0000-00001B670000}"/>
    <cellStyle name="Currency 4 13 2" xfId="21482" hidden="1" xr:uid="{00000000-0005-0000-0000-00001C670000}"/>
    <cellStyle name="Currency 4 13 2" xfId="24666" hidden="1" xr:uid="{00000000-0005-0000-0000-00001D670000}"/>
    <cellStyle name="Currency 4 13 2" xfId="28837" hidden="1" xr:uid="{00000000-0005-0000-0000-00001E670000}"/>
    <cellStyle name="Currency 4 13 2" xfId="28952" hidden="1" xr:uid="{00000000-0005-0000-0000-00001F670000}"/>
    <cellStyle name="Currency 4 13 2" xfId="29675" hidden="1" xr:uid="{00000000-0005-0000-0000-000020670000}"/>
    <cellStyle name="Currency 4 13 2" xfId="29848" hidden="1" xr:uid="{00000000-0005-0000-0000-000021670000}"/>
    <cellStyle name="Currency 4 13 2" xfId="30241" hidden="1" xr:uid="{00000000-0005-0000-0000-000022670000}"/>
    <cellStyle name="Currency 4 13 2" xfId="30389" hidden="1" xr:uid="{00000000-0005-0000-0000-000023670000}"/>
    <cellStyle name="Currency 4 13 2" xfId="30727" hidden="1" xr:uid="{00000000-0005-0000-0000-000024670000}"/>
    <cellStyle name="Currency 4 13 2" xfId="31064" hidden="1" xr:uid="{00000000-0005-0000-0000-000025670000}"/>
    <cellStyle name="Currency 4 13 2" xfId="31629" hidden="1" xr:uid="{00000000-0005-0000-0000-000026670000}"/>
    <cellStyle name="Currency 4 13 2" xfId="31744" hidden="1" xr:uid="{00000000-0005-0000-0000-000027670000}"/>
    <cellStyle name="Currency 4 13 2" xfId="32467" hidden="1" xr:uid="{00000000-0005-0000-0000-000028670000}"/>
    <cellStyle name="Currency 4 13 2" xfId="32640" hidden="1" xr:uid="{00000000-0005-0000-0000-000029670000}"/>
    <cellStyle name="Currency 4 13 2" xfId="33033" hidden="1" xr:uid="{00000000-0005-0000-0000-00002A670000}"/>
    <cellStyle name="Currency 4 13 2" xfId="33181" hidden="1" xr:uid="{00000000-0005-0000-0000-00002B670000}"/>
    <cellStyle name="Currency 4 13 2" xfId="33519" hidden="1" xr:uid="{00000000-0005-0000-0000-00002C670000}"/>
    <cellStyle name="Currency 4 13 2" xfId="33856" hidden="1" xr:uid="{00000000-0005-0000-0000-00002D670000}"/>
    <cellStyle name="Currency 6 2" xfId="1639" hidden="1" xr:uid="{00000000-0005-0000-0000-00002E670000}"/>
    <cellStyle name="Currency 6 2" xfId="2905" hidden="1" xr:uid="{00000000-0005-0000-0000-00002F670000}"/>
    <cellStyle name="Currency 6 2" xfId="9531" hidden="1" xr:uid="{00000000-0005-0000-0000-000030670000}"/>
    <cellStyle name="Currency 6 2" xfId="12044" hidden="1" xr:uid="{00000000-0005-0000-0000-000031670000}"/>
    <cellStyle name="Currency 6 2" xfId="15782" hidden="1" xr:uid="{00000000-0005-0000-0000-000032670000}"/>
    <cellStyle name="Currency 6 2" xfId="18150" hidden="1" xr:uid="{00000000-0005-0000-0000-000033670000}"/>
    <cellStyle name="Currency 6 2" xfId="21419" hidden="1" xr:uid="{00000000-0005-0000-0000-000034670000}"/>
    <cellStyle name="Currency 6 2" xfId="24603" hidden="1" xr:uid="{00000000-0005-0000-0000-000035670000}"/>
    <cellStyle name="Currency 6 2" xfId="28774" hidden="1" xr:uid="{00000000-0005-0000-0000-000036670000}"/>
    <cellStyle name="Currency 6 2" xfId="28889" hidden="1" xr:uid="{00000000-0005-0000-0000-000037670000}"/>
    <cellStyle name="Currency 6 2" xfId="29612" hidden="1" xr:uid="{00000000-0005-0000-0000-000038670000}"/>
    <cellStyle name="Currency 6 2" xfId="29785" hidden="1" xr:uid="{00000000-0005-0000-0000-000039670000}"/>
    <cellStyle name="Currency 6 2" xfId="30178" hidden="1" xr:uid="{00000000-0005-0000-0000-00003A670000}"/>
    <cellStyle name="Currency 6 2" xfId="30326" hidden="1" xr:uid="{00000000-0005-0000-0000-00003B670000}"/>
    <cellStyle name="Currency 6 2" xfId="30664" hidden="1" xr:uid="{00000000-0005-0000-0000-00003C670000}"/>
    <cellStyle name="Currency 6 2" xfId="31001" hidden="1" xr:uid="{00000000-0005-0000-0000-00003D670000}"/>
    <cellStyle name="Currency 6 2" xfId="31566" hidden="1" xr:uid="{00000000-0005-0000-0000-00003E670000}"/>
    <cellStyle name="Currency 6 2" xfId="31681" hidden="1" xr:uid="{00000000-0005-0000-0000-00003F670000}"/>
    <cellStyle name="Currency 6 2" xfId="32404" hidden="1" xr:uid="{00000000-0005-0000-0000-000040670000}"/>
    <cellStyle name="Currency 6 2" xfId="32577" hidden="1" xr:uid="{00000000-0005-0000-0000-000041670000}"/>
    <cellStyle name="Currency 6 2" xfId="32970" hidden="1" xr:uid="{00000000-0005-0000-0000-000042670000}"/>
    <cellStyle name="Currency 6 2" xfId="33118" hidden="1" xr:uid="{00000000-0005-0000-0000-000043670000}"/>
    <cellStyle name="Currency 6 2" xfId="33456" hidden="1" xr:uid="{00000000-0005-0000-0000-000044670000}"/>
    <cellStyle name="Currency 6 2" xfId="33793" hidden="1" xr:uid="{00000000-0005-0000-0000-000045670000}"/>
    <cellStyle name="Date (short)" xfId="51" xr:uid="{00000000-0005-0000-0000-000046670000}"/>
    <cellStyle name="Explanatory Text" xfId="18" builtinId="53" customBuiltin="1"/>
    <cellStyle name="Followed Hyperlink" xfId="34032" builtinId="9" hidden="1"/>
    <cellStyle name="Good" xfId="9" builtinId="26" hidden="1" customBuiltin="1"/>
    <cellStyle name="Good" xfId="59" builtinId="26" hidden="1" customBuiltin="1"/>
    <cellStyle name="Good" xfId="94" builtinId="26" hidden="1" customBuiltin="1"/>
    <cellStyle name="Good" xfId="136" builtinId="26" hidden="1" customBuiltin="1"/>
    <cellStyle name="Good" xfId="179" builtinId="26" hidden="1" customBuiltin="1"/>
    <cellStyle name="Good" xfId="213" builtinId="26" hidden="1" customBuiltin="1"/>
    <cellStyle name="Good" xfId="250" builtinId="26" hidden="1" customBuiltin="1"/>
    <cellStyle name="Good" xfId="287" builtinId="26" hidden="1" customBuiltin="1"/>
    <cellStyle name="Good" xfId="321" builtinId="26" hidden="1" customBuiltin="1"/>
    <cellStyle name="Good" xfId="356" builtinId="26" hidden="1" customBuiltin="1"/>
    <cellStyle name="Good" xfId="444" builtinId="26" hidden="1" customBuiltin="1"/>
    <cellStyle name="Good" xfId="478" builtinId="26" hidden="1" customBuiltin="1"/>
    <cellStyle name="Good" xfId="514" builtinId="26" hidden="1" customBuiltin="1"/>
    <cellStyle name="Good" xfId="550" builtinId="26" hidden="1" customBuiltin="1"/>
    <cellStyle name="Good" xfId="584" builtinId="26" hidden="1" customBuiltin="1"/>
    <cellStyle name="Good" xfId="389" builtinId="26" hidden="1" customBuiltin="1"/>
    <cellStyle name="Good" xfId="635" builtinId="26" hidden="1" customBuiltin="1"/>
    <cellStyle name="Good" xfId="669" builtinId="26" hidden="1" customBuiltin="1"/>
    <cellStyle name="Good" xfId="706" builtinId="26" hidden="1" customBuiltin="1"/>
    <cellStyle name="Good" xfId="742" builtinId="26" hidden="1" customBuiltin="1"/>
    <cellStyle name="Good" xfId="776" builtinId="26" hidden="1" customBuiltin="1"/>
    <cellStyle name="Good" xfId="625" builtinId="26" hidden="1" customBuiltin="1"/>
    <cellStyle name="Good" xfId="650" builtinId="26" hidden="1" customBuiltin="1"/>
    <cellStyle name="Good" xfId="683" builtinId="26" hidden="1" customBuiltin="1"/>
    <cellStyle name="Good" xfId="837" builtinId="26" hidden="1" customBuiltin="1"/>
    <cellStyle name="Good" xfId="874" builtinId="26" hidden="1" customBuiltin="1"/>
    <cellStyle name="Good" xfId="909" builtinId="26" hidden="1" customBuiltin="1"/>
    <cellStyle name="Good" xfId="410" builtinId="26" hidden="1" customBuiltin="1"/>
    <cellStyle name="Good" xfId="972" builtinId="26" hidden="1" customBuiltin="1"/>
    <cellStyle name="Good" xfId="1005" builtinId="26" hidden="1" customBuiltin="1"/>
    <cellStyle name="Good" xfId="1039" builtinId="26" hidden="1" customBuiltin="1"/>
    <cellStyle name="Good" xfId="1073" builtinId="26" hidden="1" customBuiltin="1"/>
    <cellStyle name="Good" xfId="1103" builtinId="26" hidden="1" customBuiltin="1"/>
    <cellStyle name="Good" xfId="962" builtinId="26" hidden="1" customBuiltin="1"/>
    <cellStyle name="Good" xfId="987" builtinId="26" hidden="1" customBuiltin="1"/>
    <cellStyle name="Good" xfId="1019" builtinId="26" hidden="1" customBuiltin="1"/>
    <cellStyle name="Good" xfId="1159" builtinId="26" hidden="1" customBuiltin="1"/>
    <cellStyle name="Good" xfId="1195" builtinId="26" hidden="1" customBuiltin="1"/>
    <cellStyle name="Good" xfId="1229" builtinId="26" hidden="1" customBuiltin="1"/>
    <cellStyle name="Good" xfId="1269" builtinId="26" hidden="1" customBuiltin="1"/>
    <cellStyle name="Good" xfId="1314" builtinId="26" hidden="1" customBuiltin="1"/>
    <cellStyle name="Good" xfId="1347" builtinId="26" hidden="1" customBuiltin="1"/>
    <cellStyle name="Good" xfId="1381" builtinId="26" hidden="1" customBuiltin="1"/>
    <cellStyle name="Good" xfId="1415" builtinId="26" hidden="1" customBuiltin="1"/>
    <cellStyle name="Good" xfId="1445" builtinId="26" hidden="1" customBuiltin="1"/>
    <cellStyle name="Good" xfId="1304" builtinId="26" hidden="1" customBuiltin="1"/>
    <cellStyle name="Good" xfId="1329" builtinId="26" hidden="1" customBuiltin="1"/>
    <cellStyle name="Good" xfId="1361" builtinId="26" hidden="1" customBuiltin="1"/>
    <cellStyle name="Good" xfId="1501" builtinId="26" hidden="1" customBuiltin="1"/>
    <cellStyle name="Good" xfId="1537" builtinId="26" hidden="1" customBuiltin="1"/>
    <cellStyle name="Good" xfId="1571" builtinId="26" hidden="1" customBuiltin="1"/>
    <cellStyle name="Good" xfId="1606" builtinId="26" hidden="1" customBuiltin="1"/>
    <cellStyle name="Good" xfId="1727" builtinId="26" hidden="1" customBuiltin="1"/>
    <cellStyle name="Good" xfId="1748" builtinId="26" hidden="1" customBuiltin="1"/>
    <cellStyle name="Good" xfId="1770" builtinId="26" hidden="1" customBuiltin="1"/>
    <cellStyle name="Good" xfId="1792" builtinId="26" hidden="1" customBuiltin="1"/>
    <cellStyle name="Good" xfId="1813" builtinId="26" hidden="1" customBuiltin="1"/>
    <cellStyle name="Good" xfId="1838" builtinId="26" hidden="1" customBuiltin="1"/>
    <cellStyle name="Good" xfId="2017" builtinId="26" hidden="1" customBuiltin="1"/>
    <cellStyle name="Good" xfId="2038" builtinId="26" hidden="1" customBuiltin="1"/>
    <cellStyle name="Good" xfId="2061" builtinId="26" hidden="1" customBuiltin="1"/>
    <cellStyle name="Good" xfId="2083" builtinId="26" hidden="1" customBuiltin="1"/>
    <cellStyle name="Good" xfId="2104" builtinId="26" hidden="1" customBuiltin="1"/>
    <cellStyle name="Good" xfId="1982" builtinId="26" hidden="1" customBuiltin="1"/>
    <cellStyle name="Good" xfId="2137" builtinId="26" hidden="1" customBuiltin="1"/>
    <cellStyle name="Good" xfId="2165" builtinId="26" hidden="1" customBuiltin="1"/>
    <cellStyle name="Good" xfId="2199" builtinId="26" hidden="1" customBuiltin="1"/>
    <cellStyle name="Good" xfId="2230" builtinId="26" hidden="1" customBuiltin="1"/>
    <cellStyle name="Good" xfId="2261" builtinId="26" hidden="1" customBuiltin="1"/>
    <cellStyle name="Good" xfId="2129" builtinId="26" hidden="1" customBuiltin="1"/>
    <cellStyle name="Good" xfId="2150" builtinId="26" hidden="1" customBuiltin="1"/>
    <cellStyle name="Good" xfId="2179" builtinId="26" hidden="1" customBuiltin="1"/>
    <cellStyle name="Good" xfId="2306" builtinId="26" hidden="1" customBuiltin="1"/>
    <cellStyle name="Good" xfId="2329" builtinId="26" hidden="1" customBuiltin="1"/>
    <cellStyle name="Good" xfId="2350" builtinId="26" hidden="1" customBuiltin="1"/>
    <cellStyle name="Good" xfId="1997" builtinId="26" hidden="1" customBuiltin="1"/>
    <cellStyle name="Good" xfId="2392" builtinId="26" hidden="1" customBuiltin="1"/>
    <cellStyle name="Good" xfId="2419" builtinId="26" hidden="1" customBuiltin="1"/>
    <cellStyle name="Good" xfId="2450" builtinId="26" hidden="1" customBuiltin="1"/>
    <cellStyle name="Good" xfId="2480" builtinId="26" hidden="1" customBuiltin="1"/>
    <cellStyle name="Good" xfId="2507" builtinId="26" hidden="1" customBuiltin="1"/>
    <cellStyle name="Good" xfId="2384" builtinId="26" hidden="1" customBuiltin="1"/>
    <cellStyle name="Good" xfId="2405" builtinId="26" hidden="1" customBuiltin="1"/>
    <cellStyle name="Good" xfId="2433" builtinId="26" hidden="1" customBuiltin="1"/>
    <cellStyle name="Good" xfId="2548" builtinId="26" hidden="1" customBuiltin="1"/>
    <cellStyle name="Good" xfId="2570" builtinId="26" hidden="1" customBuiltin="1"/>
    <cellStyle name="Good" xfId="2591" builtinId="26" hidden="1" customBuiltin="1"/>
    <cellStyle name="Good" xfId="2615" builtinId="26" hidden="1" customBuiltin="1"/>
    <cellStyle name="Good" xfId="2652" builtinId="26" hidden="1" customBuiltin="1"/>
    <cellStyle name="Good" xfId="2679" builtinId="26" hidden="1" customBuiltin="1"/>
    <cellStyle name="Good" xfId="2710" builtinId="26" hidden="1" customBuiltin="1"/>
    <cellStyle name="Good" xfId="2740" builtinId="26" hidden="1" customBuiltin="1"/>
    <cellStyle name="Good" xfId="2767" builtinId="26" hidden="1" customBuiltin="1"/>
    <cellStyle name="Good" xfId="2644" builtinId="26" hidden="1" customBuiltin="1"/>
    <cellStyle name="Good" xfId="2665" builtinId="26" hidden="1" customBuiltin="1"/>
    <cellStyle name="Good" xfId="2693" builtinId="26" hidden="1" customBuiltin="1"/>
    <cellStyle name="Good" xfId="2808" builtinId="26" hidden="1" customBuiltin="1"/>
    <cellStyle name="Good" xfId="2830" builtinId="26" hidden="1" customBuiltin="1"/>
    <cellStyle name="Good" xfId="2851" builtinId="26" hidden="1" customBuiltin="1"/>
    <cellStyle name="Good" xfId="2872" builtinId="26" hidden="1" customBuiltin="1"/>
    <cellStyle name="Good" xfId="1917" builtinId="26" hidden="1" customBuiltin="1"/>
    <cellStyle name="Good" xfId="1893" builtinId="26" hidden="1" customBuiltin="1"/>
    <cellStyle name="Good" xfId="1897" builtinId="26" hidden="1" customBuiltin="1"/>
    <cellStyle name="Good" xfId="1920" builtinId="26" hidden="1" customBuiltin="1"/>
    <cellStyle name="Good" xfId="1971" builtinId="26" hidden="1" customBuiltin="1"/>
    <cellStyle name="Good" xfId="1876" builtinId="26" hidden="1" customBuiltin="1"/>
    <cellStyle name="Good" xfId="3024" builtinId="26" hidden="1" customBuiltin="1"/>
    <cellStyle name="Good" xfId="3045" builtinId="26" hidden="1" customBuiltin="1"/>
    <cellStyle name="Good" xfId="3068" builtinId="26" hidden="1" customBuiltin="1"/>
    <cellStyle name="Good" xfId="3089" builtinId="26" hidden="1" customBuiltin="1"/>
    <cellStyle name="Good" xfId="3110" builtinId="26" hidden="1" customBuiltin="1"/>
    <cellStyle name="Good" xfId="2991" builtinId="26" hidden="1" customBuiltin="1"/>
    <cellStyle name="Good" xfId="3142" builtinId="26" hidden="1" customBuiltin="1"/>
    <cellStyle name="Good" xfId="3170" builtinId="26" hidden="1" customBuiltin="1"/>
    <cellStyle name="Good" xfId="3204" builtinId="26" hidden="1" customBuiltin="1"/>
    <cellStyle name="Good" xfId="3234" builtinId="26" hidden="1" customBuiltin="1"/>
    <cellStyle name="Good" xfId="3265" builtinId="26" hidden="1" customBuiltin="1"/>
    <cellStyle name="Good" xfId="3135" builtinId="26" hidden="1" customBuiltin="1"/>
    <cellStyle name="Good" xfId="3155" builtinId="26" hidden="1" customBuiltin="1"/>
    <cellStyle name="Good" xfId="3184" builtinId="26" hidden="1" customBuiltin="1"/>
    <cellStyle name="Good" xfId="3310" builtinId="26" hidden="1" customBuiltin="1"/>
    <cellStyle name="Good" xfId="3332" builtinId="26" hidden="1" customBuiltin="1"/>
    <cellStyle name="Good" xfId="3353" builtinId="26" hidden="1" customBuiltin="1"/>
    <cellStyle name="Good" xfId="3006" builtinId="26" hidden="1" customBuiltin="1"/>
    <cellStyle name="Good" xfId="3393" builtinId="26" hidden="1" customBuiltin="1"/>
    <cellStyle name="Good" xfId="3420" builtinId="26" hidden="1" customBuiltin="1"/>
    <cellStyle name="Good" xfId="3451" builtinId="26" hidden="1" customBuiltin="1"/>
    <cellStyle name="Good" xfId="3480" builtinId="26" hidden="1" customBuiltin="1"/>
    <cellStyle name="Good" xfId="3507" builtinId="26" hidden="1" customBuiltin="1"/>
    <cellStyle name="Good" xfId="3386" builtinId="26" hidden="1" customBuiltin="1"/>
    <cellStyle name="Good" xfId="3406" builtinId="26" hidden="1" customBuiltin="1"/>
    <cellStyle name="Good" xfId="3434" builtinId="26" hidden="1" customBuiltin="1"/>
    <cellStyle name="Good" xfId="3548" builtinId="26" hidden="1" customBuiltin="1"/>
    <cellStyle name="Good" xfId="3569" builtinId="26" hidden="1" customBuiltin="1"/>
    <cellStyle name="Good" xfId="3590" builtinId="26" hidden="1" customBuiltin="1"/>
    <cellStyle name="Good" xfId="3614" builtinId="26" hidden="1" customBuiltin="1"/>
    <cellStyle name="Good" xfId="3649" builtinId="26" hidden="1" customBuiltin="1"/>
    <cellStyle name="Good" xfId="3676" builtinId="26" hidden="1" customBuiltin="1"/>
    <cellStyle name="Good" xfId="3707" builtinId="26" hidden="1" customBuiltin="1"/>
    <cellStyle name="Good" xfId="3736" builtinId="26" hidden="1" customBuiltin="1"/>
    <cellStyle name="Good" xfId="3763" builtinId="26" hidden="1" customBuiltin="1"/>
    <cellStyle name="Good" xfId="3642" builtinId="26" hidden="1" customBuiltin="1"/>
    <cellStyle name="Good" xfId="3662" builtinId="26" hidden="1" customBuiltin="1"/>
    <cellStyle name="Good" xfId="3690" builtinId="26" hidden="1" customBuiltin="1"/>
    <cellStyle name="Good" xfId="3804" builtinId="26" hidden="1" customBuiltin="1"/>
    <cellStyle name="Good" xfId="3825" builtinId="26" hidden="1" customBuiltin="1"/>
    <cellStyle name="Good" xfId="3846" builtinId="26" hidden="1" customBuiltin="1"/>
    <cellStyle name="Good" xfId="3867" builtinId="26" hidden="1" customBuiltin="1"/>
    <cellStyle name="Good" xfId="3907" builtinId="26" hidden="1" customBuiltin="1"/>
    <cellStyle name="Good" xfId="3941" builtinId="26" hidden="1" customBuiltin="1"/>
    <cellStyle name="Good" xfId="3978" builtinId="26" hidden="1" customBuiltin="1"/>
    <cellStyle name="Good" xfId="4015" builtinId="26" hidden="1" customBuiltin="1"/>
    <cellStyle name="Good" xfId="4049" builtinId="26" hidden="1" customBuiltin="1"/>
    <cellStyle name="Good" xfId="4247" builtinId="26" hidden="1" customBuiltin="1"/>
    <cellStyle name="Good" xfId="6382" builtinId="26" hidden="1" customBuiltin="1"/>
    <cellStyle name="Good" xfId="6406" builtinId="26" hidden="1" customBuiltin="1"/>
    <cellStyle name="Good" xfId="6434" builtinId="26" hidden="1" customBuiltin="1"/>
    <cellStyle name="Good" xfId="6460" builtinId="26" hidden="1" customBuiltin="1"/>
    <cellStyle name="Good" xfId="6483" builtinId="26" hidden="1" customBuiltin="1"/>
    <cellStyle name="Good" xfId="6335" builtinId="26" hidden="1" customBuiltin="1"/>
    <cellStyle name="Good" xfId="6523" builtinId="26" hidden="1" customBuiltin="1"/>
    <cellStyle name="Good" xfId="6557" builtinId="26" hidden="1" customBuiltin="1"/>
    <cellStyle name="Good" xfId="6594" builtinId="26" hidden="1" customBuiltin="1"/>
    <cellStyle name="Good" xfId="6631" builtinId="26" hidden="1" customBuiltin="1"/>
    <cellStyle name="Good" xfId="6666" builtinId="26" hidden="1" customBuiltin="1"/>
    <cellStyle name="Good" xfId="6513" builtinId="26" hidden="1" customBuiltin="1"/>
    <cellStyle name="Good" xfId="6538" builtinId="26" hidden="1" customBuiltin="1"/>
    <cellStyle name="Good" xfId="6571" builtinId="26" hidden="1" customBuiltin="1"/>
    <cellStyle name="Good" xfId="6727" builtinId="26" hidden="1" customBuiltin="1"/>
    <cellStyle name="Good" xfId="6764" builtinId="26" hidden="1" customBuiltin="1"/>
    <cellStyle name="Good" xfId="6799" builtinId="26" hidden="1" customBuiltin="1"/>
    <cellStyle name="Good" xfId="6355" builtinId="26" hidden="1" customBuiltin="1"/>
    <cellStyle name="Good" xfId="6862" builtinId="26" hidden="1" customBuiltin="1"/>
    <cellStyle name="Good" xfId="6895" builtinId="26" hidden="1" customBuiltin="1"/>
    <cellStyle name="Good" xfId="6930" builtinId="26" hidden="1" customBuiltin="1"/>
    <cellStyle name="Good" xfId="6964" builtinId="26" hidden="1" customBuiltin="1"/>
    <cellStyle name="Good" xfId="6994" builtinId="26" hidden="1" customBuiltin="1"/>
    <cellStyle name="Good" xfId="6852" builtinId="26" hidden="1" customBuiltin="1"/>
    <cellStyle name="Good" xfId="6877" builtinId="26" hidden="1" customBuiltin="1"/>
    <cellStyle name="Good" xfId="6909" builtinId="26" hidden="1" customBuiltin="1"/>
    <cellStyle name="Good" xfId="7050" builtinId="26" hidden="1" customBuiltin="1"/>
    <cellStyle name="Good" xfId="7086" builtinId="26" hidden="1" customBuiltin="1"/>
    <cellStyle name="Good" xfId="7120" builtinId="26" hidden="1" customBuiltin="1"/>
    <cellStyle name="Good" xfId="7160" builtinId="26" hidden="1" customBuiltin="1"/>
    <cellStyle name="Good" xfId="7206" builtinId="26" hidden="1" customBuiltin="1"/>
    <cellStyle name="Good" xfId="7240" builtinId="26" hidden="1" customBuiltin="1"/>
    <cellStyle name="Good" xfId="7275" builtinId="26" hidden="1" customBuiltin="1"/>
    <cellStyle name="Good" xfId="7309" builtinId="26" hidden="1" customBuiltin="1"/>
    <cellStyle name="Good" xfId="7339" builtinId="26" hidden="1" customBuiltin="1"/>
    <cellStyle name="Good" xfId="7195" builtinId="26" hidden="1" customBuiltin="1"/>
    <cellStyle name="Good" xfId="7221" builtinId="26" hidden="1" customBuiltin="1"/>
    <cellStyle name="Good" xfId="7254" builtinId="26" hidden="1" customBuiltin="1"/>
    <cellStyle name="Good" xfId="7396" builtinId="26" hidden="1" customBuiltin="1"/>
    <cellStyle name="Good" xfId="7432" builtinId="26" hidden="1" customBuiltin="1"/>
    <cellStyle name="Good" xfId="7466" builtinId="26" hidden="1" customBuiltin="1"/>
    <cellStyle name="Good" xfId="7515" builtinId="26" hidden="1" customBuiltin="1"/>
    <cellStyle name="Good" xfId="7968" builtinId="26" hidden="1" customBuiltin="1"/>
    <cellStyle name="Good" xfId="7989" builtinId="26" hidden="1" customBuiltin="1"/>
    <cellStyle name="Good" xfId="8012" builtinId="26" hidden="1" customBuiltin="1"/>
    <cellStyle name="Good" xfId="8035" builtinId="26" hidden="1" customBuiltin="1"/>
    <cellStyle name="Good" xfId="8056" builtinId="26" hidden="1" customBuiltin="1"/>
    <cellStyle name="Good" xfId="8100" builtinId="26" hidden="1" customBuiltin="1"/>
    <cellStyle name="Good" xfId="8565" builtinId="26" hidden="1" customBuiltin="1"/>
    <cellStyle name="Good" xfId="8589" builtinId="26" hidden="1" customBuiltin="1"/>
    <cellStyle name="Good" xfId="8616" builtinId="26" hidden="1" customBuiltin="1"/>
    <cellStyle name="Good" xfId="8640" builtinId="26" hidden="1" customBuiltin="1"/>
    <cellStyle name="Good" xfId="8666" builtinId="26" hidden="1" customBuiltin="1"/>
    <cellStyle name="Good" xfId="8527" builtinId="26" hidden="1" customBuiltin="1"/>
    <cellStyle name="Good" xfId="8701" builtinId="26" hidden="1" customBuiltin="1"/>
    <cellStyle name="Good" xfId="8730" builtinId="26" hidden="1" customBuiltin="1"/>
    <cellStyle name="Good" xfId="8765" builtinId="26" hidden="1" customBuiltin="1"/>
    <cellStyle name="Good" xfId="8798" builtinId="26" hidden="1" customBuiltin="1"/>
    <cellStyle name="Good" xfId="8830" builtinId="26" hidden="1" customBuiltin="1"/>
    <cellStyle name="Good" xfId="8693" builtinId="26" hidden="1" customBuiltin="1"/>
    <cellStyle name="Good" xfId="8714" builtinId="26" hidden="1" customBuiltin="1"/>
    <cellStyle name="Good" xfId="8744" builtinId="26" hidden="1" customBuiltin="1"/>
    <cellStyle name="Good" xfId="8879" builtinId="26" hidden="1" customBuiltin="1"/>
    <cellStyle name="Good" xfId="8904" builtinId="26" hidden="1" customBuiltin="1"/>
    <cellStyle name="Good" xfId="8928" builtinId="26" hidden="1" customBuiltin="1"/>
    <cellStyle name="Good" xfId="8544" builtinId="26" hidden="1" customBuiltin="1"/>
    <cellStyle name="Good" xfId="8973" builtinId="26" hidden="1" customBuiltin="1"/>
    <cellStyle name="Good" xfId="9004" builtinId="26" hidden="1" customBuiltin="1"/>
    <cellStyle name="Good" xfId="9036" builtinId="26" hidden="1" customBuiltin="1"/>
    <cellStyle name="Good" xfId="9068" builtinId="26" hidden="1" customBuiltin="1"/>
    <cellStyle name="Good" xfId="9095" builtinId="26" hidden="1" customBuiltin="1"/>
    <cellStyle name="Good" xfId="8964" builtinId="26" hidden="1" customBuiltin="1"/>
    <cellStyle name="Good" xfId="8988" builtinId="26" hidden="1" customBuiltin="1"/>
    <cellStyle name="Good" xfId="9018" builtinId="26" hidden="1" customBuiltin="1"/>
    <cellStyle name="Good" xfId="9142" builtinId="26" hidden="1" customBuiltin="1"/>
    <cellStyle name="Good" xfId="9166" builtinId="26" hidden="1" customBuiltin="1"/>
    <cellStyle name="Good" xfId="9192" builtinId="26" hidden="1" customBuiltin="1"/>
    <cellStyle name="Good" xfId="9220" builtinId="26" hidden="1" customBuiltin="1"/>
    <cellStyle name="Good" xfId="9259" builtinId="26" hidden="1" customBuiltin="1"/>
    <cellStyle name="Good" xfId="9289" builtinId="26" hidden="1" customBuiltin="1"/>
    <cellStyle name="Good" xfId="9321" builtinId="26" hidden="1" customBuiltin="1"/>
    <cellStyle name="Good" xfId="9353" builtinId="26" hidden="1" customBuiltin="1"/>
    <cellStyle name="Good" xfId="9380" builtinId="26" hidden="1" customBuiltin="1"/>
    <cellStyle name="Good" xfId="9251" builtinId="26" hidden="1" customBuiltin="1"/>
    <cellStyle name="Good" xfId="9273" builtinId="26" hidden="1" customBuiltin="1"/>
    <cellStyle name="Good" xfId="9303" builtinId="26" hidden="1" customBuiltin="1"/>
    <cellStyle name="Good" xfId="9426" builtinId="26" hidden="1" customBuiltin="1"/>
    <cellStyle name="Good" xfId="9450" builtinId="26" hidden="1" customBuiltin="1"/>
    <cellStyle name="Good" xfId="9475" builtinId="26" hidden="1" customBuiltin="1"/>
    <cellStyle name="Good" xfId="9498" builtinId="26" hidden="1" customBuiltin="1"/>
    <cellStyle name="Good" xfId="8357" builtinId="26" hidden="1" customBuiltin="1"/>
    <cellStyle name="Good" xfId="8269" builtinId="26" hidden="1" customBuiltin="1"/>
    <cellStyle name="Good" xfId="8276" builtinId="26" hidden="1" customBuiltin="1"/>
    <cellStyle name="Good" xfId="8362" builtinId="26" hidden="1" customBuiltin="1"/>
    <cellStyle name="Good" xfId="8489" builtinId="26" hidden="1" customBuiltin="1"/>
    <cellStyle name="Good" xfId="8193" builtinId="26" hidden="1" customBuiltin="1"/>
    <cellStyle name="Good" xfId="9666" builtinId="26" hidden="1" customBuiltin="1"/>
    <cellStyle name="Good" xfId="9687" builtinId="26" hidden="1" customBuiltin="1"/>
    <cellStyle name="Good" xfId="9710" builtinId="26" hidden="1" customBuiltin="1"/>
    <cellStyle name="Good" xfId="9731" builtinId="26" hidden="1" customBuiltin="1"/>
    <cellStyle name="Good" xfId="9752" builtinId="26" hidden="1" customBuiltin="1"/>
    <cellStyle name="Good" xfId="9630" builtinId="26" hidden="1" customBuiltin="1"/>
    <cellStyle name="Good" xfId="9785" builtinId="26" hidden="1" customBuiltin="1"/>
    <cellStyle name="Good" xfId="9815" builtinId="26" hidden="1" customBuiltin="1"/>
    <cellStyle name="Good" xfId="9849" builtinId="26" hidden="1" customBuiltin="1"/>
    <cellStyle name="Good" xfId="9881" builtinId="26" hidden="1" customBuiltin="1"/>
    <cellStyle name="Good" xfId="9912" builtinId="26" hidden="1" customBuiltin="1"/>
    <cellStyle name="Good" xfId="9777" builtinId="26" hidden="1" customBuiltin="1"/>
    <cellStyle name="Good" xfId="9799" builtinId="26" hidden="1" customBuiltin="1"/>
    <cellStyle name="Good" xfId="9829" builtinId="26" hidden="1" customBuiltin="1"/>
    <cellStyle name="Good" xfId="9963" builtinId="26" hidden="1" customBuiltin="1"/>
    <cellStyle name="Good" xfId="9988" builtinId="26" hidden="1" customBuiltin="1"/>
    <cellStyle name="Good" xfId="10012" builtinId="26" hidden="1" customBuiltin="1"/>
    <cellStyle name="Good" xfId="9646" builtinId="26" hidden="1" customBuiltin="1"/>
    <cellStyle name="Good" xfId="10055" builtinId="26" hidden="1" customBuiltin="1"/>
    <cellStyle name="Good" xfId="10083" builtinId="26" hidden="1" customBuiltin="1"/>
    <cellStyle name="Good" xfId="10114" builtinId="26" hidden="1" customBuiltin="1"/>
    <cellStyle name="Good" xfId="10144" builtinId="26" hidden="1" customBuiltin="1"/>
    <cellStyle name="Good" xfId="10171" builtinId="26" hidden="1" customBuiltin="1"/>
    <cellStyle name="Good" xfId="10048" builtinId="26" hidden="1" customBuiltin="1"/>
    <cellStyle name="Good" xfId="10068" builtinId="26" hidden="1" customBuiltin="1"/>
    <cellStyle name="Good" xfId="10097" builtinId="26" hidden="1" customBuiltin="1"/>
    <cellStyle name="Good" xfId="10218" builtinId="26" hidden="1" customBuiltin="1"/>
    <cellStyle name="Good" xfId="10241" builtinId="26" hidden="1" customBuiltin="1"/>
    <cellStyle name="Good" xfId="10266" builtinId="26" hidden="1" customBuiltin="1"/>
    <cellStyle name="Good" xfId="10293" builtinId="26" hidden="1" customBuiltin="1"/>
    <cellStyle name="Good" xfId="10332" builtinId="26" hidden="1" customBuiltin="1"/>
    <cellStyle name="Good" xfId="10361" builtinId="26" hidden="1" customBuiltin="1"/>
    <cellStyle name="Good" xfId="10393" builtinId="26" hidden="1" customBuiltin="1"/>
    <cellStyle name="Good" xfId="10424" builtinId="26" hidden="1" customBuiltin="1"/>
    <cellStyle name="Good" xfId="10451" builtinId="26" hidden="1" customBuiltin="1"/>
    <cellStyle name="Good" xfId="10325" builtinId="26" hidden="1" customBuiltin="1"/>
    <cellStyle name="Good" xfId="10346" builtinId="26" hidden="1" customBuiltin="1"/>
    <cellStyle name="Good" xfId="10375" builtinId="26" hidden="1" customBuiltin="1"/>
    <cellStyle name="Good" xfId="10497" builtinId="26" hidden="1" customBuiltin="1"/>
    <cellStyle name="Good" xfId="10521" builtinId="26" hidden="1" customBuiltin="1"/>
    <cellStyle name="Good" xfId="10544" builtinId="26" hidden="1" customBuiltin="1"/>
    <cellStyle name="Good" xfId="10574" builtinId="26" hidden="1" customBuiltin="1"/>
    <cellStyle name="Good" xfId="7645" builtinId="26" hidden="1" customBuiltin="1"/>
    <cellStyle name="Good" xfId="7771" builtinId="26" hidden="1" customBuiltin="1"/>
    <cellStyle name="Good" xfId="8422" builtinId="26" hidden="1" customBuiltin="1"/>
    <cellStyle name="Good" xfId="7899" builtinId="26" hidden="1" customBuiltin="1"/>
    <cellStyle name="Good" xfId="4805" builtinId="26" hidden="1" customBuiltin="1"/>
    <cellStyle name="Good" xfId="9621" builtinId="26" hidden="1" customBuiltin="1"/>
    <cellStyle name="Good" xfId="7922" builtinId="26" hidden="1" customBuiltin="1"/>
    <cellStyle name="Good" xfId="5672" builtinId="26" hidden="1" customBuiltin="1"/>
    <cellStyle name="Good" xfId="4768" builtinId="26" hidden="1" customBuiltin="1"/>
    <cellStyle name="Good" xfId="4719" builtinId="26" hidden="1" customBuiltin="1"/>
    <cellStyle name="Good" xfId="4696" builtinId="26" hidden="1" customBuiltin="1"/>
    <cellStyle name="Good" xfId="7818" builtinId="26" hidden="1" customBuiltin="1"/>
    <cellStyle name="Good" xfId="5819" builtinId="26" hidden="1" customBuiltin="1"/>
    <cellStyle name="Good" xfId="5450" builtinId="26" hidden="1" customBuiltin="1"/>
    <cellStyle name="Good" xfId="8187" builtinId="26" hidden="1" customBuiltin="1"/>
    <cellStyle name="Good" xfId="5504" builtinId="26" hidden="1" customBuiltin="1"/>
    <cellStyle name="Good" xfId="8264" builtinId="26" hidden="1" customBuiltin="1"/>
    <cellStyle name="Good" xfId="5469" builtinId="26" hidden="1" customBuiltin="1"/>
    <cellStyle name="Good" xfId="5020" builtinId="26" hidden="1" customBuiltin="1"/>
    <cellStyle name="Good" xfId="4409" builtinId="26" hidden="1" customBuiltin="1"/>
    <cellStyle name="Good" xfId="4743" builtinId="26" hidden="1" customBuiltin="1"/>
    <cellStyle name="Good" xfId="7575" builtinId="26" hidden="1" customBuiltin="1"/>
    <cellStyle name="Good" xfId="8407" builtinId="26" hidden="1" customBuiltin="1"/>
    <cellStyle name="Good" xfId="5706" builtinId="26" hidden="1" customBuiltin="1"/>
    <cellStyle name="Good" xfId="5220" builtinId="26" hidden="1" customBuiltin="1"/>
    <cellStyle name="Good" xfId="10830" builtinId="26" hidden="1" customBuiltin="1"/>
    <cellStyle name="Good" xfId="8292" builtinId="26" hidden="1" customBuiltin="1"/>
    <cellStyle name="Good" xfId="8241" builtinId="26" hidden="1" customBuiltin="1"/>
    <cellStyle name="Good" xfId="5628" builtinId="26" hidden="1" customBuiltin="1"/>
    <cellStyle name="Good" xfId="8360" builtinId="26" hidden="1" customBuiltin="1"/>
    <cellStyle name="Good" xfId="5904" builtinId="26" hidden="1" customBuiltin="1"/>
    <cellStyle name="Good" xfId="5449" builtinId="26" hidden="1" customBuiltin="1"/>
    <cellStyle name="Good" xfId="132" builtinId="26" hidden="1" customBuiltin="1"/>
    <cellStyle name="Good" xfId="4388" builtinId="26" hidden="1" customBuiltin="1"/>
    <cellStyle name="Good" xfId="5802" builtinId="26" hidden="1" customBuiltin="1"/>
    <cellStyle name="Good" xfId="5400" builtinId="26" hidden="1" customBuiltin="1"/>
    <cellStyle name="Good" xfId="6042" builtinId="26" hidden="1" customBuiltin="1"/>
    <cellStyle name="Good" xfId="6203" builtinId="26" hidden="1" customBuiltin="1"/>
    <cellStyle name="Good" xfId="5298" builtinId="26" hidden="1" customBuiltin="1"/>
    <cellStyle name="Good" xfId="4488" builtinId="26" hidden="1" customBuiltin="1"/>
    <cellStyle name="Good" xfId="5788" builtinId="26" hidden="1" customBuiltin="1"/>
    <cellStyle name="Good" xfId="5395" builtinId="26" hidden="1" customBuiltin="1"/>
    <cellStyle name="Good" xfId="5252" builtinId="26" hidden="1" customBuiltin="1"/>
    <cellStyle name="Good" xfId="4737" builtinId="26" hidden="1" customBuiltin="1"/>
    <cellStyle name="Good" xfId="5307" builtinId="26" hidden="1" customBuiltin="1"/>
    <cellStyle name="Good" xfId="4153" builtinId="26" hidden="1" customBuiltin="1"/>
    <cellStyle name="Good" xfId="6141" builtinId="26" hidden="1" customBuiltin="1"/>
    <cellStyle name="Good" xfId="5094" builtinId="26" hidden="1" customBuiltin="1"/>
    <cellStyle name="Good" xfId="4539" builtinId="26" hidden="1" customBuiltin="1"/>
    <cellStyle name="Good" xfId="8253" builtinId="26" hidden="1" customBuiltin="1"/>
    <cellStyle name="Good" xfId="9951" builtinId="26" hidden="1" customBuiltin="1"/>
    <cellStyle name="Good" xfId="7924" builtinId="26" hidden="1" customBuiltin="1"/>
    <cellStyle name="Good" xfId="6277" builtinId="26" hidden="1" customBuiltin="1"/>
    <cellStyle name="Good" xfId="9441" builtinId="26" hidden="1" customBuiltin="1"/>
    <cellStyle name="Good" xfId="11010" builtinId="26" hidden="1" customBuiltin="1"/>
    <cellStyle name="Good" xfId="11035" builtinId="26" hidden="1" customBuiltin="1"/>
    <cellStyle name="Good" xfId="11066" builtinId="26" hidden="1" customBuiltin="1"/>
    <cellStyle name="Good" xfId="11093" builtinId="26" hidden="1" customBuiltin="1"/>
    <cellStyle name="Good" xfId="11120" builtinId="26" hidden="1" customBuiltin="1"/>
    <cellStyle name="Good" xfId="10966" builtinId="26" hidden="1" customBuiltin="1"/>
    <cellStyle name="Good" xfId="11164" builtinId="26" hidden="1" customBuiltin="1"/>
    <cellStyle name="Good" xfId="11196" builtinId="26" hidden="1" customBuiltin="1"/>
    <cellStyle name="Good" xfId="11230" builtinId="26" hidden="1" customBuiltin="1"/>
    <cellStyle name="Good" xfId="11267" builtinId="26" hidden="1" customBuiltin="1"/>
    <cellStyle name="Good" xfId="11298" builtinId="26" hidden="1" customBuiltin="1"/>
    <cellStyle name="Good" xfId="11154" builtinId="26" hidden="1" customBuiltin="1"/>
    <cellStyle name="Good" xfId="11179" builtinId="26" hidden="1" customBuiltin="1"/>
    <cellStyle name="Good" xfId="11210" builtinId="26" hidden="1" customBuiltin="1"/>
    <cellStyle name="Good" xfId="11350" builtinId="26" hidden="1" customBuiltin="1"/>
    <cellStyle name="Good" xfId="11381" builtinId="26" hidden="1" customBuiltin="1"/>
    <cellStyle name="Good" xfId="11407" builtinId="26" hidden="1" customBuiltin="1"/>
    <cellStyle name="Good" xfId="10984" builtinId="26" hidden="1" customBuiltin="1"/>
    <cellStyle name="Good" xfId="11461" builtinId="26" hidden="1" customBuiltin="1"/>
    <cellStyle name="Good" xfId="11492" builtinId="26" hidden="1" customBuiltin="1"/>
    <cellStyle name="Good" xfId="11524" builtinId="26" hidden="1" customBuiltin="1"/>
    <cellStyle name="Good" xfId="11557" builtinId="26" hidden="1" customBuiltin="1"/>
    <cellStyle name="Good" xfId="11585" builtinId="26" hidden="1" customBuiltin="1"/>
    <cellStyle name="Good" xfId="11451" builtinId="26" hidden="1" customBuiltin="1"/>
    <cellStyle name="Good" xfId="11476" builtinId="26" hidden="1" customBuiltin="1"/>
    <cellStyle name="Good" xfId="11506" builtinId="26" hidden="1" customBuiltin="1"/>
    <cellStyle name="Good" xfId="11632" builtinId="26" hidden="1" customBuiltin="1"/>
    <cellStyle name="Good" xfId="11658" builtinId="26" hidden="1" customBuiltin="1"/>
    <cellStyle name="Good" xfId="11686" builtinId="26" hidden="1" customBuiltin="1"/>
    <cellStyle name="Good" xfId="11717" builtinId="26" hidden="1" customBuiltin="1"/>
    <cellStyle name="Good" xfId="11760" builtinId="26" hidden="1" customBuiltin="1"/>
    <cellStyle name="Good" xfId="11790" builtinId="26" hidden="1" customBuiltin="1"/>
    <cellStyle name="Good" xfId="11822" builtinId="26" hidden="1" customBuiltin="1"/>
    <cellStyle name="Good" xfId="11854" builtinId="26" hidden="1" customBuiltin="1"/>
    <cellStyle name="Good" xfId="11881" builtinId="26" hidden="1" customBuiltin="1"/>
    <cellStyle name="Good" xfId="11750" builtinId="26" hidden="1" customBuiltin="1"/>
    <cellStyle name="Good" xfId="11774" builtinId="26" hidden="1" customBuiltin="1"/>
    <cellStyle name="Good" xfId="11804" builtinId="26" hidden="1" customBuiltin="1"/>
    <cellStyle name="Good" xfId="11926" builtinId="26" hidden="1" customBuiltin="1"/>
    <cellStyle name="Good" xfId="11956" builtinId="26" hidden="1" customBuiltin="1"/>
    <cellStyle name="Good" xfId="11986" builtinId="26" hidden="1" customBuiltin="1"/>
    <cellStyle name="Good" xfId="12011" builtinId="26" hidden="1" customBuiltin="1"/>
    <cellStyle name="Good" xfId="10884" builtinId="26" hidden="1" customBuiltin="1"/>
    <cellStyle name="Good" xfId="4931" builtinId="26" hidden="1" customBuiltin="1"/>
    <cellStyle name="Good" xfId="7951" builtinId="26" hidden="1" customBuiltin="1"/>
    <cellStyle name="Good" xfId="10888" builtinId="26" hidden="1" customBuiltin="1"/>
    <cellStyle name="Good" xfId="10948" builtinId="26" hidden="1" customBuiltin="1"/>
    <cellStyle name="Good" xfId="4933" builtinId="26" hidden="1" customBuiltin="1"/>
    <cellStyle name="Good" xfId="12165" builtinId="26" hidden="1" customBuiltin="1"/>
    <cellStyle name="Good" xfId="12186" builtinId="26" hidden="1" customBuiltin="1"/>
    <cellStyle name="Good" xfId="12209" builtinId="26" hidden="1" customBuiltin="1"/>
    <cellStyle name="Good" xfId="12230" builtinId="26" hidden="1" customBuiltin="1"/>
    <cellStyle name="Good" xfId="12251" builtinId="26" hidden="1" customBuiltin="1"/>
    <cellStyle name="Good" xfId="12130" builtinId="26" hidden="1" customBuiltin="1"/>
    <cellStyle name="Good" xfId="12287" builtinId="26" hidden="1" customBuiltin="1"/>
    <cellStyle name="Good" xfId="12318" builtinId="26" hidden="1" customBuiltin="1"/>
    <cellStyle name="Good" xfId="12353" builtinId="26" hidden="1" customBuiltin="1"/>
    <cellStyle name="Good" xfId="12384" builtinId="26" hidden="1" customBuiltin="1"/>
    <cellStyle name="Good" xfId="12416" builtinId="26" hidden="1" customBuiltin="1"/>
    <cellStyle name="Good" xfId="12278" builtinId="26" hidden="1" customBuiltin="1"/>
    <cellStyle name="Good" xfId="12302" builtinId="26" hidden="1" customBuiltin="1"/>
    <cellStyle name="Good" xfId="12332" builtinId="26" hidden="1" customBuiltin="1"/>
    <cellStyle name="Good" xfId="12468" builtinId="26" hidden="1" customBuiltin="1"/>
    <cellStyle name="Good" xfId="12496" builtinId="26" hidden="1" customBuiltin="1"/>
    <cellStyle name="Good" xfId="12523" builtinId="26" hidden="1" customBuiltin="1"/>
    <cellStyle name="Good" xfId="12145" builtinId="26" hidden="1" customBuiltin="1"/>
    <cellStyle name="Good" xfId="12571" builtinId="26" hidden="1" customBuiltin="1"/>
    <cellStyle name="Good" xfId="12601" builtinId="26" hidden="1" customBuiltin="1"/>
    <cellStyle name="Good" xfId="12632" builtinId="26" hidden="1" customBuiltin="1"/>
    <cellStyle name="Good" xfId="12663" builtinId="26" hidden="1" customBuiltin="1"/>
    <cellStyle name="Good" xfId="12690" builtinId="26" hidden="1" customBuiltin="1"/>
    <cellStyle name="Good" xfId="12563" builtinId="26" hidden="1" customBuiltin="1"/>
    <cellStyle name="Good" xfId="12585" builtinId="26" hidden="1" customBuiltin="1"/>
    <cellStyle name="Good" xfId="12615" builtinId="26" hidden="1" customBuiltin="1"/>
    <cellStyle name="Good" xfId="12737" builtinId="26" hidden="1" customBuiltin="1"/>
    <cellStyle name="Good" xfId="12764" builtinId="26" hidden="1" customBuiltin="1"/>
    <cellStyle name="Good" xfId="12794" builtinId="26" hidden="1" customBuiltin="1"/>
    <cellStyle name="Good" xfId="12825" builtinId="26" hidden="1" customBuiltin="1"/>
    <cellStyle name="Good" xfId="12864" builtinId="26" hidden="1" customBuiltin="1"/>
    <cellStyle name="Good" xfId="12894" builtinId="26" hidden="1" customBuiltin="1"/>
    <cellStyle name="Good" xfId="12925" builtinId="26" hidden="1" customBuiltin="1"/>
    <cellStyle name="Good" xfId="12955" builtinId="26" hidden="1" customBuiltin="1"/>
    <cellStyle name="Good" xfId="12982" builtinId="26" hidden="1" customBuiltin="1"/>
    <cellStyle name="Good" xfId="12856" builtinId="26" hidden="1" customBuiltin="1"/>
    <cellStyle name="Good" xfId="12879" builtinId="26" hidden="1" customBuiltin="1"/>
    <cellStyle name="Good" xfId="12908" builtinId="26" hidden="1" customBuiltin="1"/>
    <cellStyle name="Good" xfId="13029" builtinId="26" hidden="1" customBuiltin="1"/>
    <cellStyle name="Good" xfId="13054" builtinId="26" hidden="1" customBuiltin="1"/>
    <cellStyle name="Good" xfId="13081" builtinId="26" hidden="1" customBuiltin="1"/>
    <cellStyle name="Good" xfId="13105" builtinId="26" hidden="1" customBuiltin="1"/>
    <cellStyle name="Good" xfId="5315" builtinId="26" hidden="1" customBuiltin="1"/>
    <cellStyle name="Good" xfId="5282" builtinId="26" hidden="1" customBuiltin="1"/>
    <cellStyle name="Good" xfId="8660" builtinId="26" hidden="1" customBuiltin="1"/>
    <cellStyle name="Good" xfId="4481" builtinId="26" hidden="1" customBuiltin="1"/>
    <cellStyle name="Good" xfId="5523" builtinId="26" hidden="1" customBuiltin="1"/>
    <cellStyle name="Good" xfId="8313" builtinId="26" hidden="1" customBuiltin="1"/>
    <cellStyle name="Good" xfId="10818" builtinId="26" hidden="1" customBuiltin="1"/>
    <cellStyle name="Good" xfId="4585" builtinId="26" hidden="1" customBuiltin="1"/>
    <cellStyle name="Good" xfId="4765" builtinId="26" hidden="1" customBuiltin="1"/>
    <cellStyle name="Good" xfId="10555" builtinId="26" hidden="1" customBuiltin="1"/>
    <cellStyle name="Good" xfId="10763" builtinId="26" hidden="1" customBuiltin="1"/>
    <cellStyle name="Good" xfId="12887" builtinId="26" hidden="1" customBuiltin="1"/>
    <cellStyle name="Good" xfId="3899" builtinId="26" hidden="1" customBuiltin="1"/>
    <cellStyle name="Good" xfId="12564" builtinId="26" hidden="1" customBuiltin="1"/>
    <cellStyle name="Good" xfId="7747" builtinId="26" hidden="1" customBuiltin="1"/>
    <cellStyle name="Good" xfId="8329" builtinId="26" hidden="1" customBuiltin="1"/>
    <cellStyle name="Good" xfId="11966" builtinId="26" hidden="1" customBuiltin="1"/>
    <cellStyle name="Good" xfId="8657" builtinId="26" hidden="1" customBuiltin="1"/>
    <cellStyle name="Good" xfId="11079" builtinId="26" hidden="1" customBuiltin="1"/>
    <cellStyle name="Good" xfId="8496" builtinId="26" hidden="1" customBuiltin="1"/>
    <cellStyle name="Good" xfId="13166" builtinId="26" hidden="1" customBuiltin="1"/>
    <cellStyle name="Good" xfId="13203" builtinId="26" hidden="1" customBuiltin="1"/>
    <cellStyle name="Good" xfId="13238" builtinId="26" hidden="1" customBuiltin="1"/>
    <cellStyle name="Good" xfId="9486" builtinId="26" hidden="1" customBuiltin="1"/>
    <cellStyle name="Good" xfId="13301" builtinId="26" hidden="1" customBuiltin="1"/>
    <cellStyle name="Good" xfId="13334" builtinId="26" hidden="1" customBuiltin="1"/>
    <cellStyle name="Good" xfId="13368" builtinId="26" hidden="1" customBuiltin="1"/>
    <cellStyle name="Good" xfId="13402" builtinId="26" hidden="1" customBuiltin="1"/>
    <cellStyle name="Good" xfId="13432" builtinId="26" hidden="1" customBuiltin="1"/>
    <cellStyle name="Good" xfId="13291" builtinId="26" hidden="1" customBuiltin="1"/>
    <cellStyle name="Good" xfId="13316" builtinId="26" hidden="1" customBuiltin="1"/>
    <cellStyle name="Good" xfId="13348" builtinId="26" hidden="1" customBuiltin="1"/>
    <cellStyle name="Good" xfId="13488" builtinId="26" hidden="1" customBuiltin="1"/>
    <cellStyle name="Good" xfId="13524" builtinId="26" hidden="1" customBuiltin="1"/>
    <cellStyle name="Good" xfId="13558" builtinId="26" hidden="1" customBuiltin="1"/>
    <cellStyle name="Good" xfId="13598" builtinId="26" hidden="1" customBuiltin="1"/>
    <cellStyle name="Good" xfId="13643" builtinId="26" hidden="1" customBuiltin="1"/>
    <cellStyle name="Good" xfId="13676" builtinId="26" hidden="1" customBuiltin="1"/>
    <cellStyle name="Good" xfId="13710" builtinId="26" hidden="1" customBuiltin="1"/>
    <cellStyle name="Good" xfId="13744" builtinId="26" hidden="1" customBuiltin="1"/>
    <cellStyle name="Good" xfId="13774" builtinId="26" hidden="1" customBuiltin="1"/>
    <cellStyle name="Good" xfId="13633" builtinId="26" hidden="1" customBuiltin="1"/>
    <cellStyle name="Good" xfId="13658" builtinId="26" hidden="1" customBuiltin="1"/>
    <cellStyle name="Good" xfId="13690" builtinId="26" hidden="1" customBuiltin="1"/>
    <cellStyle name="Good" xfId="13830" builtinId="26" hidden="1" customBuiltin="1"/>
    <cellStyle name="Good" xfId="13866" builtinId="26" hidden="1" customBuiltin="1"/>
    <cellStyle name="Good" xfId="13900" builtinId="26" hidden="1" customBuiltin="1"/>
    <cellStyle name="Good" xfId="13948" builtinId="26" hidden="1" customBuiltin="1"/>
    <cellStyle name="Good" xfId="14308" builtinId="26" hidden="1" customBuiltin="1"/>
    <cellStyle name="Good" xfId="14329" builtinId="26" hidden="1" customBuiltin="1"/>
    <cellStyle name="Good" xfId="14351" builtinId="26" hidden="1" customBuiltin="1"/>
    <cellStyle name="Good" xfId="14373" builtinId="26" hidden="1" customBuiltin="1"/>
    <cellStyle name="Good" xfId="14394" builtinId="26" hidden="1" customBuiltin="1"/>
    <cellStyle name="Good" xfId="14436" builtinId="26" hidden="1" customBuiltin="1"/>
    <cellStyle name="Good" xfId="14837" builtinId="26" hidden="1" customBuiltin="1"/>
    <cellStyle name="Good" xfId="14861" builtinId="26" hidden="1" customBuiltin="1"/>
    <cellStyle name="Good" xfId="14888" builtinId="26" hidden="1" customBuiltin="1"/>
    <cellStyle name="Good" xfId="14912" builtinId="26" hidden="1" customBuiltin="1"/>
    <cellStyle name="Good" xfId="14936" builtinId="26" hidden="1" customBuiltin="1"/>
    <cellStyle name="Good" xfId="14799" builtinId="26" hidden="1" customBuiltin="1"/>
    <cellStyle name="Good" xfId="14971" builtinId="26" hidden="1" customBuiltin="1"/>
    <cellStyle name="Good" xfId="15000" builtinId="26" hidden="1" customBuiltin="1"/>
    <cellStyle name="Good" xfId="15034" builtinId="26" hidden="1" customBuiltin="1"/>
    <cellStyle name="Good" xfId="15067" builtinId="26" hidden="1" customBuiltin="1"/>
    <cellStyle name="Good" xfId="15099" builtinId="26" hidden="1" customBuiltin="1"/>
    <cellStyle name="Good" xfId="14962" builtinId="26" hidden="1" customBuiltin="1"/>
    <cellStyle name="Good" xfId="14984" builtinId="26" hidden="1" customBuiltin="1"/>
    <cellStyle name="Good" xfId="15014" builtinId="26" hidden="1" customBuiltin="1"/>
    <cellStyle name="Good" xfId="15147" builtinId="26" hidden="1" customBuiltin="1"/>
    <cellStyle name="Good" xfId="15172" builtinId="26" hidden="1" customBuiltin="1"/>
    <cellStyle name="Good" xfId="15195" builtinId="26" hidden="1" customBuiltin="1"/>
    <cellStyle name="Good" xfId="14815" builtinId="26" hidden="1" customBuiltin="1"/>
    <cellStyle name="Good" xfId="15239" builtinId="26" hidden="1" customBuiltin="1"/>
    <cellStyle name="Good" xfId="15267" builtinId="26" hidden="1" customBuiltin="1"/>
    <cellStyle name="Good" xfId="15298" builtinId="26" hidden="1" customBuiltin="1"/>
    <cellStyle name="Good" xfId="15330" builtinId="26" hidden="1" customBuiltin="1"/>
    <cellStyle name="Good" xfId="15357" builtinId="26" hidden="1" customBuiltin="1"/>
    <cellStyle name="Good" xfId="15231" builtinId="26" hidden="1" customBuiltin="1"/>
    <cellStyle name="Good" xfId="15252" builtinId="26" hidden="1" customBuiltin="1"/>
    <cellStyle name="Good" xfId="15281" builtinId="26" hidden="1" customBuiltin="1"/>
    <cellStyle name="Good" xfId="15402" builtinId="26" hidden="1" customBuiltin="1"/>
    <cellStyle name="Good" xfId="15426" builtinId="26" hidden="1" customBuiltin="1"/>
    <cellStyle name="Good" xfId="15451" builtinId="26" hidden="1" customBuiltin="1"/>
    <cellStyle name="Good" xfId="15479" builtinId="26" hidden="1" customBuiltin="1"/>
    <cellStyle name="Good" xfId="15517" builtinId="26" hidden="1" customBuiltin="1"/>
    <cellStyle name="Good" xfId="15545" builtinId="26" hidden="1" customBuiltin="1"/>
    <cellStyle name="Good" xfId="15576" builtinId="26" hidden="1" customBuiltin="1"/>
    <cellStyle name="Good" xfId="15607" builtinId="26" hidden="1" customBuiltin="1"/>
    <cellStyle name="Good" xfId="15634" builtinId="26" hidden="1" customBuiltin="1"/>
    <cellStyle name="Good" xfId="15509" builtinId="26" hidden="1" customBuiltin="1"/>
    <cellStyle name="Good" xfId="15530" builtinId="26" hidden="1" customBuiltin="1"/>
    <cellStyle name="Good" xfId="15559" builtinId="26" hidden="1" customBuiltin="1"/>
    <cellStyle name="Good" xfId="15679" builtinId="26" hidden="1" customBuiltin="1"/>
    <cellStyle name="Good" xfId="15702" builtinId="26" hidden="1" customBuiltin="1"/>
    <cellStyle name="Good" xfId="15726" builtinId="26" hidden="1" customBuiltin="1"/>
    <cellStyle name="Good" xfId="15749" builtinId="26" hidden="1" customBuiltin="1"/>
    <cellStyle name="Good" xfId="14650" builtinId="26" hidden="1" customBuiltin="1"/>
    <cellStyle name="Good" xfId="14575" builtinId="26" hidden="1" customBuiltin="1"/>
    <cellStyle name="Good" xfId="14583" builtinId="26" hidden="1" customBuiltin="1"/>
    <cellStyle name="Good" xfId="14656" builtinId="26" hidden="1" customBuiltin="1"/>
    <cellStyle name="Good" xfId="14763" builtinId="26" hidden="1" customBuiltin="1"/>
    <cellStyle name="Good" xfId="14510" builtinId="26" hidden="1" customBuiltin="1"/>
    <cellStyle name="Good" xfId="15908" builtinId="26" hidden="1" customBuiltin="1"/>
    <cellStyle name="Good" xfId="15929" builtinId="26" hidden="1" customBuiltin="1"/>
    <cellStyle name="Good" xfId="15952" builtinId="26" hidden="1" customBuiltin="1"/>
    <cellStyle name="Good" xfId="15973" builtinId="26" hidden="1" customBuiltin="1"/>
    <cellStyle name="Good" xfId="15994" builtinId="26" hidden="1" customBuiltin="1"/>
    <cellStyle name="Good" xfId="15874" builtinId="26" hidden="1" customBuiltin="1"/>
    <cellStyle name="Good" xfId="16026" builtinId="26" hidden="1" customBuiltin="1"/>
    <cellStyle name="Good" xfId="16056" builtinId="26" hidden="1" customBuiltin="1"/>
    <cellStyle name="Good" xfId="16091" builtinId="26" hidden="1" customBuiltin="1"/>
    <cellStyle name="Good" xfId="16122" builtinId="26" hidden="1" customBuiltin="1"/>
    <cellStyle name="Good" xfId="16153" builtinId="26" hidden="1" customBuiltin="1"/>
    <cellStyle name="Good" xfId="16019" builtinId="26" hidden="1" customBuiltin="1"/>
    <cellStyle name="Good" xfId="16040" builtinId="26" hidden="1" customBuiltin="1"/>
    <cellStyle name="Good" xfId="16070" builtinId="26" hidden="1" customBuiltin="1"/>
    <cellStyle name="Good" xfId="16204" builtinId="26" hidden="1" customBuiltin="1"/>
    <cellStyle name="Good" xfId="16228" builtinId="26" hidden="1" customBuiltin="1"/>
    <cellStyle name="Good" xfId="16254" builtinId="26" hidden="1" customBuiltin="1"/>
    <cellStyle name="Good" xfId="15890" builtinId="26" hidden="1" customBuiltin="1"/>
    <cellStyle name="Good" xfId="16300" builtinId="26" hidden="1" customBuiltin="1"/>
    <cellStyle name="Good" xfId="16328" builtinId="26" hidden="1" customBuiltin="1"/>
    <cellStyle name="Good" xfId="16359" builtinId="26" hidden="1" customBuiltin="1"/>
    <cellStyle name="Good" xfId="16389" builtinId="26" hidden="1" customBuiltin="1"/>
    <cellStyle name="Good" xfId="16416" builtinId="26" hidden="1" customBuiltin="1"/>
    <cellStyle name="Good" xfId="16293" builtinId="26" hidden="1" customBuiltin="1"/>
    <cellStyle name="Good" xfId="16313" builtinId="26" hidden="1" customBuiltin="1"/>
    <cellStyle name="Good" xfId="16342" builtinId="26" hidden="1" customBuiltin="1"/>
    <cellStyle name="Good" xfId="16460" builtinId="26" hidden="1" customBuiltin="1"/>
    <cellStyle name="Good" xfId="16482" builtinId="26" hidden="1" customBuiltin="1"/>
    <cellStyle name="Good" xfId="16505" builtinId="26" hidden="1" customBuiltin="1"/>
    <cellStyle name="Good" xfId="16532" builtinId="26" hidden="1" customBuiltin="1"/>
    <cellStyle name="Good" xfId="16570" builtinId="26" hidden="1" customBuiltin="1"/>
    <cellStyle name="Good" xfId="16598" builtinId="26" hidden="1" customBuiltin="1"/>
    <cellStyle name="Good" xfId="16630" builtinId="26" hidden="1" customBuiltin="1"/>
    <cellStyle name="Good" xfId="16661" builtinId="26" hidden="1" customBuiltin="1"/>
    <cellStyle name="Good" xfId="16688" builtinId="26" hidden="1" customBuiltin="1"/>
    <cellStyle name="Good" xfId="16563" builtinId="26" hidden="1" customBuiltin="1"/>
    <cellStyle name="Good" xfId="16583" builtinId="26" hidden="1" customBuiltin="1"/>
    <cellStyle name="Good" xfId="16612" builtinId="26" hidden="1" customBuiltin="1"/>
    <cellStyle name="Good" xfId="16733" builtinId="26" hidden="1" customBuiltin="1"/>
    <cellStyle name="Good" xfId="16756" builtinId="26" hidden="1" customBuiltin="1"/>
    <cellStyle name="Good" xfId="16778" builtinId="26" hidden="1" customBuiltin="1"/>
    <cellStyle name="Good" xfId="16808" builtinId="26" hidden="1" customBuiltin="1"/>
    <cellStyle name="Good" xfId="14050" builtinId="26" hidden="1" customBuiltin="1"/>
    <cellStyle name="Good" xfId="14150" builtinId="26" hidden="1" customBuiltin="1"/>
    <cellStyle name="Good" xfId="14704" builtinId="26" hidden="1" customBuiltin="1"/>
    <cellStyle name="Good" xfId="14252" builtinId="26" hidden="1" customBuiltin="1"/>
    <cellStyle name="Good" xfId="7510" builtinId="26" hidden="1" customBuiltin="1"/>
    <cellStyle name="Good" xfId="15869" builtinId="26" hidden="1" customBuiltin="1"/>
    <cellStyle name="Good" xfId="14269" builtinId="26" hidden="1" customBuiltin="1"/>
    <cellStyle name="Good" xfId="5352" builtinId="26" hidden="1" customBuiltin="1"/>
    <cellStyle name="Good" xfId="4289" builtinId="26" hidden="1" customBuiltin="1"/>
    <cellStyle name="Good" xfId="4578" builtinId="26" hidden="1" customBuiltin="1"/>
    <cellStyle name="Good" xfId="8397" builtinId="26" hidden="1" customBuiltin="1"/>
    <cellStyle name="Good" xfId="14194" builtinId="26" hidden="1" customBuiltin="1"/>
    <cellStyle name="Good" xfId="4452" builtinId="26" hidden="1" customBuiltin="1"/>
    <cellStyle name="Good" xfId="4144" builtinId="26" hidden="1" customBuiltin="1"/>
    <cellStyle name="Good" xfId="14505" builtinId="26" hidden="1" customBuiltin="1"/>
    <cellStyle name="Good" xfId="6227" builtinId="26" hidden="1" customBuiltin="1"/>
    <cellStyle name="Good" xfId="14568" builtinId="26" hidden="1" customBuiltin="1"/>
    <cellStyle name="Good" xfId="4852" builtinId="26" hidden="1" customBuiltin="1"/>
    <cellStyle name="Good" xfId="10812" builtinId="26" hidden="1" customBuiltin="1"/>
    <cellStyle name="Good" xfId="5330" builtinId="26" hidden="1" customBuiltin="1"/>
    <cellStyle name="Good" xfId="5915" builtinId="26" hidden="1" customBuiltin="1"/>
    <cellStyle name="Good" xfId="13997" builtinId="26" hidden="1" customBuiltin="1"/>
    <cellStyle name="Good" xfId="14691" builtinId="26" hidden="1" customBuiltin="1"/>
    <cellStyle name="Good" xfId="4973" builtinId="26" hidden="1" customBuiltin="1"/>
    <cellStyle name="Good" xfId="8980" builtinId="26" hidden="1" customBuiltin="1"/>
    <cellStyle name="Good" xfId="17019" builtinId="26" hidden="1" customBuiltin="1"/>
    <cellStyle name="Good" xfId="14595" builtinId="26" hidden="1" customBuiltin="1"/>
    <cellStyle name="Good" xfId="14552" builtinId="26" hidden="1" customBuiltin="1"/>
    <cellStyle name="Good" xfId="4443" builtinId="26" hidden="1" customBuiltin="1"/>
    <cellStyle name="Good" xfId="14653" builtinId="26" hidden="1" customBuiltin="1"/>
    <cellStyle name="Good" xfId="4093" builtinId="26" hidden="1" customBuiltin="1"/>
    <cellStyle name="Good" xfId="5631" builtinId="26" hidden="1" customBuiltin="1"/>
    <cellStyle name="Good" xfId="4724" builtinId="26" hidden="1" customBuiltin="1"/>
    <cellStyle name="Good" xfId="5085" builtinId="26" hidden="1" customBuiltin="1"/>
    <cellStyle name="Good" xfId="4900" builtinId="26" hidden="1" customBuiltin="1"/>
    <cellStyle name="Good" xfId="8515" builtinId="26" hidden="1" customBuiltin="1"/>
    <cellStyle name="Good" xfId="12513" builtinId="26" hidden="1" customBuiltin="1"/>
    <cellStyle name="Good" xfId="4124" builtinId="26" hidden="1" customBuiltin="1"/>
    <cellStyle name="Good" xfId="7652" builtinId="26" hidden="1" customBuiltin="1"/>
    <cellStyle name="Good" xfId="5046" builtinId="26" hidden="1" customBuiltin="1"/>
    <cellStyle name="Good" xfId="4463" builtinId="26" hidden="1" customBuiltin="1"/>
    <cellStyle name="Good" xfId="6305" builtinId="26" hidden="1" customBuiltin="1"/>
    <cellStyle name="Good" xfId="4599" builtinId="26" hidden="1" customBuiltin="1"/>
    <cellStyle name="Good" xfId="4096" builtinId="26" hidden="1" customBuiltin="1"/>
    <cellStyle name="Good" xfId="4683" builtinId="26" hidden="1" customBuiltin="1"/>
    <cellStyle name="Good" xfId="6109" builtinId="26" hidden="1" customBuiltin="1"/>
    <cellStyle name="Good" xfId="4107" builtinId="26" hidden="1" customBuiltin="1"/>
    <cellStyle name="Good" xfId="4646" builtinId="26" hidden="1" customBuiltin="1"/>
    <cellStyle name="Good" xfId="5985" builtinId="26" hidden="1" customBuiltin="1"/>
    <cellStyle name="Good" xfId="14560" builtinId="26" hidden="1" customBuiltin="1"/>
    <cellStyle name="Good" xfId="16192" builtinId="26" hidden="1" customBuiltin="1"/>
    <cellStyle name="Good" xfId="14271" builtinId="26" hidden="1" customBuiltin="1"/>
    <cellStyle name="Good" xfId="7804" builtinId="26" hidden="1" customBuiltin="1"/>
    <cellStyle name="Good" xfId="15694" builtinId="26" hidden="1" customBuiltin="1"/>
    <cellStyle name="Good" xfId="17167" builtinId="26" hidden="1" customBuiltin="1"/>
    <cellStyle name="Good" xfId="17192" builtinId="26" hidden="1" customBuiltin="1"/>
    <cellStyle name="Good" xfId="17219" builtinId="26" hidden="1" customBuiltin="1"/>
    <cellStyle name="Good" xfId="17246" builtinId="26" hidden="1" customBuiltin="1"/>
    <cellStyle name="Good" xfId="17271" builtinId="26" hidden="1" customBuiltin="1"/>
    <cellStyle name="Good" xfId="17127" builtinId="26" hidden="1" customBuiltin="1"/>
    <cellStyle name="Good" xfId="17311" builtinId="26" hidden="1" customBuiltin="1"/>
    <cellStyle name="Good" xfId="17343" builtinId="26" hidden="1" customBuiltin="1"/>
    <cellStyle name="Good" xfId="17377" builtinId="26" hidden="1" customBuiltin="1"/>
    <cellStyle name="Good" xfId="17411" builtinId="26" hidden="1" customBuiltin="1"/>
    <cellStyle name="Good" xfId="17442" builtinId="26" hidden="1" customBuiltin="1"/>
    <cellStyle name="Good" xfId="17301" builtinId="26" hidden="1" customBuiltin="1"/>
    <cellStyle name="Good" xfId="17325" builtinId="26" hidden="1" customBuiltin="1"/>
    <cellStyle name="Good" xfId="17357" builtinId="26" hidden="1" customBuiltin="1"/>
    <cellStyle name="Good" xfId="17493" builtinId="26" hidden="1" customBuiltin="1"/>
    <cellStyle name="Good" xfId="17522" builtinId="26" hidden="1" customBuiltin="1"/>
    <cellStyle name="Good" xfId="17547" builtinId="26" hidden="1" customBuiltin="1"/>
    <cellStyle name="Good" xfId="17144" builtinId="26" hidden="1" customBuiltin="1"/>
    <cellStyle name="Good" xfId="17594" builtinId="26" hidden="1" customBuiltin="1"/>
    <cellStyle name="Good" xfId="17624" builtinId="26" hidden="1" customBuiltin="1"/>
    <cellStyle name="Good" xfId="17655" builtinId="26" hidden="1" customBuiltin="1"/>
    <cellStyle name="Good" xfId="17686" builtinId="26" hidden="1" customBuiltin="1"/>
    <cellStyle name="Good" xfId="17715" builtinId="26" hidden="1" customBuiltin="1"/>
    <cellStyle name="Good" xfId="17585" builtinId="26" hidden="1" customBuiltin="1"/>
    <cellStyle name="Good" xfId="17608" builtinId="26" hidden="1" customBuiltin="1"/>
    <cellStyle name="Good" xfId="17638" builtinId="26" hidden="1" customBuiltin="1"/>
    <cellStyle name="Good" xfId="17761" builtinId="26" hidden="1" customBuiltin="1"/>
    <cellStyle name="Good" xfId="17788" builtinId="26" hidden="1" customBuiltin="1"/>
    <cellStyle name="Good" xfId="17812" builtinId="26" hidden="1" customBuiltin="1"/>
    <cellStyle name="Good" xfId="17840" builtinId="26" hidden="1" customBuiltin="1"/>
    <cellStyle name="Good" xfId="17879" builtinId="26" hidden="1" customBuiltin="1"/>
    <cellStyle name="Good" xfId="17908" builtinId="26" hidden="1" customBuiltin="1"/>
    <cellStyle name="Good" xfId="17939" builtinId="26" hidden="1" customBuiltin="1"/>
    <cellStyle name="Good" xfId="17971" builtinId="26" hidden="1" customBuiltin="1"/>
    <cellStyle name="Good" xfId="17999" builtinId="26" hidden="1" customBuiltin="1"/>
    <cellStyle name="Good" xfId="17870" builtinId="26" hidden="1" customBuiltin="1"/>
    <cellStyle name="Good" xfId="17892" builtinId="26" hidden="1" customBuiltin="1"/>
    <cellStyle name="Good" xfId="17922" builtinId="26" hidden="1" customBuiltin="1"/>
    <cellStyle name="Good" xfId="18043" builtinId="26" hidden="1" customBuiltin="1"/>
    <cellStyle name="Good" xfId="18069" builtinId="26" hidden="1" customBuiltin="1"/>
    <cellStyle name="Good" xfId="18093" builtinId="26" hidden="1" customBuiltin="1"/>
    <cellStyle name="Good" xfId="18117" builtinId="26" hidden="1" customBuiltin="1"/>
    <cellStyle name="Good" xfId="17054" builtinId="26" hidden="1" customBuiltin="1"/>
    <cellStyle name="Good" xfId="4864" builtinId="26" hidden="1" customBuiltin="1"/>
    <cellStyle name="Good" xfId="14292" builtinId="26" hidden="1" customBuiltin="1"/>
    <cellStyle name="Good" xfId="17058" builtinId="26" hidden="1" customBuiltin="1"/>
    <cellStyle name="Good" xfId="17115" builtinId="26" hidden="1" customBuiltin="1"/>
    <cellStyle name="Good" xfId="5326" builtinId="26" hidden="1" customBuiltin="1"/>
    <cellStyle name="Good" xfId="18270" builtinId="26" hidden="1" customBuiltin="1"/>
    <cellStyle name="Good" xfId="18291" builtinId="26" hidden="1" customBuiltin="1"/>
    <cellStyle name="Good" xfId="18314" builtinId="26" hidden="1" customBuiltin="1"/>
    <cellStyle name="Good" xfId="18335" builtinId="26" hidden="1" customBuiltin="1"/>
    <cellStyle name="Good" xfId="18356" builtinId="26" hidden="1" customBuiltin="1"/>
    <cellStyle name="Good" xfId="18236" builtinId="26" hidden="1" customBuiltin="1"/>
    <cellStyle name="Good" xfId="18391" builtinId="26" hidden="1" customBuiltin="1"/>
    <cellStyle name="Good" xfId="18421" builtinId="26" hidden="1" customBuiltin="1"/>
    <cellStyle name="Good" xfId="18455" builtinId="26" hidden="1" customBuiltin="1"/>
    <cellStyle name="Good" xfId="18487" builtinId="26" hidden="1" customBuiltin="1"/>
    <cellStyle name="Good" xfId="18519" builtinId="26" hidden="1" customBuiltin="1"/>
    <cellStyle name="Good" xfId="18383" builtinId="26" hidden="1" customBuiltin="1"/>
    <cellStyle name="Good" xfId="18404" builtinId="26" hidden="1" customBuiltin="1"/>
    <cellStyle name="Good" xfId="18435" builtinId="26" hidden="1" customBuiltin="1"/>
    <cellStyle name="Good" xfId="18568" builtinId="26" hidden="1" customBuiltin="1"/>
    <cellStyle name="Good" xfId="18594" builtinId="26" hidden="1" customBuiltin="1"/>
    <cellStyle name="Good" xfId="18621" builtinId="26" hidden="1" customBuiltin="1"/>
    <cellStyle name="Good" xfId="18252" builtinId="26" hidden="1" customBuiltin="1"/>
    <cellStyle name="Good" xfId="18668" builtinId="26" hidden="1" customBuiltin="1"/>
    <cellStyle name="Good" xfId="18698" builtinId="26" hidden="1" customBuiltin="1"/>
    <cellStyle name="Good" xfId="18729" builtinId="26" hidden="1" customBuiltin="1"/>
    <cellStyle name="Good" xfId="18760" builtinId="26" hidden="1" customBuiltin="1"/>
    <cellStyle name="Good" xfId="18788" builtinId="26" hidden="1" customBuiltin="1"/>
    <cellStyle name="Good" xfId="18660" builtinId="26" hidden="1" customBuiltin="1"/>
    <cellStyle name="Good" xfId="18681" builtinId="26" hidden="1" customBuiltin="1"/>
    <cellStyle name="Good" xfId="18712" builtinId="26" hidden="1" customBuiltin="1"/>
    <cellStyle name="Good" xfId="18833" builtinId="26" hidden="1" customBuiltin="1"/>
    <cellStyle name="Good" xfId="18860" builtinId="26" hidden="1" customBuiltin="1"/>
    <cellStyle name="Good" xfId="18884" builtinId="26" hidden="1" customBuiltin="1"/>
    <cellStyle name="Good" xfId="18913" builtinId="26" hidden="1" customBuiltin="1"/>
    <cellStyle name="Good" xfId="18951" builtinId="26" hidden="1" customBuiltin="1"/>
    <cellStyle name="Good" xfId="18980" builtinId="26" hidden="1" customBuiltin="1"/>
    <cellStyle name="Good" xfId="19011" builtinId="26" hidden="1" customBuiltin="1"/>
    <cellStyle name="Good" xfId="19043" builtinId="26" hidden="1" customBuiltin="1"/>
    <cellStyle name="Good" xfId="19071" builtinId="26" hidden="1" customBuiltin="1"/>
    <cellStyle name="Good" xfId="18942" builtinId="26" hidden="1" customBuiltin="1"/>
    <cellStyle name="Good" xfId="18964" builtinId="26" hidden="1" customBuiltin="1"/>
    <cellStyle name="Good" xfId="18994" builtinId="26" hidden="1" customBuiltin="1"/>
    <cellStyle name="Good" xfId="19116" builtinId="26" hidden="1" customBuiltin="1"/>
    <cellStyle name="Good" xfId="19139" builtinId="26" hidden="1" customBuiltin="1"/>
    <cellStyle name="Good" xfId="19163" builtinId="26" hidden="1" customBuiltin="1"/>
    <cellStyle name="Good" xfId="19186" builtinId="26" hidden="1" customBuiltin="1"/>
    <cellStyle name="Good" xfId="6251" builtinId="26" hidden="1" customBuiltin="1"/>
    <cellStyle name="Good" xfId="7238" builtinId="26" hidden="1" customBuiltin="1"/>
    <cellStyle name="Good" xfId="14931" builtinId="26" hidden="1" customBuiltin="1"/>
    <cellStyle name="Good" xfId="7685" builtinId="26" hidden="1" customBuiltin="1"/>
    <cellStyle name="Good" xfId="6242" builtinId="26" hidden="1" customBuiltin="1"/>
    <cellStyle name="Good" xfId="14612" builtinId="26" hidden="1" customBuiltin="1"/>
    <cellStyle name="Good" xfId="17010" builtinId="26" hidden="1" customBuiltin="1"/>
    <cellStyle name="Good" xfId="7663" builtinId="26" hidden="1" customBuiltin="1"/>
    <cellStyle name="Good" xfId="5184" builtinId="26" hidden="1" customBuiltin="1"/>
    <cellStyle name="Good" xfId="16789" builtinId="26" hidden="1" customBuiltin="1"/>
    <cellStyle name="Good" xfId="16967" builtinId="26" hidden="1" customBuiltin="1"/>
    <cellStyle name="Good" xfId="18973" builtinId="26" hidden="1" customBuiltin="1"/>
    <cellStyle name="Good" xfId="5943" builtinId="26" hidden="1" customBuiltin="1"/>
    <cellStyle name="Good" xfId="18661" builtinId="26" hidden="1" customBuiltin="1"/>
    <cellStyle name="Good" xfId="14128" builtinId="26" hidden="1" customBuiltin="1"/>
    <cellStyle name="Good" xfId="14626" builtinId="26" hidden="1" customBuiltin="1"/>
    <cellStyle name="Good" xfId="18078" builtinId="26" hidden="1" customBuiltin="1"/>
    <cellStyle name="Good" xfId="14928" builtinId="26" hidden="1" customBuiltin="1"/>
    <cellStyle name="Good" xfId="17231" builtinId="26" hidden="1" customBuiltin="1"/>
    <cellStyle name="Good" xfId="14771" builtinId="26" hidden="1" customBuiltin="1"/>
    <cellStyle name="Good" xfId="19248" builtinId="26" hidden="1" customBuiltin="1"/>
    <cellStyle name="Good" xfId="19286" builtinId="26" hidden="1" customBuiltin="1"/>
    <cellStyle name="Good" xfId="19321" builtinId="26" hidden="1" customBuiltin="1"/>
    <cellStyle name="Good" xfId="15737" builtinId="26" hidden="1" customBuiltin="1"/>
    <cellStyle name="Good" xfId="19384" builtinId="26" hidden="1" customBuiltin="1"/>
    <cellStyle name="Good" xfId="19417" builtinId="26" hidden="1" customBuiltin="1"/>
    <cellStyle name="Good" xfId="19451" builtinId="26" hidden="1" customBuiltin="1"/>
    <cellStyle name="Good" xfId="19485" builtinId="26" hidden="1" customBuiltin="1"/>
    <cellStyle name="Good" xfId="19515" builtinId="26" hidden="1" customBuiltin="1"/>
    <cellStyle name="Good" xfId="19374" builtinId="26" hidden="1" customBuiltin="1"/>
    <cellStyle name="Good" xfId="19399" builtinId="26" hidden="1" customBuiltin="1"/>
    <cellStyle name="Good" xfId="19431" builtinId="26" hidden="1" customBuiltin="1"/>
    <cellStyle name="Good" xfId="19571" builtinId="26" hidden="1" customBuiltin="1"/>
    <cellStyle name="Good" xfId="19607" builtinId="26" hidden="1" customBuiltin="1"/>
    <cellStyle name="Good" xfId="19641" builtinId="26" hidden="1" customBuiltin="1"/>
    <cellStyle name="Good" xfId="19681" builtinId="26" hidden="1" customBuiltin="1"/>
    <cellStyle name="Good" xfId="19726" builtinId="26" hidden="1" customBuiltin="1"/>
    <cellStyle name="Good" xfId="19759" builtinId="26" hidden="1" customBuiltin="1"/>
    <cellStyle name="Good" xfId="19793" builtinId="26" hidden="1" customBuiltin="1"/>
    <cellStyle name="Good" xfId="19827" builtinId="26" hidden="1" customBuiltin="1"/>
    <cellStyle name="Good" xfId="19857" builtinId="26" hidden="1" customBuiltin="1"/>
    <cellStyle name="Good" xfId="19716" builtinId="26" hidden="1" customBuiltin="1"/>
    <cellStyle name="Good" xfId="19741" builtinId="26" hidden="1" customBuiltin="1"/>
    <cellStyle name="Good" xfId="19773" builtinId="26" hidden="1" customBuiltin="1"/>
    <cellStyle name="Good" xfId="19913" builtinId="26" hidden="1" customBuiltin="1"/>
    <cellStyle name="Good" xfId="19949" builtinId="26" hidden="1" customBuiltin="1"/>
    <cellStyle name="Good" xfId="19983" builtinId="26" hidden="1" customBuiltin="1"/>
    <cellStyle name="Good" xfId="20022" builtinId="26" hidden="1" customBuiltin="1"/>
    <cellStyle name="Good" xfId="20132" builtinId="26" hidden="1" customBuiltin="1"/>
    <cellStyle name="Good" xfId="20153" builtinId="26" hidden="1" customBuiltin="1"/>
    <cellStyle name="Good" xfId="20176" builtinId="26" hidden="1" customBuiltin="1"/>
    <cellStyle name="Good" xfId="20198" builtinId="26" hidden="1" customBuiltin="1"/>
    <cellStyle name="Good" xfId="20219" builtinId="26" hidden="1" customBuiltin="1"/>
    <cellStyle name="Good" xfId="20253" builtinId="26" hidden="1" customBuiltin="1"/>
    <cellStyle name="Good" xfId="20451" builtinId="26" hidden="1" customBuiltin="1"/>
    <cellStyle name="Good" xfId="20476" builtinId="26" hidden="1" customBuiltin="1"/>
    <cellStyle name="Good" xfId="20502" builtinId="26" hidden="1" customBuiltin="1"/>
    <cellStyle name="Good" xfId="20529" builtinId="26" hidden="1" customBuiltin="1"/>
    <cellStyle name="Good" xfId="20554" builtinId="26" hidden="1" customBuiltin="1"/>
    <cellStyle name="Good" xfId="20411" builtinId="26" hidden="1" customBuiltin="1"/>
    <cellStyle name="Good" xfId="20594" builtinId="26" hidden="1" customBuiltin="1"/>
    <cellStyle name="Good" xfId="20625" builtinId="26" hidden="1" customBuiltin="1"/>
    <cellStyle name="Good" xfId="20659" builtinId="26" hidden="1" customBuiltin="1"/>
    <cellStyle name="Good" xfId="20692" builtinId="26" hidden="1" customBuiltin="1"/>
    <cellStyle name="Good" xfId="20723" builtinId="26" hidden="1" customBuiltin="1"/>
    <cellStyle name="Good" xfId="20584" builtinId="26" hidden="1" customBuiltin="1"/>
    <cellStyle name="Good" xfId="20607" builtinId="26" hidden="1" customBuiltin="1"/>
    <cellStyle name="Good" xfId="20639" builtinId="26" hidden="1" customBuiltin="1"/>
    <cellStyle name="Good" xfId="20773" builtinId="26" hidden="1" customBuiltin="1"/>
    <cellStyle name="Good" xfId="20802" builtinId="26" hidden="1" customBuiltin="1"/>
    <cellStyle name="Good" xfId="20826" builtinId="26" hidden="1" customBuiltin="1"/>
    <cellStyle name="Good" xfId="20428" builtinId="26" hidden="1" customBuiltin="1"/>
    <cellStyle name="Good" xfId="20873" builtinId="26" hidden="1" customBuiltin="1"/>
    <cellStyle name="Good" xfId="20903" builtinId="26" hidden="1" customBuiltin="1"/>
    <cellStyle name="Good" xfId="20934" builtinId="26" hidden="1" customBuiltin="1"/>
    <cellStyle name="Good" xfId="20965" builtinId="26" hidden="1" customBuiltin="1"/>
    <cellStyle name="Good" xfId="20993" builtinId="26" hidden="1" customBuiltin="1"/>
    <cellStyle name="Good" xfId="20864" builtinId="26" hidden="1" customBuiltin="1"/>
    <cellStyle name="Good" xfId="20887" builtinId="26" hidden="1" customBuiltin="1"/>
    <cellStyle name="Good" xfId="20917" builtinId="26" hidden="1" customBuiltin="1"/>
    <cellStyle name="Good" xfId="21037" builtinId="26" hidden="1" customBuiltin="1"/>
    <cellStyle name="Good" xfId="21062" builtinId="26" hidden="1" customBuiltin="1"/>
    <cellStyle name="Good" xfId="21085" builtinId="26" hidden="1" customBuiltin="1"/>
    <cellStyle name="Good" xfId="21112" builtinId="26" hidden="1" customBuiltin="1"/>
    <cellStyle name="Good" xfId="21151" builtinId="26" hidden="1" customBuiltin="1"/>
    <cellStyle name="Good" xfId="21180" builtinId="26" hidden="1" customBuiltin="1"/>
    <cellStyle name="Good" xfId="21211" builtinId="26" hidden="1" customBuiltin="1"/>
    <cellStyle name="Good" xfId="21243" builtinId="26" hidden="1" customBuiltin="1"/>
    <cellStyle name="Good" xfId="21270" builtinId="26" hidden="1" customBuiltin="1"/>
    <cellStyle name="Good" xfId="21142" builtinId="26" hidden="1" customBuiltin="1"/>
    <cellStyle name="Good" xfId="21164" builtinId="26" hidden="1" customBuiltin="1"/>
    <cellStyle name="Good" xfId="21194" builtinId="26" hidden="1" customBuiltin="1"/>
    <cellStyle name="Good" xfId="21314" builtinId="26" hidden="1" customBuiltin="1"/>
    <cellStyle name="Good" xfId="21340" builtinId="26" hidden="1" customBuiltin="1"/>
    <cellStyle name="Good" xfId="21363" builtinId="26" hidden="1" customBuiltin="1"/>
    <cellStyle name="Good" xfId="21386" builtinId="26" hidden="1" customBuiltin="1"/>
    <cellStyle name="Good" xfId="20339" builtinId="26" hidden="1" customBuiltin="1"/>
    <cellStyle name="Good" xfId="20313" builtinId="26" hidden="1" customBuiltin="1"/>
    <cellStyle name="Good" xfId="20317" builtinId="26" hidden="1" customBuiltin="1"/>
    <cellStyle name="Good" xfId="20343" builtinId="26" hidden="1" customBuiltin="1"/>
    <cellStyle name="Good" xfId="20399" builtinId="26" hidden="1" customBuiltin="1"/>
    <cellStyle name="Good" xfId="20292" builtinId="26" hidden="1" customBuiltin="1"/>
    <cellStyle name="Good" xfId="21539" builtinId="26" hidden="1" customBuiltin="1"/>
    <cellStyle name="Good" xfId="21560" builtinId="26" hidden="1" customBuiltin="1"/>
    <cellStyle name="Good" xfId="21583" builtinId="26" hidden="1" customBuiltin="1"/>
    <cellStyle name="Good" xfId="21604" builtinId="26" hidden="1" customBuiltin="1"/>
    <cellStyle name="Good" xfId="21625" builtinId="26" hidden="1" customBuiltin="1"/>
    <cellStyle name="Good" xfId="21505" builtinId="26" hidden="1" customBuiltin="1"/>
    <cellStyle name="Good" xfId="21660" builtinId="26" hidden="1" customBuiltin="1"/>
    <cellStyle name="Good" xfId="21690" builtinId="26" hidden="1" customBuiltin="1"/>
    <cellStyle name="Good" xfId="21724" builtinId="26" hidden="1" customBuiltin="1"/>
    <cellStyle name="Good" xfId="21756" builtinId="26" hidden="1" customBuiltin="1"/>
    <cellStyle name="Good" xfId="21787" builtinId="26" hidden="1" customBuiltin="1"/>
    <cellStyle name="Good" xfId="21652" builtinId="26" hidden="1" customBuiltin="1"/>
    <cellStyle name="Good" xfId="21673" builtinId="26" hidden="1" customBuiltin="1"/>
    <cellStyle name="Good" xfId="21704" builtinId="26" hidden="1" customBuiltin="1"/>
    <cellStyle name="Good" xfId="21834" builtinId="26" hidden="1" customBuiltin="1"/>
    <cellStyle name="Good" xfId="21859" builtinId="26" hidden="1" customBuiltin="1"/>
    <cellStyle name="Good" xfId="21883" builtinId="26" hidden="1" customBuiltin="1"/>
    <cellStyle name="Good" xfId="21521" builtinId="26" hidden="1" customBuiltin="1"/>
    <cellStyle name="Good" xfId="21930" builtinId="26" hidden="1" customBuiltin="1"/>
    <cellStyle name="Good" xfId="21959" builtinId="26" hidden="1" customBuiltin="1"/>
    <cellStyle name="Good" xfId="21990" builtinId="26" hidden="1" customBuiltin="1"/>
    <cellStyle name="Good" xfId="22021" builtinId="26" hidden="1" customBuiltin="1"/>
    <cellStyle name="Good" xfId="22048" builtinId="26" hidden="1" customBuiltin="1"/>
    <cellStyle name="Good" xfId="21922" builtinId="26" hidden="1" customBuiltin="1"/>
    <cellStyle name="Good" xfId="21943" builtinId="26" hidden="1" customBuiltin="1"/>
    <cellStyle name="Good" xfId="21973" builtinId="26" hidden="1" customBuiltin="1"/>
    <cellStyle name="Good" xfId="22091" builtinId="26" hidden="1" customBuiltin="1"/>
    <cellStyle name="Good" xfId="22116" builtinId="26" hidden="1" customBuiltin="1"/>
    <cellStyle name="Good" xfId="22140" builtinId="26" hidden="1" customBuiltin="1"/>
    <cellStyle name="Good" xfId="22168" builtinId="26" hidden="1" customBuiltin="1"/>
    <cellStyle name="Good" xfId="22206" builtinId="26" hidden="1" customBuiltin="1"/>
    <cellStyle name="Good" xfId="22235" builtinId="26" hidden="1" customBuiltin="1"/>
    <cellStyle name="Good" xfId="22266" builtinId="26" hidden="1" customBuiltin="1"/>
    <cellStyle name="Good" xfId="22298" builtinId="26" hidden="1" customBuiltin="1"/>
    <cellStyle name="Good" xfId="22325" builtinId="26" hidden="1" customBuiltin="1"/>
    <cellStyle name="Good" xfId="22197" builtinId="26" hidden="1" customBuiltin="1"/>
    <cellStyle name="Good" xfId="22219" builtinId="26" hidden="1" customBuiltin="1"/>
    <cellStyle name="Good" xfId="22249" builtinId="26" hidden="1" customBuiltin="1"/>
    <cellStyle name="Good" xfId="22370" builtinId="26" hidden="1" customBuiltin="1"/>
    <cellStyle name="Good" xfId="22393" builtinId="26" hidden="1" customBuiltin="1"/>
    <cellStyle name="Good" xfId="22416" builtinId="26" hidden="1" customBuiltin="1"/>
    <cellStyle name="Good" xfId="22439" builtinId="26" hidden="1" customBuiltin="1"/>
    <cellStyle name="Good" xfId="16858" builtinId="26" hidden="1" customBuiltin="1"/>
    <cellStyle name="Good" xfId="4447" builtinId="26" hidden="1" customBuiltin="1"/>
    <cellStyle name="Good" xfId="20173" builtinId="26" hidden="1" customBuiltin="1"/>
    <cellStyle name="Good" xfId="5888" builtinId="26" hidden="1" customBuiltin="1"/>
    <cellStyle name="Good" xfId="14232" builtinId="26" hidden="1" customBuiltin="1"/>
    <cellStyle name="Good" xfId="19284" builtinId="26" hidden="1" customBuiltin="1"/>
    <cellStyle name="Good" xfId="16937" builtinId="26" hidden="1" customBuiltin="1"/>
    <cellStyle name="Good" xfId="6325" builtinId="26" hidden="1" customBuiltin="1"/>
    <cellStyle name="Good" xfId="18644" builtinId="26" hidden="1" customBuiltin="1"/>
    <cellStyle name="Good" xfId="20084" builtinId="26" hidden="1" customBuiltin="1"/>
    <cellStyle name="Good" xfId="14019" builtinId="26" hidden="1" customBuiltin="1"/>
    <cellStyle name="Good" xfId="22228" builtinId="26" hidden="1" customBuiltin="1"/>
    <cellStyle name="Good" xfId="5532" builtinId="26" hidden="1" customBuiltin="1"/>
    <cellStyle name="Good" xfId="21923" builtinId="26" hidden="1" customBuiltin="1"/>
    <cellStyle name="Good" xfId="17895" builtinId="26" hidden="1" customBuiltin="1"/>
    <cellStyle name="Good" xfId="5278" builtinId="26" hidden="1" customBuiltin="1"/>
    <cellStyle name="Good" xfId="21349" builtinId="26" hidden="1" customBuiltin="1"/>
    <cellStyle name="Good" xfId="20251" builtinId="26" hidden="1" customBuiltin="1"/>
    <cellStyle name="Good" xfId="20514" builtinId="26" hidden="1" customBuiltin="1"/>
    <cellStyle name="Good" xfId="20080" builtinId="26" hidden="1" customBuiltin="1"/>
    <cellStyle name="Good" xfId="22501" builtinId="26" hidden="1" customBuiltin="1"/>
    <cellStyle name="Good" xfId="22539" builtinId="26" hidden="1" customBuiltin="1"/>
    <cellStyle name="Good" xfId="22574" builtinId="26" hidden="1" customBuiltin="1"/>
    <cellStyle name="Good" xfId="20087" builtinId="26" hidden="1" customBuiltin="1"/>
    <cellStyle name="Good" xfId="22637" builtinId="26" hidden="1" customBuiltin="1"/>
    <cellStyle name="Good" xfId="22670" builtinId="26" hidden="1" customBuiltin="1"/>
    <cellStyle name="Good" xfId="22704" builtinId="26" hidden="1" customBuiltin="1"/>
    <cellStyle name="Good" xfId="22738" builtinId="26" hidden="1" customBuiltin="1"/>
    <cellStyle name="Good" xfId="22768" builtinId="26" hidden="1" customBuiltin="1"/>
    <cellStyle name="Good" xfId="22627" builtinId="26" hidden="1" customBuiltin="1"/>
    <cellStyle name="Good" xfId="22652" builtinId="26" hidden="1" customBuiltin="1"/>
    <cellStyle name="Good" xfId="22684" builtinId="26" hidden="1" customBuiltin="1"/>
    <cellStyle name="Good" xfId="22824" builtinId="26" hidden="1" customBuiltin="1"/>
    <cellStyle name="Good" xfId="22860" builtinId="26" hidden="1" customBuiltin="1"/>
    <cellStyle name="Good" xfId="22894" builtinId="26" hidden="1" customBuiltin="1"/>
    <cellStyle name="Good" xfId="22934" builtinId="26" hidden="1" customBuiltin="1"/>
    <cellStyle name="Good" xfId="22979" builtinId="26" hidden="1" customBuiltin="1"/>
    <cellStyle name="Good" xfId="23012" builtinId="26" hidden="1" customBuiltin="1"/>
    <cellStyle name="Good" xfId="23046" builtinId="26" hidden="1" customBuiltin="1"/>
    <cellStyle name="Good" xfId="23080" builtinId="26" hidden="1" customBuiltin="1"/>
    <cellStyle name="Good" xfId="23110" builtinId="26" hidden="1" customBuiltin="1"/>
    <cellStyle name="Good" xfId="22969" builtinId="26" hidden="1" customBuiltin="1"/>
    <cellStyle name="Good" xfId="22994" builtinId="26" hidden="1" customBuiltin="1"/>
    <cellStyle name="Good" xfId="23026" builtinId="26" hidden="1" customBuiltin="1"/>
    <cellStyle name="Good" xfId="23166" builtinId="26" hidden="1" customBuiltin="1"/>
    <cellStyle name="Good" xfId="23202" builtinId="26" hidden="1" customBuiltin="1"/>
    <cellStyle name="Good" xfId="23236" builtinId="26" hidden="1" customBuiltin="1"/>
    <cellStyle name="Good" xfId="23272" builtinId="26" hidden="1" customBuiltin="1"/>
    <cellStyle name="Good" xfId="23340" builtinId="26" hidden="1" customBuiltin="1"/>
    <cellStyle name="Good" xfId="23361" builtinId="26" hidden="1" customBuiltin="1"/>
    <cellStyle name="Good" xfId="23384" builtinId="26" hidden="1" customBuiltin="1"/>
    <cellStyle name="Good" xfId="23406" builtinId="26" hidden="1" customBuiltin="1"/>
    <cellStyle name="Good" xfId="23427" builtinId="26" hidden="1" customBuiltin="1"/>
    <cellStyle name="Good" xfId="23458" builtinId="26" hidden="1" customBuiltin="1"/>
    <cellStyle name="Good" xfId="23653" builtinId="26" hidden="1" customBuiltin="1"/>
    <cellStyle name="Good" xfId="23675" builtinId="26" hidden="1" customBuiltin="1"/>
    <cellStyle name="Good" xfId="23701" builtinId="26" hidden="1" customBuiltin="1"/>
    <cellStyle name="Good" xfId="23727" builtinId="26" hidden="1" customBuiltin="1"/>
    <cellStyle name="Good" xfId="23751" builtinId="26" hidden="1" customBuiltin="1"/>
    <cellStyle name="Good" xfId="23613" builtinId="26" hidden="1" customBuiltin="1"/>
    <cellStyle name="Good" xfId="23791" builtinId="26" hidden="1" customBuiltin="1"/>
    <cellStyle name="Good" xfId="23821" builtinId="26" hidden="1" customBuiltin="1"/>
    <cellStyle name="Good" xfId="23855" builtinId="26" hidden="1" customBuiltin="1"/>
    <cellStyle name="Good" xfId="23888" builtinId="26" hidden="1" customBuiltin="1"/>
    <cellStyle name="Good" xfId="23919" builtinId="26" hidden="1" customBuiltin="1"/>
    <cellStyle name="Good" xfId="23781" builtinId="26" hidden="1" customBuiltin="1"/>
    <cellStyle name="Good" xfId="23804" builtinId="26" hidden="1" customBuiltin="1"/>
    <cellStyle name="Good" xfId="23835" builtinId="26" hidden="1" customBuiltin="1"/>
    <cellStyle name="Good" xfId="23967" builtinId="26" hidden="1" customBuiltin="1"/>
    <cellStyle name="Good" xfId="23994" builtinId="26" hidden="1" customBuiltin="1"/>
    <cellStyle name="Good" xfId="24018" builtinId="26" hidden="1" customBuiltin="1"/>
    <cellStyle name="Good" xfId="23630" builtinId="26" hidden="1" customBuiltin="1"/>
    <cellStyle name="Good" xfId="24064" builtinId="26" hidden="1" customBuiltin="1"/>
    <cellStyle name="Good" xfId="24092" builtinId="26" hidden="1" customBuiltin="1"/>
    <cellStyle name="Good" xfId="24123" builtinId="26" hidden="1" customBuiltin="1"/>
    <cellStyle name="Good" xfId="24154" builtinId="26" hidden="1" customBuiltin="1"/>
    <cellStyle name="Good" xfId="24181" builtinId="26" hidden="1" customBuiltin="1"/>
    <cellStyle name="Good" xfId="24055" builtinId="26" hidden="1" customBuiltin="1"/>
    <cellStyle name="Good" xfId="24077" builtinId="26" hidden="1" customBuiltin="1"/>
    <cellStyle name="Good" xfId="24106" builtinId="26" hidden="1" customBuiltin="1"/>
    <cellStyle name="Good" xfId="24225" builtinId="26" hidden="1" customBuiltin="1"/>
    <cellStyle name="Good" xfId="24249" builtinId="26" hidden="1" customBuiltin="1"/>
    <cellStyle name="Good" xfId="24272" builtinId="26" hidden="1" customBuiltin="1"/>
    <cellStyle name="Good" xfId="24299" builtinId="26" hidden="1" customBuiltin="1"/>
    <cellStyle name="Good" xfId="24338" builtinId="26" hidden="1" customBuiltin="1"/>
    <cellStyle name="Good" xfId="24366" builtinId="26" hidden="1" customBuiltin="1"/>
    <cellStyle name="Good" xfId="24397" builtinId="26" hidden="1" customBuiltin="1"/>
    <cellStyle name="Good" xfId="24428" builtinId="26" hidden="1" customBuiltin="1"/>
    <cellStyle name="Good" xfId="24455" builtinId="26" hidden="1" customBuiltin="1"/>
    <cellStyle name="Good" xfId="24329" builtinId="26" hidden="1" customBuiltin="1"/>
    <cellStyle name="Good" xfId="24351" builtinId="26" hidden="1" customBuiltin="1"/>
    <cellStyle name="Good" xfId="24380" builtinId="26" hidden="1" customBuiltin="1"/>
    <cellStyle name="Good" xfId="24499" builtinId="26" hidden="1" customBuiltin="1"/>
    <cellStyle name="Good" xfId="24524" builtinId="26" hidden="1" customBuiltin="1"/>
    <cellStyle name="Good" xfId="24547" builtinId="26" hidden="1" customBuiltin="1"/>
    <cellStyle name="Good" xfId="24570" builtinId="26" hidden="1" customBuiltin="1"/>
    <cellStyle name="Good" xfId="23543" builtinId="26" hidden="1" customBuiltin="1"/>
    <cellStyle name="Good" xfId="23517" builtinId="26" hidden="1" customBuiltin="1"/>
    <cellStyle name="Good" xfId="23521" builtinId="26" hidden="1" customBuiltin="1"/>
    <cellStyle name="Good" xfId="23547" builtinId="26" hidden="1" customBuiltin="1"/>
    <cellStyle name="Good" xfId="23602" builtinId="26" hidden="1" customBuiltin="1"/>
    <cellStyle name="Good" xfId="23497" builtinId="26" hidden="1" customBuiltin="1"/>
    <cellStyle name="Good" xfId="24722" builtinId="26" hidden="1" customBuiltin="1"/>
    <cellStyle name="Good" xfId="24743" builtinId="26" hidden="1" customBuiltin="1"/>
    <cellStyle name="Good" xfId="24766" builtinId="26" hidden="1" customBuiltin="1"/>
    <cellStyle name="Good" xfId="24787" builtinId="26" hidden="1" customBuiltin="1"/>
    <cellStyle name="Good" xfId="24808" builtinId="26" hidden="1" customBuiltin="1"/>
    <cellStyle name="Good" xfId="24689" builtinId="26" hidden="1" customBuiltin="1"/>
    <cellStyle name="Good" xfId="24842" builtinId="26" hidden="1" customBuiltin="1"/>
    <cellStyle name="Good" xfId="24871" builtinId="26" hidden="1" customBuiltin="1"/>
    <cellStyle name="Good" xfId="24905" builtinId="26" hidden="1" customBuiltin="1"/>
    <cellStyle name="Good" xfId="24936" builtinId="26" hidden="1" customBuiltin="1"/>
    <cellStyle name="Good" xfId="24967" builtinId="26" hidden="1" customBuiltin="1"/>
    <cellStyle name="Good" xfId="24834" builtinId="26" hidden="1" customBuiltin="1"/>
    <cellStyle name="Good" xfId="24855" builtinId="26" hidden="1" customBuiltin="1"/>
    <cellStyle name="Good" xfId="24885" builtinId="26" hidden="1" customBuiltin="1"/>
    <cellStyle name="Good" xfId="25014" builtinId="26" hidden="1" customBuiltin="1"/>
    <cellStyle name="Good" xfId="25038" builtinId="26" hidden="1" customBuiltin="1"/>
    <cellStyle name="Good" xfId="25062" builtinId="26" hidden="1" customBuiltin="1"/>
    <cellStyle name="Good" xfId="24704" builtinId="26" hidden="1" customBuiltin="1"/>
    <cellStyle name="Good" xfId="25107" builtinId="26" hidden="1" customBuiltin="1"/>
    <cellStyle name="Good" xfId="25135" builtinId="26" hidden="1" customBuiltin="1"/>
    <cellStyle name="Good" xfId="25166" builtinId="26" hidden="1" customBuiltin="1"/>
    <cellStyle name="Good" xfId="25196" builtinId="26" hidden="1" customBuiltin="1"/>
    <cellStyle name="Good" xfId="25223" builtinId="26" hidden="1" customBuiltin="1"/>
    <cellStyle name="Good" xfId="25099" builtinId="26" hidden="1" customBuiltin="1"/>
    <cellStyle name="Good" xfId="25120" builtinId="26" hidden="1" customBuiltin="1"/>
    <cellStyle name="Good" xfId="25149" builtinId="26" hidden="1" customBuiltin="1"/>
    <cellStyle name="Good" xfId="25265" builtinId="26" hidden="1" customBuiltin="1"/>
    <cellStyle name="Good" xfId="25289" builtinId="26" hidden="1" customBuiltin="1"/>
    <cellStyle name="Good" xfId="25313" builtinId="26" hidden="1" customBuiltin="1"/>
    <cellStyle name="Good" xfId="25341" builtinId="26" hidden="1" customBuiltin="1"/>
    <cellStyle name="Good" xfId="25378" builtinId="26" hidden="1" customBuiltin="1"/>
    <cellStyle name="Good" xfId="25406" builtinId="26" hidden="1" customBuiltin="1"/>
    <cellStyle name="Good" xfId="25437" builtinId="26" hidden="1" customBuiltin="1"/>
    <cellStyle name="Good" xfId="25467" builtinId="26" hidden="1" customBuiltin="1"/>
    <cellStyle name="Good" xfId="25494" builtinId="26" hidden="1" customBuiltin="1"/>
    <cellStyle name="Good" xfId="25370" builtinId="26" hidden="1" customBuiltin="1"/>
    <cellStyle name="Good" xfId="25391" builtinId="26" hidden="1" customBuiltin="1"/>
    <cellStyle name="Good" xfId="25420" builtinId="26" hidden="1" customBuiltin="1"/>
    <cellStyle name="Good" xfId="25538" builtinId="26" hidden="1" customBuiltin="1"/>
    <cellStyle name="Good" xfId="25561" builtinId="26" hidden="1" customBuiltin="1"/>
    <cellStyle name="Good" xfId="25584" builtinId="26" hidden="1" customBuiltin="1"/>
    <cellStyle name="Good" xfId="25607" builtinId="26" hidden="1" customBuiltin="1"/>
    <cellStyle name="Good" xfId="5334" builtinId="26" hidden="1" customBuiltin="1"/>
    <cellStyle name="Good" xfId="16886" builtinId="26" hidden="1" customBuiltin="1"/>
    <cellStyle name="Good" xfId="23381" builtinId="26" hidden="1" customBuiltin="1"/>
    <cellStyle name="Good" xfId="7932" builtinId="26" hidden="1" customBuiltin="1"/>
    <cellStyle name="Good" xfId="4783" builtinId="26" hidden="1" customBuiltin="1"/>
    <cellStyle name="Good" xfId="22537" builtinId="26" hidden="1" customBuiltin="1"/>
    <cellStyle name="Good" xfId="10619" builtinId="26" hidden="1" customBuiltin="1"/>
    <cellStyle name="Good" xfId="14434" builtinId="26" hidden="1" customBuiltin="1"/>
    <cellStyle name="Good" xfId="21906" builtinId="26" hidden="1" customBuiltin="1"/>
    <cellStyle name="Good" xfId="23319" builtinId="26" hidden="1" customBuiltin="1"/>
    <cellStyle name="Good" xfId="11951" builtinId="26" hidden="1" customBuiltin="1"/>
    <cellStyle name="Good" xfId="25399" builtinId="26" hidden="1" customBuiltin="1"/>
    <cellStyle name="Good" xfId="14214" builtinId="26" hidden="1" customBuiltin="1"/>
    <cellStyle name="Good" xfId="25100" builtinId="26" hidden="1" customBuiltin="1"/>
    <cellStyle name="Good" xfId="21167" builtinId="26" hidden="1" customBuiltin="1"/>
    <cellStyle name="Good" xfId="17833" builtinId="26" hidden="1" customBuiltin="1"/>
    <cellStyle name="Good" xfId="24533" builtinId="26" hidden="1" customBuiltin="1"/>
    <cellStyle name="Good" xfId="23456" builtinId="26" hidden="1" customBuiltin="1"/>
    <cellStyle name="Good" xfId="23713" builtinId="26" hidden="1" customBuiltin="1"/>
    <cellStyle name="Good" xfId="23316" builtinId="26" hidden="1" customBuiltin="1"/>
    <cellStyle name="Good" xfId="25668" builtinId="26" hidden="1" customBuiltin="1"/>
    <cellStyle name="Good" xfId="25705" builtinId="26" hidden="1" customBuiltin="1"/>
    <cellStyle name="Good" xfId="25740" builtinId="26" hidden="1" customBuiltin="1"/>
    <cellStyle name="Good" xfId="23321" builtinId="26" hidden="1" customBuiltin="1"/>
    <cellStyle name="Good" xfId="25803" builtinId="26" hidden="1" customBuiltin="1"/>
    <cellStyle name="Good" xfId="25836" builtinId="26" hidden="1" customBuiltin="1"/>
    <cellStyle name="Good" xfId="25870" builtinId="26" hidden="1" customBuiltin="1"/>
    <cellStyle name="Good" xfId="25904" builtinId="26" hidden="1" customBuiltin="1"/>
    <cellStyle name="Good" xfId="25934" builtinId="26" hidden="1" customBuiltin="1"/>
    <cellStyle name="Good" xfId="25793" builtinId="26" hidden="1" customBuiltin="1"/>
    <cellStyle name="Good" xfId="25818" builtinId="26" hidden="1" customBuiltin="1"/>
    <cellStyle name="Good" xfId="25850" builtinId="26" hidden="1" customBuiltin="1"/>
    <cellStyle name="Good" xfId="25990" builtinId="26" hidden="1" customBuiltin="1"/>
    <cellStyle name="Good" xfId="26026" builtinId="26" hidden="1" customBuiltin="1"/>
    <cellStyle name="Good" xfId="26060" builtinId="26" hidden="1" customBuiltin="1"/>
    <cellStyle name="Good" xfId="26097" builtinId="26" hidden="1" customBuiltin="1"/>
    <cellStyle name="Good" xfId="26135" builtinId="26" hidden="1" customBuiltin="1"/>
    <cellStyle name="Good" xfId="26163" builtinId="26" hidden="1" customBuiltin="1"/>
    <cellStyle name="Good" xfId="26194" builtinId="26" hidden="1" customBuiltin="1"/>
    <cellStyle name="Good" xfId="26225" builtinId="26" hidden="1" customBuiltin="1"/>
    <cellStyle name="Good" xfId="26252" builtinId="26" hidden="1" customBuiltin="1"/>
    <cellStyle name="Good" xfId="26126" builtinId="26" hidden="1" customBuiltin="1"/>
    <cellStyle name="Good" xfId="26148" builtinId="26" hidden="1" customBuiltin="1"/>
    <cellStyle name="Good" xfId="26177" builtinId="26" hidden="1" customBuiltin="1"/>
    <cellStyle name="Good" xfId="26293" builtinId="26" hidden="1" customBuiltin="1"/>
    <cellStyle name="Good" xfId="26316" builtinId="26" hidden="1" customBuiltin="1"/>
    <cellStyle name="Good" xfId="26337" builtinId="26" hidden="1" customBuiltin="1"/>
    <cellStyle name="Good" xfId="26359" builtinId="26" hidden="1" customBuiltin="1"/>
    <cellStyle name="Good" xfId="26381" builtinId="26" hidden="1" customBuiltin="1"/>
    <cellStyle name="Good" xfId="26402" builtinId="26" hidden="1" customBuiltin="1"/>
    <cellStyle name="Good" xfId="26424" builtinId="26" hidden="1" customBuiltin="1"/>
    <cellStyle name="Good" xfId="26446" builtinId="26" hidden="1" customBuiltin="1"/>
    <cellStyle name="Good" xfId="26467" builtinId="26" hidden="1" customBuiltin="1"/>
    <cellStyle name="Good" xfId="26492" builtinId="26" hidden="1" customBuiltin="1"/>
    <cellStyle name="Good" xfId="26671" builtinId="26" hidden="1" customBuiltin="1"/>
    <cellStyle name="Good" xfId="26692" builtinId="26" hidden="1" customBuiltin="1"/>
    <cellStyle name="Good" xfId="26715" builtinId="26" hidden="1" customBuiltin="1"/>
    <cellStyle name="Good" xfId="26737" builtinId="26" hidden="1" customBuiltin="1"/>
    <cellStyle name="Good" xfId="26758" builtinId="26" hidden="1" customBuiltin="1"/>
    <cellStyle name="Good" xfId="26636" builtinId="26" hidden="1" customBuiltin="1"/>
    <cellStyle name="Good" xfId="26791" builtinId="26" hidden="1" customBuiltin="1"/>
    <cellStyle name="Good" xfId="26819" builtinId="26" hidden="1" customBuiltin="1"/>
    <cellStyle name="Good" xfId="26853" builtinId="26" hidden="1" customBuiltin="1"/>
    <cellStyle name="Good" xfId="26884" builtinId="26" hidden="1" customBuiltin="1"/>
    <cellStyle name="Good" xfId="26915" builtinId="26" hidden="1" customBuiltin="1"/>
    <cellStyle name="Good" xfId="26783" builtinId="26" hidden="1" customBuiltin="1"/>
    <cellStyle name="Good" xfId="26804" builtinId="26" hidden="1" customBuiltin="1"/>
    <cellStyle name="Good" xfId="26833" builtinId="26" hidden="1" customBuiltin="1"/>
    <cellStyle name="Good" xfId="26960" builtinId="26" hidden="1" customBuiltin="1"/>
    <cellStyle name="Good" xfId="26983" builtinId="26" hidden="1" customBuiltin="1"/>
    <cellStyle name="Good" xfId="27004" builtinId="26" hidden="1" customBuiltin="1"/>
    <cellStyle name="Good" xfId="26651" builtinId="26" hidden="1" customBuiltin="1"/>
    <cellStyle name="Good" xfId="27046" builtinId="26" hidden="1" customBuiltin="1"/>
    <cellStyle name="Good" xfId="27073" builtinId="26" hidden="1" customBuiltin="1"/>
    <cellStyle name="Good" xfId="27104" builtinId="26" hidden="1" customBuiltin="1"/>
    <cellStyle name="Good" xfId="27134" builtinId="26" hidden="1" customBuiltin="1"/>
    <cellStyle name="Good" xfId="27161" builtinId="26" hidden="1" customBuiltin="1"/>
    <cellStyle name="Good" xfId="27038" builtinId="26" hidden="1" customBuiltin="1"/>
    <cellStyle name="Good" xfId="27059" builtinId="26" hidden="1" customBuiltin="1"/>
    <cellStyle name="Good" xfId="27087" builtinId="26" hidden="1" customBuiltin="1"/>
    <cellStyle name="Good" xfId="27202" builtinId="26" hidden="1" customBuiltin="1"/>
    <cellStyle name="Good" xfId="27224" builtinId="26" hidden="1" customBuiltin="1"/>
    <cellStyle name="Good" xfId="27245" builtinId="26" hidden="1" customBuiltin="1"/>
    <cellStyle name="Good" xfId="27269" builtinId="26" hidden="1" customBuiltin="1"/>
    <cellStyle name="Good" xfId="27306" builtinId="26" hidden="1" customBuiltin="1"/>
    <cellStyle name="Good" xfId="27333" builtinId="26" hidden="1" customBuiltin="1"/>
    <cellStyle name="Good" xfId="27364" builtinId="26" hidden="1" customBuiltin="1"/>
    <cellStyle name="Good" xfId="27394" builtinId="26" hidden="1" customBuiltin="1"/>
    <cellStyle name="Good" xfId="27421" builtinId="26" hidden="1" customBuiltin="1"/>
    <cellStyle name="Good" xfId="27298" builtinId="26" hidden="1" customBuiltin="1"/>
    <cellStyle name="Good" xfId="27319" builtinId="26" hidden="1" customBuiltin="1"/>
    <cellStyle name="Good" xfId="27347" builtinId="26" hidden="1" customBuiltin="1"/>
    <cellStyle name="Good" xfId="27462" builtinId="26" hidden="1" customBuiltin="1"/>
    <cellStyle name="Good" xfId="27484" builtinId="26" hidden="1" customBuiltin="1"/>
    <cellStyle name="Good" xfId="27505" builtinId="26" hidden="1" customBuiltin="1"/>
    <cellStyle name="Good" xfId="27526" builtinId="26" hidden="1" customBuiltin="1"/>
    <cellStyle name="Good" xfId="26571" builtinId="26" hidden="1" customBuiltin="1"/>
    <cellStyle name="Good" xfId="26547" builtinId="26" hidden="1" customBuiltin="1"/>
    <cellStyle name="Good" xfId="26551" builtinId="26" hidden="1" customBuiltin="1"/>
    <cellStyle name="Good" xfId="26574" builtinId="26" hidden="1" customBuiltin="1"/>
    <cellStyle name="Good" xfId="26625" builtinId="26" hidden="1" customBuiltin="1"/>
    <cellStyle name="Good" xfId="26530" builtinId="26" hidden="1" customBuiltin="1"/>
    <cellStyle name="Good" xfId="27579" builtinId="26" hidden="1" customBuiltin="1"/>
    <cellStyle name="Good" xfId="27600" builtinId="26" hidden="1" customBuiltin="1"/>
    <cellStyle name="Good" xfId="27623" builtinId="26" hidden="1" customBuiltin="1"/>
    <cellStyle name="Good" xfId="27644" builtinId="26" hidden="1" customBuiltin="1"/>
    <cellStyle name="Good" xfId="27665" builtinId="26" hidden="1" customBuiltin="1"/>
    <cellStyle name="Good" xfId="27546" builtinId="26" hidden="1" customBuiltin="1"/>
    <cellStyle name="Good" xfId="27697" builtinId="26" hidden="1" customBuiltin="1"/>
    <cellStyle name="Good" xfId="27725" builtinId="26" hidden="1" customBuiltin="1"/>
    <cellStyle name="Good" xfId="27759" builtinId="26" hidden="1" customBuiltin="1"/>
    <cellStyle name="Good" xfId="27789" builtinId="26" hidden="1" customBuiltin="1"/>
    <cellStyle name="Good" xfId="27820" builtinId="26" hidden="1" customBuiltin="1"/>
    <cellStyle name="Good" xfId="27690" builtinId="26" hidden="1" customBuiltin="1"/>
    <cellStyle name="Good" xfId="27710" builtinId="26" hidden="1" customBuiltin="1"/>
    <cellStyle name="Good" xfId="27739" builtinId="26" hidden="1" customBuiltin="1"/>
    <cellStyle name="Good" xfId="27865" builtinId="26" hidden="1" customBuiltin="1"/>
    <cellStyle name="Good" xfId="27887" builtinId="26" hidden="1" customBuiltin="1"/>
    <cellStyle name="Good" xfId="27908" builtinId="26" hidden="1" customBuiltin="1"/>
    <cellStyle name="Good" xfId="27561" builtinId="26" hidden="1" customBuiltin="1"/>
    <cellStyle name="Good" xfId="27948" builtinId="26" hidden="1" customBuiltin="1"/>
    <cellStyle name="Good" xfId="27975" builtinId="26" hidden="1" customBuiltin="1"/>
    <cellStyle name="Good" xfId="28006" builtinId="26" hidden="1" customBuiltin="1"/>
    <cellStyle name="Good" xfId="28035" builtinId="26" hidden="1" customBuiltin="1"/>
    <cellStyle name="Good" xfId="28062" builtinId="26" hidden="1" customBuiltin="1"/>
    <cellStyle name="Good" xfId="27941" builtinId="26" hidden="1" customBuiltin="1"/>
    <cellStyle name="Good" xfId="27961" builtinId="26" hidden="1" customBuiltin="1"/>
    <cellStyle name="Good" xfId="27989" builtinId="26" hidden="1" customBuiltin="1"/>
    <cellStyle name="Good" xfId="28103" builtinId="26" hidden="1" customBuiltin="1"/>
    <cellStyle name="Good" xfId="28124" builtinId="26" hidden="1" customBuiltin="1"/>
    <cellStyle name="Good" xfId="28145" builtinId="26" hidden="1" customBuiltin="1"/>
    <cellStyle name="Good" xfId="28169" builtinId="26" hidden="1" customBuiltin="1"/>
    <cellStyle name="Good" xfId="28204" builtinId="26" hidden="1" customBuiltin="1"/>
    <cellStyle name="Good" xfId="28231" builtinId="26" hidden="1" customBuiltin="1"/>
    <cellStyle name="Good" xfId="28262" builtinId="26" hidden="1" customBuiltin="1"/>
    <cellStyle name="Good" xfId="28291" builtinId="26" hidden="1" customBuiltin="1"/>
    <cellStyle name="Good" xfId="28318" builtinId="26" hidden="1" customBuiltin="1"/>
    <cellStyle name="Good" xfId="28197" builtinId="26" hidden="1" customBuiltin="1"/>
    <cellStyle name="Good" xfId="28217" builtinId="26" hidden="1" customBuiltin="1"/>
    <cellStyle name="Good" xfId="28245" builtinId="26" hidden="1" customBuiltin="1"/>
    <cellStyle name="Good" xfId="28359" builtinId="26" hidden="1" customBuiltin="1"/>
    <cellStyle name="Good" xfId="28380" builtinId="26" hidden="1" customBuiltin="1"/>
    <cellStyle name="Good" xfId="28401" builtinId="26" hidden="1" customBuiltin="1"/>
    <cellStyle name="Good" xfId="28422" builtinId="26" hidden="1" customBuiltin="1"/>
    <cellStyle name="Heading 1" xfId="2" builtinId="16" customBuiltin="1"/>
    <cellStyle name="Heading 2" xfId="3" builtinId="17" customBuiltin="1"/>
    <cellStyle name="Heading 3" xfId="4" builtinId="18" customBuiltin="1"/>
    <cellStyle name="Heading 4" xfId="8" builtinId="19" hidden="1" customBuiltin="1"/>
    <cellStyle name="Heading 4" xfId="58" builtinId="19" hidden="1" customBuiltin="1"/>
    <cellStyle name="Heading 4" xfId="93" builtinId="19" hidden="1" customBuiltin="1"/>
    <cellStyle name="Heading 4" xfId="135" builtinId="19" hidden="1" customBuiltin="1"/>
    <cellStyle name="Heading 4" xfId="178" builtinId="19" hidden="1" customBuiltin="1"/>
    <cellStyle name="Heading 4" xfId="212" builtinId="19" hidden="1" customBuiltin="1"/>
    <cellStyle name="Heading 4" xfId="249" builtinId="19" hidden="1" customBuiltin="1"/>
    <cellStyle name="Heading 4" xfId="286" builtinId="19" hidden="1" customBuiltin="1"/>
    <cellStyle name="Heading 4" xfId="320" builtinId="19" hidden="1" customBuiltin="1"/>
    <cellStyle name="Heading 4" xfId="355" builtinId="19" hidden="1" customBuiltin="1"/>
    <cellStyle name="Heading 4" xfId="443" builtinId="19" hidden="1" customBuiltin="1"/>
    <cellStyle name="Heading 4" xfId="477" builtinId="19" hidden="1" customBuiltin="1"/>
    <cellStyle name="Heading 4" xfId="513" builtinId="19" hidden="1" customBuiltin="1"/>
    <cellStyle name="Heading 4" xfId="549" builtinId="19" hidden="1" customBuiltin="1"/>
    <cellStyle name="Heading 4" xfId="583" builtinId="19" hidden="1" customBuiltin="1"/>
    <cellStyle name="Heading 4" xfId="511" builtinId="19" hidden="1" customBuiltin="1"/>
    <cellStyle name="Heading 4" xfId="634" builtinId="19" hidden="1" customBuiltin="1"/>
    <cellStyle name="Heading 4" xfId="668" builtinId="19" hidden="1" customBuiltin="1"/>
    <cellStyle name="Heading 4" xfId="705" builtinId="19" hidden="1" customBuiltin="1"/>
    <cellStyle name="Heading 4" xfId="741" builtinId="19" hidden="1" customBuiltin="1"/>
    <cellStyle name="Heading 4" xfId="775" builtinId="19" hidden="1" customBuiltin="1"/>
    <cellStyle name="Heading 4" xfId="619" builtinId="19" hidden="1" customBuiltin="1"/>
    <cellStyle name="Heading 4" xfId="684" builtinId="19" hidden="1" customBuiltin="1"/>
    <cellStyle name="Heading 4" xfId="721" builtinId="19" hidden="1" customBuiltin="1"/>
    <cellStyle name="Heading 4" xfId="836" builtinId="19" hidden="1" customBuiltin="1"/>
    <cellStyle name="Heading 4" xfId="873" builtinId="19" hidden="1" customBuiltin="1"/>
    <cellStyle name="Heading 4" xfId="908" builtinId="19" hidden="1" customBuiltin="1"/>
    <cellStyle name="Heading 4" xfId="421" builtinId="19" hidden="1" customBuiltin="1"/>
    <cellStyle name="Heading 4" xfId="971" builtinId="19" hidden="1" customBuiltin="1"/>
    <cellStyle name="Heading 4" xfId="1004" builtinId="19" hidden="1" customBuiltin="1"/>
    <cellStyle name="Heading 4" xfId="1038" builtinId="19" hidden="1" customBuiltin="1"/>
    <cellStyle name="Heading 4" xfId="1072" builtinId="19" hidden="1" customBuiltin="1"/>
    <cellStyle name="Heading 4" xfId="1102" builtinId="19" hidden="1" customBuiltin="1"/>
    <cellStyle name="Heading 4" xfId="958" builtinId="19" hidden="1" customBuiltin="1"/>
    <cellStyle name="Heading 4" xfId="1020" builtinId="19" hidden="1" customBuiltin="1"/>
    <cellStyle name="Heading 4" xfId="1054" builtinId="19" hidden="1" customBuiltin="1"/>
    <cellStyle name="Heading 4" xfId="1158" builtinId="19" hidden="1" customBuiltin="1"/>
    <cellStyle name="Heading 4" xfId="1194" builtinId="19" hidden="1" customBuiltin="1"/>
    <cellStyle name="Heading 4" xfId="1228" builtinId="19" hidden="1" customBuiltin="1"/>
    <cellStyle name="Heading 4" xfId="1268" builtinId="19" hidden="1" customBuiltin="1"/>
    <cellStyle name="Heading 4" xfId="1313" builtinId="19" hidden="1" customBuiltin="1"/>
    <cellStyle name="Heading 4" xfId="1346" builtinId="19" hidden="1" customBuiltin="1"/>
    <cellStyle name="Heading 4" xfId="1380" builtinId="19" hidden="1" customBuiltin="1"/>
    <cellStyle name="Heading 4" xfId="1414" builtinId="19" hidden="1" customBuiltin="1"/>
    <cellStyle name="Heading 4" xfId="1444" builtinId="19" hidden="1" customBuiltin="1"/>
    <cellStyle name="Heading 4" xfId="1300" builtinId="19" hidden="1" customBuiltin="1"/>
    <cellStyle name="Heading 4" xfId="1362" builtinId="19" hidden="1" customBuiltin="1"/>
    <cellStyle name="Heading 4" xfId="1396" builtinId="19" hidden="1" customBuiltin="1"/>
    <cellStyle name="Heading 4" xfId="1500" builtinId="19" hidden="1" customBuiltin="1"/>
    <cellStyle name="Heading 4" xfId="1536" builtinId="19" hidden="1" customBuiltin="1"/>
    <cellStyle name="Heading 4" xfId="1570" builtinId="19" hidden="1" customBuiltin="1"/>
    <cellStyle name="Heading 4" xfId="1605" builtinId="19" hidden="1" customBuiltin="1"/>
    <cellStyle name="Heading 4" xfId="1726" builtinId="19" hidden="1" customBuiltin="1"/>
    <cellStyle name="Heading 4" xfId="1747" builtinId="19" hidden="1" customBuiltin="1"/>
    <cellStyle name="Heading 4" xfId="1769" builtinId="19" hidden="1" customBuiltin="1"/>
    <cellStyle name="Heading 4" xfId="1791" builtinId="19" hidden="1" customBuiltin="1"/>
    <cellStyle name="Heading 4" xfId="1812" builtinId="19" hidden="1" customBuiltin="1"/>
    <cellStyle name="Heading 4" xfId="1837" builtinId="19" hidden="1" customBuiltin="1"/>
    <cellStyle name="Heading 4" xfId="2016" builtinId="19" hidden="1" customBuiltin="1"/>
    <cellStyle name="Heading 4" xfId="2037" builtinId="19" hidden="1" customBuiltin="1"/>
    <cellStyle name="Heading 4" xfId="2060" builtinId="19" hidden="1" customBuiltin="1"/>
    <cellStyle name="Heading 4" xfId="2082" builtinId="19" hidden="1" customBuiltin="1"/>
    <cellStyle name="Heading 4" xfId="2103" builtinId="19" hidden="1" customBuiltin="1"/>
    <cellStyle name="Heading 4" xfId="2058" builtinId="19" hidden="1" customBuiltin="1"/>
    <cellStyle name="Heading 4" xfId="2136" builtinId="19" hidden="1" customBuiltin="1"/>
    <cellStyle name="Heading 4" xfId="2164" builtinId="19" hidden="1" customBuiltin="1"/>
    <cellStyle name="Heading 4" xfId="2198" builtinId="19" hidden="1" customBuiltin="1"/>
    <cellStyle name="Heading 4" xfId="2229" builtinId="19" hidden="1" customBuiltin="1"/>
    <cellStyle name="Heading 4" xfId="2260" builtinId="19" hidden="1" customBuiltin="1"/>
    <cellStyle name="Heading 4" xfId="2125" builtinId="19" hidden="1" customBuiltin="1"/>
    <cellStyle name="Heading 4" xfId="2180" builtinId="19" hidden="1" customBuiltin="1"/>
    <cellStyle name="Heading 4" xfId="2214" builtinId="19" hidden="1" customBuiltin="1"/>
    <cellStyle name="Heading 4" xfId="2305" builtinId="19" hidden="1" customBuiltin="1"/>
    <cellStyle name="Heading 4" xfId="2328" builtinId="19" hidden="1" customBuiltin="1"/>
    <cellStyle name="Heading 4" xfId="2349" builtinId="19" hidden="1" customBuiltin="1"/>
    <cellStyle name="Heading 4" xfId="2002" builtinId="19" hidden="1" customBuiltin="1"/>
    <cellStyle name="Heading 4" xfId="2391" builtinId="19" hidden="1" customBuiltin="1"/>
    <cellStyle name="Heading 4" xfId="2418" builtinId="19" hidden="1" customBuiltin="1"/>
    <cellStyle name="Heading 4" xfId="2449" builtinId="19" hidden="1" customBuiltin="1"/>
    <cellStyle name="Heading 4" xfId="2479" builtinId="19" hidden="1" customBuiltin="1"/>
    <cellStyle name="Heading 4" xfId="2506" builtinId="19" hidden="1" customBuiltin="1"/>
    <cellStyle name="Heading 4" xfId="2382" builtinId="19" hidden="1" customBuiltin="1"/>
    <cellStyle name="Heading 4" xfId="2434" builtinId="19" hidden="1" customBuiltin="1"/>
    <cellStyle name="Heading 4" xfId="2465" builtinId="19" hidden="1" customBuiltin="1"/>
    <cellStyle name="Heading 4" xfId="2547" builtinId="19" hidden="1" customBuiltin="1"/>
    <cellStyle name="Heading 4" xfId="2569" builtinId="19" hidden="1" customBuiltin="1"/>
    <cellStyle name="Heading 4" xfId="2590" builtinId="19" hidden="1" customBuiltin="1"/>
    <cellStyle name="Heading 4" xfId="2614" builtinId="19" hidden="1" customBuiltin="1"/>
    <cellStyle name="Heading 4" xfId="2651" builtinId="19" hidden="1" customBuiltin="1"/>
    <cellStyle name="Heading 4" xfId="2678" builtinId="19" hidden="1" customBuiltin="1"/>
    <cellStyle name="Heading 4" xfId="2709" builtinId="19" hidden="1" customBuiltin="1"/>
    <cellStyle name="Heading 4" xfId="2739" builtinId="19" hidden="1" customBuiltin="1"/>
    <cellStyle name="Heading 4" xfId="2766" builtinId="19" hidden="1" customBuiltin="1"/>
    <cellStyle name="Heading 4" xfId="2642" builtinId="19" hidden="1" customBuiltin="1"/>
    <cellStyle name="Heading 4" xfId="2694" builtinId="19" hidden="1" customBuiltin="1"/>
    <cellStyle name="Heading 4" xfId="2725" builtinId="19" hidden="1" customBuiltin="1"/>
    <cellStyle name="Heading 4" xfId="2807" builtinId="19" hidden="1" customBuiltin="1"/>
    <cellStyle name="Heading 4" xfId="2829" builtinId="19" hidden="1" customBuiltin="1"/>
    <cellStyle name="Heading 4" xfId="2850" builtinId="19" hidden="1" customBuiltin="1"/>
    <cellStyle name="Heading 4" xfId="2871" builtinId="19" hidden="1" customBuiltin="1"/>
    <cellStyle name="Heading 4" xfId="1958" builtinId="19" hidden="1" customBuiltin="1"/>
    <cellStyle name="Heading 4" xfId="1879" builtinId="19" hidden="1" customBuiltin="1"/>
    <cellStyle name="Heading 4" xfId="1913" builtinId="19" hidden="1" customBuiltin="1"/>
    <cellStyle name="Heading 4" xfId="1939" builtinId="19" hidden="1" customBuiltin="1"/>
    <cellStyle name="Heading 4" xfId="1928" builtinId="19" hidden="1" customBuiltin="1"/>
    <cellStyle name="Heading 4" xfId="1868" builtinId="19" hidden="1" customBuiltin="1"/>
    <cellStyle name="Heading 4" xfId="3023" builtinId="19" hidden="1" customBuiltin="1"/>
    <cellStyle name="Heading 4" xfId="3044" builtinId="19" hidden="1" customBuiltin="1"/>
    <cellStyle name="Heading 4" xfId="3067" builtinId="19" hidden="1" customBuiltin="1"/>
    <cellStyle name="Heading 4" xfId="3088" builtinId="19" hidden="1" customBuiltin="1"/>
    <cellStyle name="Heading 4" xfId="3109" builtinId="19" hidden="1" customBuiltin="1"/>
    <cellStyle name="Heading 4" xfId="3065" builtinId="19" hidden="1" customBuiltin="1"/>
    <cellStyle name="Heading 4" xfId="3141" builtinId="19" hidden="1" customBuiltin="1"/>
    <cellStyle name="Heading 4" xfId="3169" builtinId="19" hidden="1" customBuiltin="1"/>
    <cellStyle name="Heading 4" xfId="3203" builtinId="19" hidden="1" customBuiltin="1"/>
    <cellStyle name="Heading 4" xfId="3233" builtinId="19" hidden="1" customBuiltin="1"/>
    <cellStyle name="Heading 4" xfId="3264" builtinId="19" hidden="1" customBuiltin="1"/>
    <cellStyle name="Heading 4" xfId="3131" builtinId="19" hidden="1" customBuiltin="1"/>
    <cellStyle name="Heading 4" xfId="3185" builtinId="19" hidden="1" customBuiltin="1"/>
    <cellStyle name="Heading 4" xfId="3219" builtinId="19" hidden="1" customBuiltin="1"/>
    <cellStyle name="Heading 4" xfId="3309" builtinId="19" hidden="1" customBuiltin="1"/>
    <cellStyle name="Heading 4" xfId="3331" builtinId="19" hidden="1" customBuiltin="1"/>
    <cellStyle name="Heading 4" xfId="3352" builtinId="19" hidden="1" customBuiltin="1"/>
    <cellStyle name="Heading 4" xfId="3011" builtinId="19" hidden="1" customBuiltin="1"/>
    <cellStyle name="Heading 4" xfId="3392" builtinId="19" hidden="1" customBuiltin="1"/>
    <cellStyle name="Heading 4" xfId="3419" builtinId="19" hidden="1" customBuiltin="1"/>
    <cellStyle name="Heading 4" xfId="3450" builtinId="19" hidden="1" customBuiltin="1"/>
    <cellStyle name="Heading 4" xfId="3479" builtinId="19" hidden="1" customBuiltin="1"/>
    <cellStyle name="Heading 4" xfId="3506" builtinId="19" hidden="1" customBuiltin="1"/>
    <cellStyle name="Heading 4" xfId="3384" builtinId="19" hidden="1" customBuiltin="1"/>
    <cellStyle name="Heading 4" xfId="3435" builtinId="19" hidden="1" customBuiltin="1"/>
    <cellStyle name="Heading 4" xfId="3466" builtinId="19" hidden="1" customBuiltin="1"/>
    <cellStyle name="Heading 4" xfId="3547" builtinId="19" hidden="1" customBuiltin="1"/>
    <cellStyle name="Heading 4" xfId="3568" builtinId="19" hidden="1" customBuiltin="1"/>
    <cellStyle name="Heading 4" xfId="3589" builtinId="19" hidden="1" customBuiltin="1"/>
    <cellStyle name="Heading 4" xfId="3613" builtinId="19" hidden="1" customBuiltin="1"/>
    <cellStyle name="Heading 4" xfId="3648" builtinId="19" hidden="1" customBuiltin="1"/>
    <cellStyle name="Heading 4" xfId="3675" builtinId="19" hidden="1" customBuiltin="1"/>
    <cellStyle name="Heading 4" xfId="3706" builtinId="19" hidden="1" customBuiltin="1"/>
    <cellStyle name="Heading 4" xfId="3735" builtinId="19" hidden="1" customBuiltin="1"/>
    <cellStyle name="Heading 4" xfId="3762" builtinId="19" hidden="1" customBuiltin="1"/>
    <cellStyle name="Heading 4" xfId="3640" builtinId="19" hidden="1" customBuiltin="1"/>
    <cellStyle name="Heading 4" xfId="3691" builtinId="19" hidden="1" customBuiltin="1"/>
    <cellStyle name="Heading 4" xfId="3722" builtinId="19" hidden="1" customBuiltin="1"/>
    <cellStyle name="Heading 4" xfId="3803" builtinId="19" hidden="1" customBuiltin="1"/>
    <cellStyle name="Heading 4" xfId="3824" builtinId="19" hidden="1" customBuiltin="1"/>
    <cellStyle name="Heading 4" xfId="3845" builtinId="19" hidden="1" customBuiltin="1"/>
    <cellStyle name="Heading 4" xfId="3866" builtinId="19" hidden="1" customBuiltin="1"/>
    <cellStyle name="Heading 4" xfId="3906" builtinId="19" hidden="1" customBuiltin="1"/>
    <cellStyle name="Heading 4" xfId="3940" builtinId="19" hidden="1" customBuiltin="1"/>
    <cellStyle name="Heading 4" xfId="3977" builtinId="19" hidden="1" customBuiltin="1"/>
    <cellStyle name="Heading 4" xfId="4014" builtinId="19" hidden="1" customBuiltin="1"/>
    <cellStyle name="Heading 4" xfId="4048" builtinId="19" hidden="1" customBuiltin="1"/>
    <cellStyle name="Heading 4" xfId="4246" builtinId="19" hidden="1" customBuiltin="1"/>
    <cellStyle name="Heading 4" xfId="6381" builtinId="19" hidden="1" customBuiltin="1"/>
    <cellStyle name="Heading 4" xfId="6405" builtinId="19" hidden="1" customBuiltin="1"/>
    <cellStyle name="Heading 4" xfId="6433" builtinId="19" hidden="1" customBuiltin="1"/>
    <cellStyle name="Heading 4" xfId="6459" builtinId="19" hidden="1" customBuiltin="1"/>
    <cellStyle name="Heading 4" xfId="6482" builtinId="19" hidden="1" customBuiltin="1"/>
    <cellStyle name="Heading 4" xfId="6430" builtinId="19" hidden="1" customBuiltin="1"/>
    <cellStyle name="Heading 4" xfId="6522" builtinId="19" hidden="1" customBuiltin="1"/>
    <cellStyle name="Heading 4" xfId="6556" builtinId="19" hidden="1" customBuiltin="1"/>
    <cellStyle name="Heading 4" xfId="6593" builtinId="19" hidden="1" customBuiltin="1"/>
    <cellStyle name="Heading 4" xfId="6630" builtinId="19" hidden="1" customBuiltin="1"/>
    <cellStyle name="Heading 4" xfId="6665" builtinId="19" hidden="1" customBuiltin="1"/>
    <cellStyle name="Heading 4" xfId="6507" builtinId="19" hidden="1" customBuiltin="1"/>
    <cellStyle name="Heading 4" xfId="6572" builtinId="19" hidden="1" customBuiltin="1"/>
    <cellStyle name="Heading 4" xfId="6609" builtinId="19" hidden="1" customBuiltin="1"/>
    <cellStyle name="Heading 4" xfId="6726" builtinId="19" hidden="1" customBuiltin="1"/>
    <cellStyle name="Heading 4" xfId="6763" builtinId="19" hidden="1" customBuiltin="1"/>
    <cellStyle name="Heading 4" xfId="6798" builtinId="19" hidden="1" customBuiltin="1"/>
    <cellStyle name="Heading 4" xfId="6361" builtinId="19" hidden="1" customBuiltin="1"/>
    <cellStyle name="Heading 4" xfId="6861" builtinId="19" hidden="1" customBuiltin="1"/>
    <cellStyle name="Heading 4" xfId="6894" builtinId="19" hidden="1" customBuiltin="1"/>
    <cellStyle name="Heading 4" xfId="6929" builtinId="19" hidden="1" customBuiltin="1"/>
    <cellStyle name="Heading 4" xfId="6963" builtinId="19" hidden="1" customBuiltin="1"/>
    <cellStyle name="Heading 4" xfId="6993" builtinId="19" hidden="1" customBuiltin="1"/>
    <cellStyle name="Heading 4" xfId="6848" builtinId="19" hidden="1" customBuiltin="1"/>
    <cellStyle name="Heading 4" xfId="6910" builtinId="19" hidden="1" customBuiltin="1"/>
    <cellStyle name="Heading 4" xfId="6945" builtinId="19" hidden="1" customBuiltin="1"/>
    <cellStyle name="Heading 4" xfId="7049" builtinId="19" hidden="1" customBuiltin="1"/>
    <cellStyle name="Heading 4" xfId="7085" builtinId="19" hidden="1" customBuiltin="1"/>
    <cellStyle name="Heading 4" xfId="7119" builtinId="19" hidden="1" customBuiltin="1"/>
    <cellStyle name="Heading 4" xfId="7159" builtinId="19" hidden="1" customBuiltin="1"/>
    <cellStyle name="Heading 4" xfId="7205" builtinId="19" hidden="1" customBuiltin="1"/>
    <cellStyle name="Heading 4" xfId="7239" builtinId="19" hidden="1" customBuiltin="1"/>
    <cellStyle name="Heading 4" xfId="7274" builtinId="19" hidden="1" customBuiltin="1"/>
    <cellStyle name="Heading 4" xfId="7308" builtinId="19" hidden="1" customBuiltin="1"/>
    <cellStyle name="Heading 4" xfId="7338" builtinId="19" hidden="1" customBuiltin="1"/>
    <cellStyle name="Heading 4" xfId="7191" builtinId="19" hidden="1" customBuiltin="1"/>
    <cellStyle name="Heading 4" xfId="7255" builtinId="19" hidden="1" customBuiltin="1"/>
    <cellStyle name="Heading 4" xfId="7290" builtinId="19" hidden="1" customBuiltin="1"/>
    <cellStyle name="Heading 4" xfId="7395" builtinId="19" hidden="1" customBuiltin="1"/>
    <cellStyle name="Heading 4" xfId="7431" builtinId="19" hidden="1" customBuiltin="1"/>
    <cellStyle name="Heading 4" xfId="7465" builtinId="19" hidden="1" customBuiltin="1"/>
    <cellStyle name="Heading 4" xfId="7514" builtinId="19" hidden="1" customBuiltin="1"/>
    <cellStyle name="Heading 4" xfId="7967" builtinId="19" hidden="1" customBuiltin="1"/>
    <cellStyle name="Heading 4" xfId="7988" builtinId="19" hidden="1" customBuiltin="1"/>
    <cellStyle name="Heading 4" xfId="8011" builtinId="19" hidden="1" customBuiltin="1"/>
    <cellStyle name="Heading 4" xfId="8034" builtinId="19" hidden="1" customBuiltin="1"/>
    <cellStyle name="Heading 4" xfId="8055" builtinId="19" hidden="1" customBuiltin="1"/>
    <cellStyle name="Heading 4" xfId="8099" builtinId="19" hidden="1" customBuiltin="1"/>
    <cellStyle name="Heading 4" xfId="8564" builtinId="19" hidden="1" customBuiltin="1"/>
    <cellStyle name="Heading 4" xfId="8588" builtinId="19" hidden="1" customBuiltin="1"/>
    <cellStyle name="Heading 4" xfId="8615" builtinId="19" hidden="1" customBuiltin="1"/>
    <cellStyle name="Heading 4" xfId="8639" builtinId="19" hidden="1" customBuiltin="1"/>
    <cellStyle name="Heading 4" xfId="8665" builtinId="19" hidden="1" customBuiltin="1"/>
    <cellStyle name="Heading 4" xfId="8613" builtinId="19" hidden="1" customBuiltin="1"/>
    <cellStyle name="Heading 4" xfId="8700" builtinId="19" hidden="1" customBuiltin="1"/>
    <cellStyle name="Heading 4" xfId="8729" builtinId="19" hidden="1" customBuiltin="1"/>
    <cellStyle name="Heading 4" xfId="8764" builtinId="19" hidden="1" customBuiltin="1"/>
    <cellStyle name="Heading 4" xfId="8797" builtinId="19" hidden="1" customBuiltin="1"/>
    <cellStyle name="Heading 4" xfId="8829" builtinId="19" hidden="1" customBuiltin="1"/>
    <cellStyle name="Heading 4" xfId="8689" builtinId="19" hidden="1" customBuiltin="1"/>
    <cellStyle name="Heading 4" xfId="8745" builtinId="19" hidden="1" customBuiltin="1"/>
    <cellStyle name="Heading 4" xfId="8780" builtinId="19" hidden="1" customBuiltin="1"/>
    <cellStyle name="Heading 4" xfId="8878" builtinId="19" hidden="1" customBuiltin="1"/>
    <cellStyle name="Heading 4" xfId="8903" builtinId="19" hidden="1" customBuiltin="1"/>
    <cellStyle name="Heading 4" xfId="8927" builtinId="19" hidden="1" customBuiltin="1"/>
    <cellStyle name="Heading 4" xfId="8550" builtinId="19" hidden="1" customBuiltin="1"/>
    <cellStyle name="Heading 4" xfId="8972" builtinId="19" hidden="1" customBuiltin="1"/>
    <cellStyle name="Heading 4" xfId="9003" builtinId="19" hidden="1" customBuiltin="1"/>
    <cellStyle name="Heading 4" xfId="9035" builtinId="19" hidden="1" customBuiltin="1"/>
    <cellStyle name="Heading 4" xfId="9067" builtinId="19" hidden="1" customBuiltin="1"/>
    <cellStyle name="Heading 4" xfId="9094" builtinId="19" hidden="1" customBuiltin="1"/>
    <cellStyle name="Heading 4" xfId="8962" builtinId="19" hidden="1" customBuiltin="1"/>
    <cellStyle name="Heading 4" xfId="9019" builtinId="19" hidden="1" customBuiltin="1"/>
    <cellStyle name="Heading 4" xfId="9051" builtinId="19" hidden="1" customBuiltin="1"/>
    <cellStyle name="Heading 4" xfId="9141" builtinId="19" hidden="1" customBuiltin="1"/>
    <cellStyle name="Heading 4" xfId="9165" builtinId="19" hidden="1" customBuiltin="1"/>
    <cellStyle name="Heading 4" xfId="9191" builtinId="19" hidden="1" customBuiltin="1"/>
    <cellStyle name="Heading 4" xfId="9219" builtinId="19" hidden="1" customBuiltin="1"/>
    <cellStyle name="Heading 4" xfId="9258" builtinId="19" hidden="1" customBuiltin="1"/>
    <cellStyle name="Heading 4" xfId="9288" builtinId="19" hidden="1" customBuiltin="1"/>
    <cellStyle name="Heading 4" xfId="9320" builtinId="19" hidden="1" customBuiltin="1"/>
    <cellStyle name="Heading 4" xfId="9352" builtinId="19" hidden="1" customBuiltin="1"/>
    <cellStyle name="Heading 4" xfId="9379" builtinId="19" hidden="1" customBuiltin="1"/>
    <cellStyle name="Heading 4" xfId="9248" builtinId="19" hidden="1" customBuiltin="1"/>
    <cellStyle name="Heading 4" xfId="9304" builtinId="19" hidden="1" customBuiltin="1"/>
    <cellStyle name="Heading 4" xfId="9336" builtinId="19" hidden="1" customBuiltin="1"/>
    <cellStyle name="Heading 4" xfId="9425" builtinId="19" hidden="1" customBuiltin="1"/>
    <cellStyle name="Heading 4" xfId="9449" builtinId="19" hidden="1" customBuiltin="1"/>
    <cellStyle name="Heading 4" xfId="9474" builtinId="19" hidden="1" customBuiltin="1"/>
    <cellStyle name="Heading 4" xfId="9497" builtinId="19" hidden="1" customBuiltin="1"/>
    <cellStyle name="Heading 4" xfId="8469" builtinId="19" hidden="1" customBuiltin="1"/>
    <cellStyle name="Heading 4" xfId="8199" builtinId="19" hidden="1" customBuiltin="1"/>
    <cellStyle name="Heading 4" xfId="8351" builtinId="19" hidden="1" customBuiltin="1"/>
    <cellStyle name="Heading 4" xfId="8430" builtinId="19" hidden="1" customBuiltin="1"/>
    <cellStyle name="Heading 4" xfId="8386" builtinId="19" hidden="1" customBuiltin="1"/>
    <cellStyle name="Heading 4" xfId="8166" builtinId="19" hidden="1" customBuiltin="1"/>
    <cellStyle name="Heading 4" xfId="9665" builtinId="19" hidden="1" customBuiltin="1"/>
    <cellStyle name="Heading 4" xfId="9686" builtinId="19" hidden="1" customBuiltin="1"/>
    <cellStyle name="Heading 4" xfId="9709" builtinId="19" hidden="1" customBuiltin="1"/>
    <cellStyle name="Heading 4" xfId="9730" builtinId="19" hidden="1" customBuiltin="1"/>
    <cellStyle name="Heading 4" xfId="9751" builtinId="19" hidden="1" customBuiltin="1"/>
    <cellStyle name="Heading 4" xfId="9707" builtinId="19" hidden="1" customBuiltin="1"/>
    <cellStyle name="Heading 4" xfId="9784" builtinId="19" hidden="1" customBuiltin="1"/>
    <cellStyle name="Heading 4" xfId="9814" builtinId="19" hidden="1" customBuiltin="1"/>
    <cellStyle name="Heading 4" xfId="9848" builtinId="19" hidden="1" customBuiltin="1"/>
    <cellStyle name="Heading 4" xfId="9880" builtinId="19" hidden="1" customBuiltin="1"/>
    <cellStyle name="Heading 4" xfId="9911" builtinId="19" hidden="1" customBuiltin="1"/>
    <cellStyle name="Heading 4" xfId="9773" builtinId="19" hidden="1" customBuiltin="1"/>
    <cellStyle name="Heading 4" xfId="9830" builtinId="19" hidden="1" customBuiltin="1"/>
    <cellStyle name="Heading 4" xfId="9864" builtinId="19" hidden="1" customBuiltin="1"/>
    <cellStyle name="Heading 4" xfId="9962" builtinId="19" hidden="1" customBuiltin="1"/>
    <cellStyle name="Heading 4" xfId="9987" builtinId="19" hidden="1" customBuiltin="1"/>
    <cellStyle name="Heading 4" xfId="10011" builtinId="19" hidden="1" customBuiltin="1"/>
    <cellStyle name="Heading 4" xfId="9651" builtinId="19" hidden="1" customBuiltin="1"/>
    <cellStyle name="Heading 4" xfId="10054" builtinId="19" hidden="1" customBuiltin="1"/>
    <cellStyle name="Heading 4" xfId="10082" builtinId="19" hidden="1" customBuiltin="1"/>
    <cellStyle name="Heading 4" xfId="10113" builtinId="19" hidden="1" customBuiltin="1"/>
    <cellStyle name="Heading 4" xfId="10143" builtinId="19" hidden="1" customBuiltin="1"/>
    <cellStyle name="Heading 4" xfId="10170" builtinId="19" hidden="1" customBuiltin="1"/>
    <cellStyle name="Heading 4" xfId="10046" builtinId="19" hidden="1" customBuiltin="1"/>
    <cellStyle name="Heading 4" xfId="10098" builtinId="19" hidden="1" customBuiltin="1"/>
    <cellStyle name="Heading 4" xfId="10129" builtinId="19" hidden="1" customBuiltin="1"/>
    <cellStyle name="Heading 4" xfId="10217" builtinId="19" hidden="1" customBuiltin="1"/>
    <cellStyle name="Heading 4" xfId="10240" builtinId="19" hidden="1" customBuiltin="1"/>
    <cellStyle name="Heading 4" xfId="10265" builtinId="19" hidden="1" customBuiltin="1"/>
    <cellStyle name="Heading 4" xfId="10292" builtinId="19" hidden="1" customBuiltin="1"/>
    <cellStyle name="Heading 4" xfId="10331" builtinId="19" hidden="1" customBuiltin="1"/>
    <cellStyle name="Heading 4" xfId="10360" builtinId="19" hidden="1" customBuiltin="1"/>
    <cellStyle name="Heading 4" xfId="10392" builtinId="19" hidden="1" customBuiltin="1"/>
    <cellStyle name="Heading 4" xfId="10423" builtinId="19" hidden="1" customBuiltin="1"/>
    <cellStyle name="Heading 4" xfId="10450" builtinId="19" hidden="1" customBuiltin="1"/>
    <cellStyle name="Heading 4" xfId="10322" builtinId="19" hidden="1" customBuiltin="1"/>
    <cellStyle name="Heading 4" xfId="10376" builtinId="19" hidden="1" customBuiltin="1"/>
    <cellStyle name="Heading 4" xfId="10408" builtinId="19" hidden="1" customBuiltin="1"/>
    <cellStyle name="Heading 4" xfId="10496" builtinId="19" hidden="1" customBuiltin="1"/>
    <cellStyle name="Heading 4" xfId="10520" builtinId="19" hidden="1" customBuiltin="1"/>
    <cellStyle name="Heading 4" xfId="10543" builtinId="19" hidden="1" customBuiltin="1"/>
    <cellStyle name="Heading 4" xfId="10573" builtinId="19" hidden="1" customBuiltin="1"/>
    <cellStyle name="Heading 4" xfId="10671" builtinId="19" hidden="1" customBuiltin="1"/>
    <cellStyle name="Heading 4" xfId="10764" builtinId="19" hidden="1" customBuiltin="1"/>
    <cellStyle name="Heading 4" xfId="4826" builtinId="19" hidden="1" customBuiltin="1"/>
    <cellStyle name="Heading 4" xfId="10835" builtinId="19" hidden="1" customBuiltin="1"/>
    <cellStyle name="Heading 4" xfId="5599" builtinId="19" hidden="1" customBuiltin="1"/>
    <cellStyle name="Heading 4" xfId="6306" builtinId="19" hidden="1" customBuiltin="1"/>
    <cellStyle name="Heading 4" xfId="7807" builtinId="19" hidden="1" customBuiltin="1"/>
    <cellStyle name="Heading 4" xfId="7816" builtinId="19" hidden="1" customBuiltin="1"/>
    <cellStyle name="Heading 4" xfId="7578" builtinId="19" hidden="1" customBuiltin="1"/>
    <cellStyle name="Heading 4" xfId="4720" builtinId="19" hidden="1" customBuiltin="1"/>
    <cellStyle name="Heading 4" xfId="4840" builtinId="19" hidden="1" customBuiltin="1"/>
    <cellStyle name="Heading 4" xfId="4770" builtinId="19" hidden="1" customBuiltin="1"/>
    <cellStyle name="Heading 4" xfId="5820" builtinId="19" hidden="1" customBuiltin="1"/>
    <cellStyle name="Heading 4" xfId="5074" builtinId="19" hidden="1" customBuiltin="1"/>
    <cellStyle name="Heading 4" xfId="5016" builtinId="19" hidden="1" customBuiltin="1"/>
    <cellStyle name="Heading 4" xfId="7742" builtinId="19" hidden="1" customBuiltin="1"/>
    <cellStyle name="Heading 4" xfId="7502" builtinId="19" hidden="1" customBuiltin="1"/>
    <cellStyle name="Heading 4" xfId="4085" builtinId="19" hidden="1" customBuiltin="1"/>
    <cellStyle name="Heading 4" xfId="4408" builtinId="19" hidden="1" customBuiltin="1"/>
    <cellStyle name="Heading 4" xfId="4821" builtinId="19" hidden="1" customBuiltin="1"/>
    <cellStyle name="Heading 4" xfId="4829" builtinId="19" hidden="1" customBuiltin="1"/>
    <cellStyle name="Heading 4" xfId="10615" builtinId="19" hidden="1" customBuiltin="1"/>
    <cellStyle name="Heading 4" xfId="4543" builtinId="19" hidden="1" customBuiltin="1"/>
    <cellStyle name="Heading 4" xfId="5946" builtinId="19" hidden="1" customBuiltin="1"/>
    <cellStyle name="Heading 4" xfId="7712" builtinId="19" hidden="1" customBuiltin="1"/>
    <cellStyle name="Heading 4" xfId="8231" builtinId="19" hidden="1" customBuiltin="1"/>
    <cellStyle name="Heading 4" xfId="5699" builtinId="19" hidden="1" customBuiltin="1"/>
    <cellStyle name="Heading 4" xfId="7572" builtinId="19" hidden="1" customBuiltin="1"/>
    <cellStyle name="Heading 4" xfId="7800" builtinId="19" hidden="1" customBuiltin="1"/>
    <cellStyle name="Heading 4" xfId="8398" builtinId="19" hidden="1" customBuiltin="1"/>
    <cellStyle name="Heading 4" xfId="4494" builtinId="19" hidden="1" customBuiltin="1"/>
    <cellStyle name="Heading 4" xfId="8513" builtinId="19" hidden="1" customBuiltin="1"/>
    <cellStyle name="Heading 4" xfId="4121" builtinId="19" hidden="1" customBuiltin="1"/>
    <cellStyle name="Heading 4" xfId="5405" builtinId="19" hidden="1" customBuiltin="1"/>
    <cellStyle name="Heading 4" xfId="5008" builtinId="19" hidden="1" customBuiltin="1"/>
    <cellStyle name="Heading 4" xfId="6079" builtinId="19" hidden="1" customBuiltin="1"/>
    <cellStyle name="Heading 4" xfId="6204" builtinId="19" hidden="1" customBuiltin="1"/>
    <cellStyle name="Heading 4" xfId="5795" builtinId="19" hidden="1" customBuiltin="1"/>
    <cellStyle name="Heading 4" xfId="4930" builtinId="19" hidden="1" customBuiltin="1"/>
    <cellStyle name="Heading 4" xfId="5442" builtinId="19" hidden="1" customBuiltin="1"/>
    <cellStyle name="Heading 4" xfId="4880" builtinId="19" hidden="1" customBuiltin="1"/>
    <cellStyle name="Heading 4" xfId="3891" builtinId="19" hidden="1" customBuiltin="1"/>
    <cellStyle name="Heading 4" xfId="5101" builtinId="19" hidden="1" customBuiltin="1"/>
    <cellStyle name="Heading 4" xfId="4998" builtinId="19" hidden="1" customBuiltin="1"/>
    <cellStyle name="Heading 4" xfId="4939" builtinId="19" hidden="1" customBuiltin="1"/>
    <cellStyle name="Heading 4" xfId="4485" builtinId="19" hidden="1" customBuiltin="1"/>
    <cellStyle name="Heading 4" xfId="5688" builtinId="19" hidden="1" customBuiltin="1"/>
    <cellStyle name="Heading 4" xfId="4730" builtinId="19" hidden="1" customBuiltin="1"/>
    <cellStyle name="Heading 4" xfId="5479" builtinId="19" hidden="1" customBuiltin="1"/>
    <cellStyle name="Heading 4" xfId="8410" builtinId="19" hidden="1" customBuiltin="1"/>
    <cellStyle name="Heading 4" xfId="10208" builtinId="19" hidden="1" customBuiltin="1"/>
    <cellStyle name="Heading 4" xfId="4938" builtinId="19" hidden="1" customBuiltin="1"/>
    <cellStyle name="Heading 4" xfId="5765" builtinId="19" hidden="1" customBuiltin="1"/>
    <cellStyle name="Heading 4" xfId="9979" builtinId="19" hidden="1" customBuiltin="1"/>
    <cellStyle name="Heading 4" xfId="11009" builtinId="19" hidden="1" customBuiltin="1"/>
    <cellStyle name="Heading 4" xfId="11034" builtinId="19" hidden="1" customBuiltin="1"/>
    <cellStyle name="Heading 4" xfId="11065" builtinId="19" hidden="1" customBuiltin="1"/>
    <cellStyle name="Heading 4" xfId="11092" builtinId="19" hidden="1" customBuiltin="1"/>
    <cellStyle name="Heading 4" xfId="11119" builtinId="19" hidden="1" customBuiltin="1"/>
    <cellStyle name="Heading 4" xfId="11062" builtinId="19" hidden="1" customBuiltin="1"/>
    <cellStyle name="Heading 4" xfId="11163" builtinId="19" hidden="1" customBuiltin="1"/>
    <cellStyle name="Heading 4" xfId="11195" builtinId="19" hidden="1" customBuiltin="1"/>
    <cellStyle name="Heading 4" xfId="11229" builtinId="19" hidden="1" customBuiltin="1"/>
    <cellStyle name="Heading 4" xfId="11266" builtinId="19" hidden="1" customBuiltin="1"/>
    <cellStyle name="Heading 4" xfId="11297" builtinId="19" hidden="1" customBuiltin="1"/>
    <cellStyle name="Heading 4" xfId="11148" builtinId="19" hidden="1" customBuiltin="1"/>
    <cellStyle name="Heading 4" xfId="11211" builtinId="19" hidden="1" customBuiltin="1"/>
    <cellStyle name="Heading 4" xfId="11245" builtinId="19" hidden="1" customBuiltin="1"/>
    <cellStyle name="Heading 4" xfId="11349" builtinId="19" hidden="1" customBuiltin="1"/>
    <cellStyle name="Heading 4" xfId="11380" builtinId="19" hidden="1" customBuiltin="1"/>
    <cellStyle name="Heading 4" xfId="11406" builtinId="19" hidden="1" customBuiltin="1"/>
    <cellStyle name="Heading 4" xfId="10991" builtinId="19" hidden="1" customBuiltin="1"/>
    <cellStyle name="Heading 4" xfId="11460" builtinId="19" hidden="1" customBuiltin="1"/>
    <cellStyle name="Heading 4" xfId="11491" builtinId="19" hidden="1" customBuiltin="1"/>
    <cellStyle name="Heading 4" xfId="11523" builtinId="19" hidden="1" customBuiltin="1"/>
    <cellStyle name="Heading 4" xfId="11556" builtinId="19" hidden="1" customBuiltin="1"/>
    <cellStyle name="Heading 4" xfId="11584" builtinId="19" hidden="1" customBuiltin="1"/>
    <cellStyle name="Heading 4" xfId="11448" builtinId="19" hidden="1" customBuiltin="1"/>
    <cellStyle name="Heading 4" xfId="11507" builtinId="19" hidden="1" customBuiltin="1"/>
    <cellStyle name="Heading 4" xfId="11539" builtinId="19" hidden="1" customBuiltin="1"/>
    <cellStyle name="Heading 4" xfId="11631" builtinId="19" hidden="1" customBuiltin="1"/>
    <cellStyle name="Heading 4" xfId="11657" builtinId="19" hidden="1" customBuiltin="1"/>
    <cellStyle name="Heading 4" xfId="11685" builtinId="19" hidden="1" customBuiltin="1"/>
    <cellStyle name="Heading 4" xfId="11716" builtinId="19" hidden="1" customBuiltin="1"/>
    <cellStyle name="Heading 4" xfId="11759" builtinId="19" hidden="1" customBuiltin="1"/>
    <cellStyle name="Heading 4" xfId="11789" builtinId="19" hidden="1" customBuiltin="1"/>
    <cellStyle name="Heading 4" xfId="11821" builtinId="19" hidden="1" customBuiltin="1"/>
    <cellStyle name="Heading 4" xfId="11853" builtinId="19" hidden="1" customBuiltin="1"/>
    <cellStyle name="Heading 4" xfId="11880" builtinId="19" hidden="1" customBuiltin="1"/>
    <cellStyle name="Heading 4" xfId="11746" builtinId="19" hidden="1" customBuiltin="1"/>
    <cellStyle name="Heading 4" xfId="11805" builtinId="19" hidden="1" customBuiltin="1"/>
    <cellStyle name="Heading 4" xfId="11837" builtinId="19" hidden="1" customBuiltin="1"/>
    <cellStyle name="Heading 4" xfId="11925" builtinId="19" hidden="1" customBuiltin="1"/>
    <cellStyle name="Heading 4" xfId="11955" builtinId="19" hidden="1" customBuiltin="1"/>
    <cellStyle name="Heading 4" xfId="11985" builtinId="19" hidden="1" customBuiltin="1"/>
    <cellStyle name="Heading 4" xfId="12010" builtinId="19" hidden="1" customBuiltin="1"/>
    <cellStyle name="Heading 4" xfId="10934" builtinId="19" hidden="1" customBuiltin="1"/>
    <cellStyle name="Heading 4" xfId="7501" builtinId="19" hidden="1" customBuiltin="1"/>
    <cellStyle name="Heading 4" xfId="10880" builtinId="19" hidden="1" customBuiltin="1"/>
    <cellStyle name="Heading 4" xfId="10913" builtinId="19" hidden="1" customBuiltin="1"/>
    <cellStyle name="Heading 4" xfId="10896" builtinId="19" hidden="1" customBuiltin="1"/>
    <cellStyle name="Heading 4" xfId="6129" builtinId="19" hidden="1" customBuiltin="1"/>
    <cellStyle name="Heading 4" xfId="12164" builtinId="19" hidden="1" customBuiltin="1"/>
    <cellStyle name="Heading 4" xfId="12185" builtinId="19" hidden="1" customBuiltin="1"/>
    <cellStyle name="Heading 4" xfId="12208" builtinId="19" hidden="1" customBuiltin="1"/>
    <cellStyle name="Heading 4" xfId="12229" builtinId="19" hidden="1" customBuiltin="1"/>
    <cellStyle name="Heading 4" xfId="12250" builtinId="19" hidden="1" customBuiltin="1"/>
    <cellStyle name="Heading 4" xfId="12206" builtinId="19" hidden="1" customBuiltin="1"/>
    <cellStyle name="Heading 4" xfId="12286" builtinId="19" hidden="1" customBuiltin="1"/>
    <cellStyle name="Heading 4" xfId="12317" builtinId="19" hidden="1" customBuiltin="1"/>
    <cellStyle name="Heading 4" xfId="12352" builtinId="19" hidden="1" customBuiltin="1"/>
    <cellStyle name="Heading 4" xfId="12383" builtinId="19" hidden="1" customBuiltin="1"/>
    <cellStyle name="Heading 4" xfId="12415" builtinId="19" hidden="1" customBuiltin="1"/>
    <cellStyle name="Heading 4" xfId="12272" builtinId="19" hidden="1" customBuiltin="1"/>
    <cellStyle name="Heading 4" xfId="12333" builtinId="19" hidden="1" customBuiltin="1"/>
    <cellStyle name="Heading 4" xfId="12368" builtinId="19" hidden="1" customBuiltin="1"/>
    <cellStyle name="Heading 4" xfId="12467" builtinId="19" hidden="1" customBuiltin="1"/>
    <cellStyle name="Heading 4" xfId="12495" builtinId="19" hidden="1" customBuiltin="1"/>
    <cellStyle name="Heading 4" xfId="12522" builtinId="19" hidden="1" customBuiltin="1"/>
    <cellStyle name="Heading 4" xfId="12150" builtinId="19" hidden="1" customBuiltin="1"/>
    <cellStyle name="Heading 4" xfId="12570" builtinId="19" hidden="1" customBuiltin="1"/>
    <cellStyle name="Heading 4" xfId="12600" builtinId="19" hidden="1" customBuiltin="1"/>
    <cellStyle name="Heading 4" xfId="12631" builtinId="19" hidden="1" customBuiltin="1"/>
    <cellStyle name="Heading 4" xfId="12662" builtinId="19" hidden="1" customBuiltin="1"/>
    <cellStyle name="Heading 4" xfId="12689" builtinId="19" hidden="1" customBuiltin="1"/>
    <cellStyle name="Heading 4" xfId="12559" builtinId="19" hidden="1" customBuiltin="1"/>
    <cellStyle name="Heading 4" xfId="12616" builtinId="19" hidden="1" customBuiltin="1"/>
    <cellStyle name="Heading 4" xfId="12647" builtinId="19" hidden="1" customBuiltin="1"/>
    <cellStyle name="Heading 4" xfId="12736" builtinId="19" hidden="1" customBuiltin="1"/>
    <cellStyle name="Heading 4" xfId="12763" builtinId="19" hidden="1" customBuiltin="1"/>
    <cellStyle name="Heading 4" xfId="12793" builtinId="19" hidden="1" customBuiltin="1"/>
    <cellStyle name="Heading 4" xfId="12824" builtinId="19" hidden="1" customBuiltin="1"/>
    <cellStyle name="Heading 4" xfId="12863" builtinId="19" hidden="1" customBuiltin="1"/>
    <cellStyle name="Heading 4" xfId="12893" builtinId="19" hidden="1" customBuiltin="1"/>
    <cellStyle name="Heading 4" xfId="12924" builtinId="19" hidden="1" customBuiltin="1"/>
    <cellStyle name="Heading 4" xfId="12954" builtinId="19" hidden="1" customBuiltin="1"/>
    <cellStyle name="Heading 4" xfId="12981" builtinId="19" hidden="1" customBuiltin="1"/>
    <cellStyle name="Heading 4" xfId="12852" builtinId="19" hidden="1" customBuiltin="1"/>
    <cellStyle name="Heading 4" xfId="12909" builtinId="19" hidden="1" customBuiltin="1"/>
    <cellStyle name="Heading 4" xfId="12940" builtinId="19" hidden="1" customBuiltin="1"/>
    <cellStyle name="Heading 4" xfId="13028" builtinId="19" hidden="1" customBuiltin="1"/>
    <cellStyle name="Heading 4" xfId="13053" builtinId="19" hidden="1" customBuiltin="1"/>
    <cellStyle name="Heading 4" xfId="13080" builtinId="19" hidden="1" customBuiltin="1"/>
    <cellStyle name="Heading 4" xfId="13104" builtinId="19" hidden="1" customBuiltin="1"/>
    <cellStyle name="Heading 4" xfId="5519" builtinId="19" hidden="1" customBuiltin="1"/>
    <cellStyle name="Heading 4" xfId="5898" builtinId="19" hidden="1" customBuiltin="1"/>
    <cellStyle name="Heading 4" xfId="10648" builtinId="19" hidden="1" customBuiltin="1"/>
    <cellStyle name="Heading 4" xfId="4914" builtinId="19" hidden="1" customBuiltin="1"/>
    <cellStyle name="Heading 4" xfId="7511" builtinId="19" hidden="1" customBuiltin="1"/>
    <cellStyle name="Heading 4" xfId="11379" builtinId="19" hidden="1" customBuiltin="1"/>
    <cellStyle name="Heading 4" xfId="5236" builtinId="19" hidden="1" customBuiltin="1"/>
    <cellStyle name="Heading 4" xfId="6326" builtinId="19" hidden="1" customBuiltin="1"/>
    <cellStyle name="Heading 4" xfId="11082" builtinId="19" hidden="1" customBuiltin="1"/>
    <cellStyle name="Heading 4" xfId="5687" builtinId="19" hidden="1" customBuiltin="1"/>
    <cellStyle name="Heading 4" xfId="10766" builtinId="19" hidden="1" customBuiltin="1"/>
    <cellStyle name="Heading 4" xfId="11943" builtinId="19" hidden="1" customBuiltin="1"/>
    <cellStyle name="Heading 4" xfId="11132" builtinId="19" hidden="1" customBuiltin="1"/>
    <cellStyle name="Heading 4" xfId="12857" builtinId="19" hidden="1" customBuiltin="1"/>
    <cellStyle name="Heading 4" xfId="4867" builtinId="19" hidden="1" customBuiltin="1"/>
    <cellStyle name="Heading 4" xfId="5188" builtinId="19" hidden="1" customBuiltin="1"/>
    <cellStyle name="Heading 4" xfId="12506" builtinId="19" hidden="1" customBuiltin="1"/>
    <cellStyle name="Heading 4" xfId="6234" builtinId="19" hidden="1" customBuiltin="1"/>
    <cellStyle name="Heading 4" xfId="10780" builtinId="19" hidden="1" customBuiltin="1"/>
    <cellStyle name="Heading 4" xfId="8458" builtinId="19" hidden="1" customBuiltin="1"/>
    <cellStyle name="Heading 4" xfId="13165" builtinId="19" hidden="1" customBuiltin="1"/>
    <cellStyle name="Heading 4" xfId="13202" builtinId="19" hidden="1" customBuiltin="1"/>
    <cellStyle name="Heading 4" xfId="13237" builtinId="19" hidden="1" customBuiltin="1"/>
    <cellStyle name="Heading 4" xfId="4911" builtinId="19" hidden="1" customBuiltin="1"/>
    <cellStyle name="Heading 4" xfId="13300" builtinId="19" hidden="1" customBuiltin="1"/>
    <cellStyle name="Heading 4" xfId="13333" builtinId="19" hidden="1" customBuiltin="1"/>
    <cellStyle name="Heading 4" xfId="13367" builtinId="19" hidden="1" customBuiltin="1"/>
    <cellStyle name="Heading 4" xfId="13401" builtinId="19" hidden="1" customBuiltin="1"/>
    <cellStyle name="Heading 4" xfId="13431" builtinId="19" hidden="1" customBuiltin="1"/>
    <cellStyle name="Heading 4" xfId="13287" builtinId="19" hidden="1" customBuiltin="1"/>
    <cellStyle name="Heading 4" xfId="13349" builtinId="19" hidden="1" customBuiltin="1"/>
    <cellStyle name="Heading 4" xfId="13383" builtinId="19" hidden="1" customBuiltin="1"/>
    <cellStyle name="Heading 4" xfId="13487" builtinId="19" hidden="1" customBuiltin="1"/>
    <cellStyle name="Heading 4" xfId="13523" builtinId="19" hidden="1" customBuiltin="1"/>
    <cellStyle name="Heading 4" xfId="13557" builtinId="19" hidden="1" customBuiltin="1"/>
    <cellStyle name="Heading 4" xfId="13597" builtinId="19" hidden="1" customBuiltin="1"/>
    <cellStyle name="Heading 4" xfId="13642" builtinId="19" hidden="1" customBuiltin="1"/>
    <cellStyle name="Heading 4" xfId="13675" builtinId="19" hidden="1" customBuiltin="1"/>
    <cellStyle name="Heading 4" xfId="13709" builtinId="19" hidden="1" customBuiltin="1"/>
    <cellStyle name="Heading 4" xfId="13743" builtinId="19" hidden="1" customBuiltin="1"/>
    <cellStyle name="Heading 4" xfId="13773" builtinId="19" hidden="1" customBuiltin="1"/>
    <cellStyle name="Heading 4" xfId="13629" builtinId="19" hidden="1" customBuiltin="1"/>
    <cellStyle name="Heading 4" xfId="13691" builtinId="19" hidden="1" customBuiltin="1"/>
    <cellStyle name="Heading 4" xfId="13725" builtinId="19" hidden="1" customBuiltin="1"/>
    <cellStyle name="Heading 4" xfId="13829" builtinId="19" hidden="1" customBuiltin="1"/>
    <cellStyle name="Heading 4" xfId="13865" builtinId="19" hidden="1" customBuiltin="1"/>
    <cellStyle name="Heading 4" xfId="13899" builtinId="19" hidden="1" customBuiltin="1"/>
    <cellStyle name="Heading 4" xfId="13947" builtinId="19" hidden="1" customBuiltin="1"/>
    <cellStyle name="Heading 4" xfId="14307" builtinId="19" hidden="1" customBuiltin="1"/>
    <cellStyle name="Heading 4" xfId="14328" builtinId="19" hidden="1" customBuiltin="1"/>
    <cellStyle name="Heading 4" xfId="14350" builtinId="19" hidden="1" customBuiltin="1"/>
    <cellStyle name="Heading 4" xfId="14372" builtinId="19" hidden="1" customBuiltin="1"/>
    <cellStyle name="Heading 4" xfId="14393" builtinId="19" hidden="1" customBuiltin="1"/>
    <cellStyle name="Heading 4" xfId="14435" builtinId="19" hidden="1" customBuiltin="1"/>
    <cellStyle name="Heading 4" xfId="14836" builtinId="19" hidden="1" customBuiltin="1"/>
    <cellStyle name="Heading 4" xfId="14860" builtinId="19" hidden="1" customBuiltin="1"/>
    <cellStyle name="Heading 4" xfId="14887" builtinId="19" hidden="1" customBuiltin="1"/>
    <cellStyle name="Heading 4" xfId="14911" builtinId="19" hidden="1" customBuiltin="1"/>
    <cellStyle name="Heading 4" xfId="14935" builtinId="19" hidden="1" customBuiltin="1"/>
    <cellStyle name="Heading 4" xfId="14885" builtinId="19" hidden="1" customBuiltin="1"/>
    <cellStyle name="Heading 4" xfId="14970" builtinId="19" hidden="1" customBuiltin="1"/>
    <cellStyle name="Heading 4" xfId="14999" builtinId="19" hidden="1" customBuiltin="1"/>
    <cellStyle name="Heading 4" xfId="15033" builtinId="19" hidden="1" customBuiltin="1"/>
    <cellStyle name="Heading 4" xfId="15066" builtinId="19" hidden="1" customBuiltin="1"/>
    <cellStyle name="Heading 4" xfId="15098" builtinId="19" hidden="1" customBuiltin="1"/>
    <cellStyle name="Heading 4" xfId="14958" builtinId="19" hidden="1" customBuiltin="1"/>
    <cellStyle name="Heading 4" xfId="15015" builtinId="19" hidden="1" customBuiltin="1"/>
    <cellStyle name="Heading 4" xfId="15049" builtinId="19" hidden="1" customBuiltin="1"/>
    <cellStyle name="Heading 4" xfId="15146" builtinId="19" hidden="1" customBuiltin="1"/>
    <cellStyle name="Heading 4" xfId="15171" builtinId="19" hidden="1" customBuiltin="1"/>
    <cellStyle name="Heading 4" xfId="15194" builtinId="19" hidden="1" customBuiltin="1"/>
    <cellStyle name="Heading 4" xfId="14821" builtinId="19" hidden="1" customBuiltin="1"/>
    <cellStyle name="Heading 4" xfId="15238" builtinId="19" hidden="1" customBuiltin="1"/>
    <cellStyle name="Heading 4" xfId="15266" builtinId="19" hidden="1" customBuiltin="1"/>
    <cellStyle name="Heading 4" xfId="15297" builtinId="19" hidden="1" customBuiltin="1"/>
    <cellStyle name="Heading 4" xfId="15329" builtinId="19" hidden="1" customBuiltin="1"/>
    <cellStyle name="Heading 4" xfId="15356" builtinId="19" hidden="1" customBuiltin="1"/>
    <cellStyle name="Heading 4" xfId="15229" builtinId="19" hidden="1" customBuiltin="1"/>
    <cellStyle name="Heading 4" xfId="15282" builtinId="19" hidden="1" customBuiltin="1"/>
    <cellStyle name="Heading 4" xfId="15313" builtinId="19" hidden="1" customBuiltin="1"/>
    <cellStyle name="Heading 4" xfId="15401" builtinId="19" hidden="1" customBuiltin="1"/>
    <cellStyle name="Heading 4" xfId="15425" builtinId="19" hidden="1" customBuiltin="1"/>
    <cellStyle name="Heading 4" xfId="15450" builtinId="19" hidden="1" customBuiltin="1"/>
    <cellStyle name="Heading 4" xfId="15478" builtinId="19" hidden="1" customBuiltin="1"/>
    <cellStyle name="Heading 4" xfId="15516" builtinId="19" hidden="1" customBuiltin="1"/>
    <cellStyle name="Heading 4" xfId="15544" builtinId="19" hidden="1" customBuiltin="1"/>
    <cellStyle name="Heading 4" xfId="15575" builtinId="19" hidden="1" customBuiltin="1"/>
    <cellStyle name="Heading 4" xfId="15606" builtinId="19" hidden="1" customBuiltin="1"/>
    <cellStyle name="Heading 4" xfId="15633" builtinId="19" hidden="1" customBuiltin="1"/>
    <cellStyle name="Heading 4" xfId="15507" builtinId="19" hidden="1" customBuiltin="1"/>
    <cellStyle name="Heading 4" xfId="15560" builtinId="19" hidden="1" customBuiltin="1"/>
    <cellStyle name="Heading 4" xfId="15591" builtinId="19" hidden="1" customBuiltin="1"/>
    <cellStyle name="Heading 4" xfId="15678" builtinId="19" hidden="1" customBuiltin="1"/>
    <cellStyle name="Heading 4" xfId="15701" builtinId="19" hidden="1" customBuiltin="1"/>
    <cellStyle name="Heading 4" xfId="15725" builtinId="19" hidden="1" customBuiltin="1"/>
    <cellStyle name="Heading 4" xfId="15748" builtinId="19" hidden="1" customBuiltin="1"/>
    <cellStyle name="Heading 4" xfId="14744" builtinId="19" hidden="1" customBuiltin="1"/>
    <cellStyle name="Heading 4" xfId="14514" builtinId="19" hidden="1" customBuiltin="1"/>
    <cellStyle name="Heading 4" xfId="14644" builtinId="19" hidden="1" customBuiltin="1"/>
    <cellStyle name="Heading 4" xfId="14712" builtinId="19" hidden="1" customBuiltin="1"/>
    <cellStyle name="Heading 4" xfId="14678" builtinId="19" hidden="1" customBuiltin="1"/>
    <cellStyle name="Heading 4" xfId="14489" builtinId="19" hidden="1" customBuiltin="1"/>
    <cellStyle name="Heading 4" xfId="15907" builtinId="19" hidden="1" customBuiltin="1"/>
    <cellStyle name="Heading 4" xfId="15928" builtinId="19" hidden="1" customBuiltin="1"/>
    <cellStyle name="Heading 4" xfId="15951" builtinId="19" hidden="1" customBuiltin="1"/>
    <cellStyle name="Heading 4" xfId="15972" builtinId="19" hidden="1" customBuiltin="1"/>
    <cellStyle name="Heading 4" xfId="15993" builtinId="19" hidden="1" customBuiltin="1"/>
    <cellStyle name="Heading 4" xfId="15949" builtinId="19" hidden="1" customBuiltin="1"/>
    <cellStyle name="Heading 4" xfId="16025" builtinId="19" hidden="1" customBuiltin="1"/>
    <cellStyle name="Heading 4" xfId="16055" builtinId="19" hidden="1" customBuiltin="1"/>
    <cellStyle name="Heading 4" xfId="16090" builtinId="19" hidden="1" customBuiltin="1"/>
    <cellStyle name="Heading 4" xfId="16121" builtinId="19" hidden="1" customBuiltin="1"/>
    <cellStyle name="Heading 4" xfId="16152" builtinId="19" hidden="1" customBuiltin="1"/>
    <cellStyle name="Heading 4" xfId="16015" builtinId="19" hidden="1" customBuiltin="1"/>
    <cellStyle name="Heading 4" xfId="16071" builtinId="19" hidden="1" customBuiltin="1"/>
    <cellStyle name="Heading 4" xfId="16106" builtinId="19" hidden="1" customBuiltin="1"/>
    <cellStyle name="Heading 4" xfId="16203" builtinId="19" hidden="1" customBuiltin="1"/>
    <cellStyle name="Heading 4" xfId="16227" builtinId="19" hidden="1" customBuiltin="1"/>
    <cellStyle name="Heading 4" xfId="16253" builtinId="19" hidden="1" customBuiltin="1"/>
    <cellStyle name="Heading 4" xfId="15895" builtinId="19" hidden="1" customBuiltin="1"/>
    <cellStyle name="Heading 4" xfId="16299" builtinId="19" hidden="1" customBuiltin="1"/>
    <cellStyle name="Heading 4" xfId="16327" builtinId="19" hidden="1" customBuiltin="1"/>
    <cellStyle name="Heading 4" xfId="16358" builtinId="19" hidden="1" customBuiltin="1"/>
    <cellStyle name="Heading 4" xfId="16388" builtinId="19" hidden="1" customBuiltin="1"/>
    <cellStyle name="Heading 4" xfId="16415" builtinId="19" hidden="1" customBuiltin="1"/>
    <cellStyle name="Heading 4" xfId="16290" builtinId="19" hidden="1" customBuiltin="1"/>
    <cellStyle name="Heading 4" xfId="16343" builtinId="19" hidden="1" customBuiltin="1"/>
    <cellStyle name="Heading 4" xfId="16374" builtinId="19" hidden="1" customBuiltin="1"/>
    <cellStyle name="Heading 4" xfId="16459" builtinId="19" hidden="1" customBuiltin="1"/>
    <cellStyle name="Heading 4" xfId="16481" builtinId="19" hidden="1" customBuiltin="1"/>
    <cellStyle name="Heading 4" xfId="16504" builtinId="19" hidden="1" customBuiltin="1"/>
    <cellStyle name="Heading 4" xfId="16531" builtinId="19" hidden="1" customBuiltin="1"/>
    <cellStyle name="Heading 4" xfId="16569" builtinId="19" hidden="1" customBuiltin="1"/>
    <cellStyle name="Heading 4" xfId="16597" builtinId="19" hidden="1" customBuiltin="1"/>
    <cellStyle name="Heading 4" xfId="16629" builtinId="19" hidden="1" customBuiltin="1"/>
    <cellStyle name="Heading 4" xfId="16660" builtinId="19" hidden="1" customBuiltin="1"/>
    <cellStyle name="Heading 4" xfId="16687" builtinId="19" hidden="1" customBuiltin="1"/>
    <cellStyle name="Heading 4" xfId="16560" builtinId="19" hidden="1" customBuiltin="1"/>
    <cellStyle name="Heading 4" xfId="16613" builtinId="19" hidden="1" customBuiltin="1"/>
    <cellStyle name="Heading 4" xfId="16645" builtinId="19" hidden="1" customBuiltin="1"/>
    <cellStyle name="Heading 4" xfId="16732" builtinId="19" hidden="1" customBuiltin="1"/>
    <cellStyle name="Heading 4" xfId="16755" builtinId="19" hidden="1" customBuiltin="1"/>
    <cellStyle name="Heading 4" xfId="16777" builtinId="19" hidden="1" customBuiltin="1"/>
    <cellStyle name="Heading 4" xfId="16807" builtinId="19" hidden="1" customBuiltin="1"/>
    <cellStyle name="Heading 4" xfId="16888" builtinId="19" hidden="1" customBuiltin="1"/>
    <cellStyle name="Heading 4" xfId="16968" builtinId="19" hidden="1" customBuiltin="1"/>
    <cellStyle name="Heading 4" xfId="5153" builtinId="19" hidden="1" customBuiltin="1"/>
    <cellStyle name="Heading 4" xfId="17021" builtinId="19" hidden="1" customBuiltin="1"/>
    <cellStyle name="Heading 4" xfId="5713" builtinId="19" hidden="1" customBuiltin="1"/>
    <cellStyle name="Heading 4" xfId="5134" builtinId="19" hidden="1" customBuiltin="1"/>
    <cellStyle name="Heading 4" xfId="14184" builtinId="19" hidden="1" customBuiltin="1"/>
    <cellStyle name="Heading 4" xfId="14193" builtinId="19" hidden="1" customBuiltin="1"/>
    <cellStyle name="Heading 4" xfId="13999" builtinId="19" hidden="1" customBuiltin="1"/>
    <cellStyle name="Heading 4" xfId="5932" builtinId="19" hidden="1" customBuiltin="1"/>
    <cellStyle name="Heading 4" xfId="6064" builtinId="19" hidden="1" customBuiltin="1"/>
    <cellStyle name="Heading 4" xfId="6097" builtinId="19" hidden="1" customBuiltin="1"/>
    <cellStyle name="Heading 4" xfId="5043" builtinId="19" hidden="1" customBuiltin="1"/>
    <cellStyle name="Heading 4" xfId="4332" builtinId="19" hidden="1" customBuiltin="1"/>
    <cellStyle name="Heading 4" xfId="6084" builtinId="19" hidden="1" customBuiltin="1"/>
    <cellStyle name="Heading 4" xfId="14124" builtinId="19" hidden="1" customBuiltin="1"/>
    <cellStyle name="Heading 4" xfId="13936" builtinId="19" hidden="1" customBuiltin="1"/>
    <cellStyle name="Heading 4" xfId="4745" builtinId="19" hidden="1" customBuiltin="1"/>
    <cellStyle name="Heading 4" xfId="4204" builtinId="19" hidden="1" customBuiltin="1"/>
    <cellStyle name="Heading 4" xfId="5170" builtinId="19" hidden="1" customBuiltin="1"/>
    <cellStyle name="Heading 4" xfId="4658" builtinId="19" hidden="1" customBuiltin="1"/>
    <cellStyle name="Heading 4" xfId="16841" builtinId="19" hidden="1" customBuiltin="1"/>
    <cellStyle name="Heading 4" xfId="4135" builtinId="19" hidden="1" customBuiltin="1"/>
    <cellStyle name="Heading 4" xfId="11028" builtinId="19" hidden="1" customBuiltin="1"/>
    <cellStyle name="Heading 4" xfId="14096" builtinId="19" hidden="1" customBuiltin="1"/>
    <cellStyle name="Heading 4" xfId="14543" builtinId="19" hidden="1" customBuiltin="1"/>
    <cellStyle name="Heading 4" xfId="5340" builtinId="19" hidden="1" customBuiltin="1"/>
    <cellStyle name="Heading 4" xfId="13992" builtinId="19" hidden="1" customBuiltin="1"/>
    <cellStyle name="Heading 4" xfId="14178" builtinId="19" hidden="1" customBuiltin="1"/>
    <cellStyle name="Heading 4" xfId="14685" builtinId="19" hidden="1" customBuiltin="1"/>
    <cellStyle name="Heading 4" xfId="4476" builtinId="19" hidden="1" customBuiltin="1"/>
    <cellStyle name="Heading 4" xfId="14786" builtinId="19" hidden="1" customBuiltin="1"/>
    <cellStyle name="Heading 4" xfId="5639" builtinId="19" hidden="1" customBuiltin="1"/>
    <cellStyle name="Heading 4" xfId="8145" builtinId="19" hidden="1" customBuiltin="1"/>
    <cellStyle name="Heading 4" xfId="8122" builtinId="19" hidden="1" customBuiltin="1"/>
    <cellStyle name="Heading 4" xfId="5086" builtinId="19" hidden="1" customBuiltin="1"/>
    <cellStyle name="Heading 4" xfId="4182" builtinId="19" hidden="1" customBuiltin="1"/>
    <cellStyle name="Heading 4" xfId="7880" builtinId="19" hidden="1" customBuiltin="1"/>
    <cellStyle name="Heading 4" xfId="5891" builtinId="19" hidden="1" customBuiltin="1"/>
    <cellStyle name="Heading 4" xfId="5973" builtinId="19" hidden="1" customBuiltin="1"/>
    <cellStyle name="Heading 4" xfId="6245" builtinId="19" hidden="1" customBuiltin="1"/>
    <cellStyle name="Heading 4" xfId="4663" builtinId="19" hidden="1" customBuiltin="1"/>
    <cellStyle name="Heading 4" xfId="8247" builtinId="19" hidden="1" customBuiltin="1"/>
    <cellStyle name="Heading 4" xfId="4843" builtinId="19" hidden="1" customBuiltin="1"/>
    <cellStyle name="Heading 4" xfId="5893" builtinId="19" hidden="1" customBuiltin="1"/>
    <cellStyle name="Heading 4" xfId="5716" builtinId="19" hidden="1" customBuiltin="1"/>
    <cellStyle name="Heading 4" xfId="8077" builtinId="19" hidden="1" customBuiltin="1"/>
    <cellStyle name="Heading 4" xfId="4961" builtinId="19" hidden="1" customBuiltin="1"/>
    <cellStyle name="Heading 4" xfId="6366" builtinId="19" hidden="1" customBuiltin="1"/>
    <cellStyle name="Heading 4" xfId="14695" builtinId="19" hidden="1" customBuiltin="1"/>
    <cellStyle name="Heading 4" xfId="16451" builtinId="19" hidden="1" customBuiltin="1"/>
    <cellStyle name="Heading 4" xfId="10248" builtinId="19" hidden="1" customBuiltin="1"/>
    <cellStyle name="Heading 4" xfId="4909" builtinId="19" hidden="1" customBuiltin="1"/>
    <cellStyle name="Heading 4" xfId="16220" builtinId="19" hidden="1" customBuiltin="1"/>
    <cellStyle name="Heading 4" xfId="17166" builtinId="19" hidden="1" customBuiltin="1"/>
    <cellStyle name="Heading 4" xfId="17191" builtinId="19" hidden="1" customBuiltin="1"/>
    <cellStyle name="Heading 4" xfId="17218" builtinId="19" hidden="1" customBuiltin="1"/>
    <cellStyle name="Heading 4" xfId="17245" builtinId="19" hidden="1" customBuiltin="1"/>
    <cellStyle name="Heading 4" xfId="17270" builtinId="19" hidden="1" customBuiltin="1"/>
    <cellStyle name="Heading 4" xfId="17215" builtinId="19" hidden="1" customBuiltin="1"/>
    <cellStyle name="Heading 4" xfId="17310" builtinId="19" hidden="1" customBuiltin="1"/>
    <cellStyle name="Heading 4" xfId="17342" builtinId="19" hidden="1" customBuiltin="1"/>
    <cellStyle name="Heading 4" xfId="17376" builtinId="19" hidden="1" customBuiltin="1"/>
    <cellStyle name="Heading 4" xfId="17410" builtinId="19" hidden="1" customBuiltin="1"/>
    <cellStyle name="Heading 4" xfId="17441" builtinId="19" hidden="1" customBuiltin="1"/>
    <cellStyle name="Heading 4" xfId="17296" builtinId="19" hidden="1" customBuiltin="1"/>
    <cellStyle name="Heading 4" xfId="17358" builtinId="19" hidden="1" customBuiltin="1"/>
    <cellStyle name="Heading 4" xfId="17392" builtinId="19" hidden="1" customBuiltin="1"/>
    <cellStyle name="Heading 4" xfId="17492" builtinId="19" hidden="1" customBuiltin="1"/>
    <cellStyle name="Heading 4" xfId="17521" builtinId="19" hidden="1" customBuiltin="1"/>
    <cellStyle name="Heading 4" xfId="17546" builtinId="19" hidden="1" customBuiltin="1"/>
    <cellStyle name="Heading 4" xfId="17150" builtinId="19" hidden="1" customBuiltin="1"/>
    <cellStyle name="Heading 4" xfId="17593" builtinId="19" hidden="1" customBuiltin="1"/>
    <cellStyle name="Heading 4" xfId="17623" builtinId="19" hidden="1" customBuiltin="1"/>
    <cellStyle name="Heading 4" xfId="17654" builtinId="19" hidden="1" customBuiltin="1"/>
    <cellStyle name="Heading 4" xfId="17685" builtinId="19" hidden="1" customBuiltin="1"/>
    <cellStyle name="Heading 4" xfId="17714" builtinId="19" hidden="1" customBuiltin="1"/>
    <cellStyle name="Heading 4" xfId="17583" builtinId="19" hidden="1" customBuiltin="1"/>
    <cellStyle name="Heading 4" xfId="17639" builtinId="19" hidden="1" customBuiltin="1"/>
    <cellStyle name="Heading 4" xfId="17670" builtinId="19" hidden="1" customBuiltin="1"/>
    <cellStyle name="Heading 4" xfId="17760" builtinId="19" hidden="1" customBuiltin="1"/>
    <cellStyle name="Heading 4" xfId="17787" builtinId="19" hidden="1" customBuiltin="1"/>
    <cellStyle name="Heading 4" xfId="17811" builtinId="19" hidden="1" customBuiltin="1"/>
    <cellStyle name="Heading 4" xfId="17839" builtinId="19" hidden="1" customBuiltin="1"/>
    <cellStyle name="Heading 4" xfId="17878" builtinId="19" hidden="1" customBuiltin="1"/>
    <cellStyle name="Heading 4" xfId="17907" builtinId="19" hidden="1" customBuiltin="1"/>
    <cellStyle name="Heading 4" xfId="17938" builtinId="19" hidden="1" customBuiltin="1"/>
    <cellStyle name="Heading 4" xfId="17970" builtinId="19" hidden="1" customBuiltin="1"/>
    <cellStyle name="Heading 4" xfId="17998" builtinId="19" hidden="1" customBuiltin="1"/>
    <cellStyle name="Heading 4" xfId="17867" builtinId="19" hidden="1" customBuiltin="1"/>
    <cellStyle name="Heading 4" xfId="17923" builtinId="19" hidden="1" customBuiltin="1"/>
    <cellStyle name="Heading 4" xfId="17954" builtinId="19" hidden="1" customBuiltin="1"/>
    <cellStyle name="Heading 4" xfId="18042" builtinId="19" hidden="1" customBuiltin="1"/>
    <cellStyle name="Heading 4" xfId="18068" builtinId="19" hidden="1" customBuiltin="1"/>
    <cellStyle name="Heading 4" xfId="18092" builtinId="19" hidden="1" customBuiltin="1"/>
    <cellStyle name="Heading 4" xfId="18116" builtinId="19" hidden="1" customBuiltin="1"/>
    <cellStyle name="Heading 4" xfId="17101" builtinId="19" hidden="1" customBuiltin="1"/>
    <cellStyle name="Heading 4" xfId="13935" builtinId="19" hidden="1" customBuiltin="1"/>
    <cellStyle name="Heading 4" xfId="17050" builtinId="19" hidden="1" customBuiltin="1"/>
    <cellStyle name="Heading 4" xfId="17081" builtinId="19" hidden="1" customBuiltin="1"/>
    <cellStyle name="Heading 4" xfId="17066" builtinId="19" hidden="1" customBuiltin="1"/>
    <cellStyle name="Heading 4" xfId="4195" builtinId="19" hidden="1" customBuiltin="1"/>
    <cellStyle name="Heading 4" xfId="18269" builtinId="19" hidden="1" customBuiltin="1"/>
    <cellStyle name="Heading 4" xfId="18290" builtinId="19" hidden="1" customBuiltin="1"/>
    <cellStyle name="Heading 4" xfId="18313" builtinId="19" hidden="1" customBuiltin="1"/>
    <cellStyle name="Heading 4" xfId="18334" builtinId="19" hidden="1" customBuiltin="1"/>
    <cellStyle name="Heading 4" xfId="18355" builtinId="19" hidden="1" customBuiltin="1"/>
    <cellStyle name="Heading 4" xfId="18311" builtinId="19" hidden="1" customBuiltin="1"/>
    <cellStyle name="Heading 4" xfId="18390" builtinId="19" hidden="1" customBuiltin="1"/>
    <cellStyle name="Heading 4" xfId="18420" builtinId="19" hidden="1" customBuiltin="1"/>
    <cellStyle name="Heading 4" xfId="18454" builtinId="19" hidden="1" customBuiltin="1"/>
    <cellStyle name="Heading 4" xfId="18486" builtinId="19" hidden="1" customBuiltin="1"/>
    <cellStyle name="Heading 4" xfId="18518" builtinId="19" hidden="1" customBuiltin="1"/>
    <cellStyle name="Heading 4" xfId="18378" builtinId="19" hidden="1" customBuiltin="1"/>
    <cellStyle name="Heading 4" xfId="18436" builtinId="19" hidden="1" customBuiltin="1"/>
    <cellStyle name="Heading 4" xfId="18470" builtinId="19" hidden="1" customBuiltin="1"/>
    <cellStyle name="Heading 4" xfId="18567" builtinId="19" hidden="1" customBuiltin="1"/>
    <cellStyle name="Heading 4" xfId="18593" builtinId="19" hidden="1" customBuiltin="1"/>
    <cellStyle name="Heading 4" xfId="18620" builtinId="19" hidden="1" customBuiltin="1"/>
    <cellStyle name="Heading 4" xfId="18257" builtinId="19" hidden="1" customBuiltin="1"/>
    <cellStyle name="Heading 4" xfId="18667" builtinId="19" hidden="1" customBuiltin="1"/>
    <cellStyle name="Heading 4" xfId="18697" builtinId="19" hidden="1" customBuiltin="1"/>
    <cellStyle name="Heading 4" xfId="18728" builtinId="19" hidden="1" customBuiltin="1"/>
    <cellStyle name="Heading 4" xfId="18759" builtinId="19" hidden="1" customBuiltin="1"/>
    <cellStyle name="Heading 4" xfId="18787" builtinId="19" hidden="1" customBuiltin="1"/>
    <cellStyle name="Heading 4" xfId="18657" builtinId="19" hidden="1" customBuiltin="1"/>
    <cellStyle name="Heading 4" xfId="18713" builtinId="19" hidden="1" customBuiltin="1"/>
    <cellStyle name="Heading 4" xfId="18744" builtinId="19" hidden="1" customBuiltin="1"/>
    <cellStyle name="Heading 4" xfId="18832" builtinId="19" hidden="1" customBuiltin="1"/>
    <cellStyle name="Heading 4" xfId="18859" builtinId="19" hidden="1" customBuiltin="1"/>
    <cellStyle name="Heading 4" xfId="18883" builtinId="19" hidden="1" customBuiltin="1"/>
    <cellStyle name="Heading 4" xfId="18912" builtinId="19" hidden="1" customBuiltin="1"/>
    <cellStyle name="Heading 4" xfId="18950" builtinId="19" hidden="1" customBuiltin="1"/>
    <cellStyle name="Heading 4" xfId="18979" builtinId="19" hidden="1" customBuiltin="1"/>
    <cellStyle name="Heading 4" xfId="19010" builtinId="19" hidden="1" customBuiltin="1"/>
    <cellStyle name="Heading 4" xfId="19042" builtinId="19" hidden="1" customBuiltin="1"/>
    <cellStyle name="Heading 4" xfId="19070" builtinId="19" hidden="1" customBuiltin="1"/>
    <cellStyle name="Heading 4" xfId="18939" builtinId="19" hidden="1" customBuiltin="1"/>
    <cellStyle name="Heading 4" xfId="18995" builtinId="19" hidden="1" customBuiltin="1"/>
    <cellStyle name="Heading 4" xfId="19026" builtinId="19" hidden="1" customBuiltin="1"/>
    <cellStyle name="Heading 4" xfId="19115" builtinId="19" hidden="1" customBuiltin="1"/>
    <cellStyle name="Heading 4" xfId="19138" builtinId="19" hidden="1" customBuiltin="1"/>
    <cellStyle name="Heading 4" xfId="19162" builtinId="19" hidden="1" customBuiltin="1"/>
    <cellStyle name="Heading 4" xfId="19185" builtinId="19" hidden="1" customBuiltin="1"/>
    <cellStyle name="Heading 4" xfId="5901" builtinId="19" hidden="1" customBuiltin="1"/>
    <cellStyle name="Heading 4" xfId="11744" builtinId="19" hidden="1" customBuiltin="1"/>
    <cellStyle name="Heading 4" xfId="16865" builtinId="19" hidden="1" customBuiltin="1"/>
    <cellStyle name="Heading 4" xfId="4192" builtinId="19" hidden="1" customBuiltin="1"/>
    <cellStyle name="Heading 4" xfId="13945" builtinId="19" hidden="1" customBuiltin="1"/>
    <cellStyle name="Heading 4" xfId="17520" builtinId="19" hidden="1" customBuiltin="1"/>
    <cellStyle name="Heading 4" xfId="11377" builtinId="19" hidden="1" customBuiltin="1"/>
    <cellStyle name="Heading 4" xfId="11678" builtinId="19" hidden="1" customBuiltin="1"/>
    <cellStyle name="Heading 4" xfId="17234" builtinId="19" hidden="1" customBuiltin="1"/>
    <cellStyle name="Heading 4" xfId="4627" builtinId="19" hidden="1" customBuiltin="1"/>
    <cellStyle name="Heading 4" xfId="16970" builtinId="19" hidden="1" customBuiltin="1"/>
    <cellStyle name="Heading 4" xfId="18058" builtinId="19" hidden="1" customBuiltin="1"/>
    <cellStyle name="Heading 4" xfId="17283" builtinId="19" hidden="1" customBuiltin="1"/>
    <cellStyle name="Heading 4" xfId="18943" builtinId="19" hidden="1" customBuiltin="1"/>
    <cellStyle name="Heading 4" xfId="4470" builtinId="19" hidden="1" customBuiltin="1"/>
    <cellStyle name="Heading 4" xfId="6011" builtinId="19" hidden="1" customBuiltin="1"/>
    <cellStyle name="Heading 4" xfId="18603" builtinId="19" hidden="1" customBuiltin="1"/>
    <cellStyle name="Heading 4" xfId="12761" builtinId="19" hidden="1" customBuiltin="1"/>
    <cellStyle name="Heading 4" xfId="16984" builtinId="19" hidden="1" customBuiltin="1"/>
    <cellStyle name="Heading 4" xfId="14733" builtinId="19" hidden="1" customBuiltin="1"/>
    <cellStyle name="Heading 4" xfId="19247" builtinId="19" hidden="1" customBuiltin="1"/>
    <cellStyle name="Heading 4" xfId="19285" builtinId="19" hidden="1" customBuiltin="1"/>
    <cellStyle name="Heading 4" xfId="19320" builtinId="19" hidden="1" customBuiltin="1"/>
    <cellStyle name="Heading 4" xfId="5275" builtinId="19" hidden="1" customBuiltin="1"/>
    <cellStyle name="Heading 4" xfId="19383" builtinId="19" hidden="1" customBuiltin="1"/>
    <cellStyle name="Heading 4" xfId="19416" builtinId="19" hidden="1" customBuiltin="1"/>
    <cellStyle name="Heading 4" xfId="19450" builtinId="19" hidden="1" customBuiltin="1"/>
    <cellStyle name="Heading 4" xfId="19484" builtinId="19" hidden="1" customBuiltin="1"/>
    <cellStyle name="Heading 4" xfId="19514" builtinId="19" hidden="1" customBuiltin="1"/>
    <cellStyle name="Heading 4" xfId="19370" builtinId="19" hidden="1" customBuiltin="1"/>
    <cellStyle name="Heading 4" xfId="19432" builtinId="19" hidden="1" customBuiltin="1"/>
    <cellStyle name="Heading 4" xfId="19466" builtinId="19" hidden="1" customBuiltin="1"/>
    <cellStyle name="Heading 4" xfId="19570" builtinId="19" hidden="1" customBuiltin="1"/>
    <cellStyle name="Heading 4" xfId="19606" builtinId="19" hidden="1" customBuiltin="1"/>
    <cellStyle name="Heading 4" xfId="19640" builtinId="19" hidden="1" customBuiltin="1"/>
    <cellStyle name="Heading 4" xfId="19680" builtinId="19" hidden="1" customBuiltin="1"/>
    <cellStyle name="Heading 4" xfId="19725" builtinId="19" hidden="1" customBuiltin="1"/>
    <cellStyle name="Heading 4" xfId="19758" builtinId="19" hidden="1" customBuiltin="1"/>
    <cellStyle name="Heading 4" xfId="19792" builtinId="19" hidden="1" customBuiltin="1"/>
    <cellStyle name="Heading 4" xfId="19826" builtinId="19" hidden="1" customBuiltin="1"/>
    <cellStyle name="Heading 4" xfId="19856" builtinId="19" hidden="1" customBuiltin="1"/>
    <cellStyle name="Heading 4" xfId="19712" builtinId="19" hidden="1" customBuiltin="1"/>
    <cellStyle name="Heading 4" xfId="19774" builtinId="19" hidden="1" customBuiltin="1"/>
    <cellStyle name="Heading 4" xfId="19808" builtinId="19" hidden="1" customBuiltin="1"/>
    <cellStyle name="Heading 4" xfId="19912" builtinId="19" hidden="1" customBuiltin="1"/>
    <cellStyle name="Heading 4" xfId="19948" builtinId="19" hidden="1" customBuiltin="1"/>
    <cellStyle name="Heading 4" xfId="19982" builtinId="19" hidden="1" customBuiltin="1"/>
    <cellStyle name="Heading 4" xfId="20021" builtinId="19" hidden="1" customBuiltin="1"/>
    <cellStyle name="Heading 4" xfId="20131" builtinId="19" hidden="1" customBuiltin="1"/>
    <cellStyle name="Heading 4" xfId="20152" builtinId="19" hidden="1" customBuiltin="1"/>
    <cellStyle name="Heading 4" xfId="20175" builtinId="19" hidden="1" customBuiltin="1"/>
    <cellStyle name="Heading 4" xfId="20197" builtinId="19" hidden="1" customBuiltin="1"/>
    <cellStyle name="Heading 4" xfId="20218" builtinId="19" hidden="1" customBuiltin="1"/>
    <cellStyle name="Heading 4" xfId="20252" builtinId="19" hidden="1" customBuiltin="1"/>
    <cellStyle name="Heading 4" xfId="20450" builtinId="19" hidden="1" customBuiltin="1"/>
    <cellStyle name="Heading 4" xfId="20475" builtinId="19" hidden="1" customBuiltin="1"/>
    <cellStyle name="Heading 4" xfId="20501" builtinId="19" hidden="1" customBuiltin="1"/>
    <cellStyle name="Heading 4" xfId="20528" builtinId="19" hidden="1" customBuiltin="1"/>
    <cellStyle name="Heading 4" xfId="20553" builtinId="19" hidden="1" customBuiltin="1"/>
    <cellStyle name="Heading 4" xfId="20498" builtinId="19" hidden="1" customBuiltin="1"/>
    <cellStyle name="Heading 4" xfId="20593" builtinId="19" hidden="1" customBuiltin="1"/>
    <cellStyle name="Heading 4" xfId="20624" builtinId="19" hidden="1" customBuiltin="1"/>
    <cellStyle name="Heading 4" xfId="20658" builtinId="19" hidden="1" customBuiltin="1"/>
    <cellStyle name="Heading 4" xfId="20691" builtinId="19" hidden="1" customBuiltin="1"/>
    <cellStyle name="Heading 4" xfId="20722" builtinId="19" hidden="1" customBuiltin="1"/>
    <cellStyle name="Heading 4" xfId="20579" builtinId="19" hidden="1" customBuiltin="1"/>
    <cellStyle name="Heading 4" xfId="20640" builtinId="19" hidden="1" customBuiltin="1"/>
    <cellStyle name="Heading 4" xfId="20674" builtinId="19" hidden="1" customBuiltin="1"/>
    <cellStyle name="Heading 4" xfId="20772" builtinId="19" hidden="1" customBuiltin="1"/>
    <cellStyle name="Heading 4" xfId="20801" builtinId="19" hidden="1" customBuiltin="1"/>
    <cellStyle name="Heading 4" xfId="20825" builtinId="19" hidden="1" customBuiltin="1"/>
    <cellStyle name="Heading 4" xfId="20434" builtinId="19" hidden="1" customBuiltin="1"/>
    <cellStyle name="Heading 4" xfId="20872" builtinId="19" hidden="1" customBuiltin="1"/>
    <cellStyle name="Heading 4" xfId="20902" builtinId="19" hidden="1" customBuiltin="1"/>
    <cellStyle name="Heading 4" xfId="20933" builtinId="19" hidden="1" customBuiltin="1"/>
    <cellStyle name="Heading 4" xfId="20964" builtinId="19" hidden="1" customBuiltin="1"/>
    <cellStyle name="Heading 4" xfId="20992" builtinId="19" hidden="1" customBuiltin="1"/>
    <cellStyle name="Heading 4" xfId="20862" builtinId="19" hidden="1" customBuiltin="1"/>
    <cellStyle name="Heading 4" xfId="20918" builtinId="19" hidden="1" customBuiltin="1"/>
    <cellStyle name="Heading 4" xfId="20949" builtinId="19" hidden="1" customBuiltin="1"/>
    <cellStyle name="Heading 4" xfId="21036" builtinId="19" hidden="1" customBuiltin="1"/>
    <cellStyle name="Heading 4" xfId="21061" builtinId="19" hidden="1" customBuiltin="1"/>
    <cellStyle name="Heading 4" xfId="21084" builtinId="19" hidden="1" customBuiltin="1"/>
    <cellStyle name="Heading 4" xfId="21111" builtinId="19" hidden="1" customBuiltin="1"/>
    <cellStyle name="Heading 4" xfId="21150" builtinId="19" hidden="1" customBuiltin="1"/>
    <cellStyle name="Heading 4" xfId="21179" builtinId="19" hidden="1" customBuiltin="1"/>
    <cellStyle name="Heading 4" xfId="21210" builtinId="19" hidden="1" customBuiltin="1"/>
    <cellStyle name="Heading 4" xfId="21242" builtinId="19" hidden="1" customBuiltin="1"/>
    <cellStyle name="Heading 4" xfId="21269" builtinId="19" hidden="1" customBuiltin="1"/>
    <cellStyle name="Heading 4" xfId="21139" builtinId="19" hidden="1" customBuiltin="1"/>
    <cellStyle name="Heading 4" xfId="21195" builtinId="19" hidden="1" customBuiltin="1"/>
    <cellStyle name="Heading 4" xfId="21226" builtinId="19" hidden="1" customBuiltin="1"/>
    <cellStyle name="Heading 4" xfId="21313" builtinId="19" hidden="1" customBuiltin="1"/>
    <cellStyle name="Heading 4" xfId="21339" builtinId="19" hidden="1" customBuiltin="1"/>
    <cellStyle name="Heading 4" xfId="21362" builtinId="19" hidden="1" customBuiltin="1"/>
    <cellStyle name="Heading 4" xfId="21385" builtinId="19" hidden="1" customBuiltin="1"/>
    <cellStyle name="Heading 4" xfId="20385" builtinId="19" hidden="1" customBuiltin="1"/>
    <cellStyle name="Heading 4" xfId="20296" builtinId="19" hidden="1" customBuiltin="1"/>
    <cellStyle name="Heading 4" xfId="20335" builtinId="19" hidden="1" customBuiltin="1"/>
    <cellStyle name="Heading 4" xfId="20365" builtinId="19" hidden="1" customBuiltin="1"/>
    <cellStyle name="Heading 4" xfId="20351" builtinId="19" hidden="1" customBuiltin="1"/>
    <cellStyle name="Heading 4" xfId="20283" builtinId="19" hidden="1" customBuiltin="1"/>
    <cellStyle name="Heading 4" xfId="21538" builtinId="19" hidden="1" customBuiltin="1"/>
    <cellStyle name="Heading 4" xfId="21559" builtinId="19" hidden="1" customBuiltin="1"/>
    <cellStyle name="Heading 4" xfId="21582" builtinId="19" hidden="1" customBuiltin="1"/>
    <cellStyle name="Heading 4" xfId="21603" builtinId="19" hidden="1" customBuiltin="1"/>
    <cellStyle name="Heading 4" xfId="21624" builtinId="19" hidden="1" customBuiltin="1"/>
    <cellStyle name="Heading 4" xfId="21580" builtinId="19" hidden="1" customBuiltin="1"/>
    <cellStyle name="Heading 4" xfId="21659" builtinId="19" hidden="1" customBuiltin="1"/>
    <cellStyle name="Heading 4" xfId="21689" builtinId="19" hidden="1" customBuiltin="1"/>
    <cellStyle name="Heading 4" xfId="21723" builtinId="19" hidden="1" customBuiltin="1"/>
    <cellStyle name="Heading 4" xfId="21755" builtinId="19" hidden="1" customBuiltin="1"/>
    <cellStyle name="Heading 4" xfId="21786" builtinId="19" hidden="1" customBuiltin="1"/>
    <cellStyle name="Heading 4" xfId="21647" builtinId="19" hidden="1" customBuiltin="1"/>
    <cellStyle name="Heading 4" xfId="21705" builtinId="19" hidden="1" customBuiltin="1"/>
    <cellStyle name="Heading 4" xfId="21739" builtinId="19" hidden="1" customBuiltin="1"/>
    <cellStyle name="Heading 4" xfId="21833" builtinId="19" hidden="1" customBuiltin="1"/>
    <cellStyle name="Heading 4" xfId="21858" builtinId="19" hidden="1" customBuiltin="1"/>
    <cellStyle name="Heading 4" xfId="21882" builtinId="19" hidden="1" customBuiltin="1"/>
    <cellStyle name="Heading 4" xfId="21526" builtinId="19" hidden="1" customBuiltin="1"/>
    <cellStyle name="Heading 4" xfId="21929" builtinId="19" hidden="1" customBuiltin="1"/>
    <cellStyle name="Heading 4" xfId="21958" builtinId="19" hidden="1" customBuiltin="1"/>
    <cellStyle name="Heading 4" xfId="21989" builtinId="19" hidden="1" customBuiltin="1"/>
    <cellStyle name="Heading 4" xfId="22020" builtinId="19" hidden="1" customBuiltin="1"/>
    <cellStyle name="Heading 4" xfId="22047" builtinId="19" hidden="1" customBuiltin="1"/>
    <cellStyle name="Heading 4" xfId="21919" builtinId="19" hidden="1" customBuiltin="1"/>
    <cellStyle name="Heading 4" xfId="21974" builtinId="19" hidden="1" customBuiltin="1"/>
    <cellStyle name="Heading 4" xfId="22005" builtinId="19" hidden="1" customBuiltin="1"/>
    <cellStyle name="Heading 4" xfId="22090" builtinId="19" hidden="1" customBuiltin="1"/>
    <cellStyle name="Heading 4" xfId="22115" builtinId="19" hidden="1" customBuiltin="1"/>
    <cellStyle name="Heading 4" xfId="22139" builtinId="19" hidden="1" customBuiltin="1"/>
    <cellStyle name="Heading 4" xfId="22167" builtinId="19" hidden="1" customBuiltin="1"/>
    <cellStyle name="Heading 4" xfId="22205" builtinId="19" hidden="1" customBuiltin="1"/>
    <cellStyle name="Heading 4" xfId="22234" builtinId="19" hidden="1" customBuiltin="1"/>
    <cellStyle name="Heading 4" xfId="22265" builtinId="19" hidden="1" customBuiltin="1"/>
    <cellStyle name="Heading 4" xfId="22297" builtinId="19" hidden="1" customBuiltin="1"/>
    <cellStyle name="Heading 4" xfId="22324" builtinId="19" hidden="1" customBuiltin="1"/>
    <cellStyle name="Heading 4" xfId="22194" builtinId="19" hidden="1" customBuiltin="1"/>
    <cellStyle name="Heading 4" xfId="22250" builtinId="19" hidden="1" customBuiltin="1"/>
    <cellStyle name="Heading 4" xfId="22281" builtinId="19" hidden="1" customBuiltin="1"/>
    <cellStyle name="Heading 4" xfId="22369" builtinId="19" hidden="1" customBuiltin="1"/>
    <cellStyle name="Heading 4" xfId="22392" builtinId="19" hidden="1" customBuiltin="1"/>
    <cellStyle name="Heading 4" xfId="22415" builtinId="19" hidden="1" customBuiltin="1"/>
    <cellStyle name="Heading 4" xfId="22438" builtinId="19" hidden="1" customBuiltin="1"/>
    <cellStyle name="Heading 4" xfId="14547" builtinId="19" hidden="1" customBuiltin="1"/>
    <cellStyle name="Heading 4" xfId="4190" builtinId="19" hidden="1" customBuiltin="1"/>
    <cellStyle name="Heading 4" xfId="4189" builtinId="19" hidden="1" customBuiltin="1"/>
    <cellStyle name="Heading 4" xfId="16896" builtinId="19" hidden="1" customBuiltin="1"/>
    <cellStyle name="Heading 4" xfId="9350" builtinId="19" hidden="1" customBuiltin="1"/>
    <cellStyle name="Heading 4" xfId="20800" builtinId="19" hidden="1" customBuiltin="1"/>
    <cellStyle name="Heading 4" xfId="20056" builtinId="19" hidden="1" customBuiltin="1"/>
    <cellStyle name="Heading 4" xfId="14623" builtinId="19" hidden="1" customBuiltin="1"/>
    <cellStyle name="Heading 4" xfId="20517" builtinId="19" hidden="1" customBuiltin="1"/>
    <cellStyle name="Heading 4" xfId="20017" builtinId="19" hidden="1" customBuiltin="1"/>
    <cellStyle name="Heading 4" xfId="5935" builtinId="19" hidden="1" customBuiltin="1"/>
    <cellStyle name="Heading 4" xfId="21329" builtinId="19" hidden="1" customBuiltin="1"/>
    <cellStyle name="Heading 4" xfId="20566" builtinId="19" hidden="1" customBuiltin="1"/>
    <cellStyle name="Heading 4" xfId="22198" builtinId="19" hidden="1" customBuiltin="1"/>
    <cellStyle name="Heading 4" xfId="20100" builtinId="19" hidden="1" customBuiltin="1"/>
    <cellStyle name="Heading 4" xfId="11139" builtinId="19" hidden="1" customBuiltin="1"/>
    <cellStyle name="Heading 4" xfId="21868" builtinId="19" hidden="1" customBuiltin="1"/>
    <cellStyle name="Heading 4" xfId="18967" builtinId="19" hidden="1" customBuiltin="1"/>
    <cellStyle name="Heading 4" xfId="4335" builtinId="19" hidden="1" customBuiltin="1"/>
    <cellStyle name="Heading 4" xfId="10694" builtinId="19" hidden="1" customBuiltin="1"/>
    <cellStyle name="Heading 4" xfId="22500" builtinId="19" hidden="1" customBuiltin="1"/>
    <cellStyle name="Heading 4" xfId="22538" builtinId="19" hidden="1" customBuiltin="1"/>
    <cellStyle name="Heading 4" xfId="22573" builtinId="19" hidden="1" customBuiltin="1"/>
    <cellStyle name="Heading 4" xfId="16994" builtinId="19" hidden="1" customBuiltin="1"/>
    <cellStyle name="Heading 4" xfId="22636" builtinId="19" hidden="1" customBuiltin="1"/>
    <cellStyle name="Heading 4" xfId="22669" builtinId="19" hidden="1" customBuiltin="1"/>
    <cellStyle name="Heading 4" xfId="22703" builtinId="19" hidden="1" customBuiltin="1"/>
    <cellStyle name="Heading 4" xfId="22737" builtinId="19" hidden="1" customBuiltin="1"/>
    <cellStyle name="Heading 4" xfId="22767" builtinId="19" hidden="1" customBuiltin="1"/>
    <cellStyle name="Heading 4" xfId="22623" builtinId="19" hidden="1" customBuiltin="1"/>
    <cellStyle name="Heading 4" xfId="22685" builtinId="19" hidden="1" customBuiltin="1"/>
    <cellStyle name="Heading 4" xfId="22719" builtinId="19" hidden="1" customBuiltin="1"/>
    <cellStyle name="Heading 4" xfId="22823" builtinId="19" hidden="1" customBuiltin="1"/>
    <cellStyle name="Heading 4" xfId="22859" builtinId="19" hidden="1" customBuiltin="1"/>
    <cellStyle name="Heading 4" xfId="22893" builtinId="19" hidden="1" customBuiltin="1"/>
    <cellStyle name="Heading 4" xfId="22933" builtinId="19" hidden="1" customBuiltin="1"/>
    <cellStyle name="Heading 4" xfId="22978" builtinId="19" hidden="1" customBuiltin="1"/>
    <cellStyle name="Heading 4" xfId="23011" builtinId="19" hidden="1" customBuiltin="1"/>
    <cellStyle name="Heading 4" xfId="23045" builtinId="19" hidden="1" customBuiltin="1"/>
    <cellStyle name="Heading 4" xfId="23079" builtinId="19" hidden="1" customBuiltin="1"/>
    <cellStyle name="Heading 4" xfId="23109" builtinId="19" hidden="1" customBuiltin="1"/>
    <cellStyle name="Heading 4" xfId="22965" builtinId="19" hidden="1" customBuiltin="1"/>
    <cellStyle name="Heading 4" xfId="23027" builtinId="19" hidden="1" customBuiltin="1"/>
    <cellStyle name="Heading 4" xfId="23061" builtinId="19" hidden="1" customBuiltin="1"/>
    <cellStyle name="Heading 4" xfId="23165" builtinId="19" hidden="1" customBuiltin="1"/>
    <cellStyle name="Heading 4" xfId="23201" builtinId="19" hidden="1" customBuiltin="1"/>
    <cellStyle name="Heading 4" xfId="23235" builtinId="19" hidden="1" customBuiltin="1"/>
    <cellStyle name="Heading 4" xfId="23271" builtinId="19" hidden="1" customBuiltin="1"/>
    <cellStyle name="Heading 4" xfId="23339" builtinId="19" hidden="1" customBuiltin="1"/>
    <cellStyle name="Heading 4" xfId="23360" builtinId="19" hidden="1" customBuiltin="1"/>
    <cellStyle name="Heading 4" xfId="23383" builtinId="19" hidden="1" customBuiltin="1"/>
    <cellStyle name="Heading 4" xfId="23405" builtinId="19" hidden="1" customBuiltin="1"/>
    <cellStyle name="Heading 4" xfId="23426" builtinId="19" hidden="1" customBuiltin="1"/>
    <cellStyle name="Heading 4" xfId="23457" builtinId="19" hidden="1" customBuiltin="1"/>
    <cellStyle name="Heading 4" xfId="23652" builtinId="19" hidden="1" customBuiltin="1"/>
    <cellStyle name="Heading 4" xfId="23674" builtinId="19" hidden="1" customBuiltin="1"/>
    <cellStyle name="Heading 4" xfId="23700" builtinId="19" hidden="1" customBuiltin="1"/>
    <cellStyle name="Heading 4" xfId="23726" builtinId="19" hidden="1" customBuiltin="1"/>
    <cellStyle name="Heading 4" xfId="23750" builtinId="19" hidden="1" customBuiltin="1"/>
    <cellStyle name="Heading 4" xfId="23697" builtinId="19" hidden="1" customBuiltin="1"/>
    <cellStyle name="Heading 4" xfId="23790" builtinId="19" hidden="1" customBuiltin="1"/>
    <cellStyle name="Heading 4" xfId="23820" builtinId="19" hidden="1" customBuiltin="1"/>
    <cellStyle name="Heading 4" xfId="23854" builtinId="19" hidden="1" customBuiltin="1"/>
    <cellStyle name="Heading 4" xfId="23887" builtinId="19" hidden="1" customBuiltin="1"/>
    <cellStyle name="Heading 4" xfId="23918" builtinId="19" hidden="1" customBuiltin="1"/>
    <cellStyle name="Heading 4" xfId="23776" builtinId="19" hidden="1" customBuiltin="1"/>
    <cellStyle name="Heading 4" xfId="23836" builtinId="19" hidden="1" customBuiltin="1"/>
    <cellStyle name="Heading 4" xfId="23870" builtinId="19" hidden="1" customBuiltin="1"/>
    <cellStyle name="Heading 4" xfId="23966" builtinId="19" hidden="1" customBuiltin="1"/>
    <cellStyle name="Heading 4" xfId="23993" builtinId="19" hidden="1" customBuiltin="1"/>
    <cellStyle name="Heading 4" xfId="24017" builtinId="19" hidden="1" customBuiltin="1"/>
    <cellStyle name="Heading 4" xfId="23636" builtinId="19" hidden="1" customBuiltin="1"/>
    <cellStyle name="Heading 4" xfId="24063" builtinId="19" hidden="1" customBuiltin="1"/>
    <cellStyle name="Heading 4" xfId="24091" builtinId="19" hidden="1" customBuiltin="1"/>
    <cellStyle name="Heading 4" xfId="24122" builtinId="19" hidden="1" customBuiltin="1"/>
    <cellStyle name="Heading 4" xfId="24153" builtinId="19" hidden="1" customBuiltin="1"/>
    <cellStyle name="Heading 4" xfId="24180" builtinId="19" hidden="1" customBuiltin="1"/>
    <cellStyle name="Heading 4" xfId="24053" builtinId="19" hidden="1" customBuiltin="1"/>
    <cellStyle name="Heading 4" xfId="24107" builtinId="19" hidden="1" customBuiltin="1"/>
    <cellStyle name="Heading 4" xfId="24138" builtinId="19" hidden="1" customBuiltin="1"/>
    <cellStyle name="Heading 4" xfId="24224" builtinId="19" hidden="1" customBuiltin="1"/>
    <cellStyle name="Heading 4" xfId="24248" builtinId="19" hidden="1" customBuiltin="1"/>
    <cellStyle name="Heading 4" xfId="24271" builtinId="19" hidden="1" customBuiltin="1"/>
    <cellStyle name="Heading 4" xfId="24298" builtinId="19" hidden="1" customBuiltin="1"/>
    <cellStyle name="Heading 4" xfId="24337" builtinId="19" hidden="1" customBuiltin="1"/>
    <cellStyle name="Heading 4" xfId="24365" builtinId="19" hidden="1" customBuiltin="1"/>
    <cellStyle name="Heading 4" xfId="24396" builtinId="19" hidden="1" customBuiltin="1"/>
    <cellStyle name="Heading 4" xfId="24427" builtinId="19" hidden="1" customBuiltin="1"/>
    <cellStyle name="Heading 4" xfId="24454" builtinId="19" hidden="1" customBuiltin="1"/>
    <cellStyle name="Heading 4" xfId="24326" builtinId="19" hidden="1" customBuiltin="1"/>
    <cellStyle name="Heading 4" xfId="24381" builtinId="19" hidden="1" customBuiltin="1"/>
    <cellStyle name="Heading 4" xfId="24412" builtinId="19" hidden="1" customBuiltin="1"/>
    <cellStyle name="Heading 4" xfId="24498" builtinId="19" hidden="1" customBuiltin="1"/>
    <cellStyle name="Heading 4" xfId="24523" builtinId="19" hidden="1" customBuiltin="1"/>
    <cellStyle name="Heading 4" xfId="24546" builtinId="19" hidden="1" customBuiltin="1"/>
    <cellStyle name="Heading 4" xfId="24569" builtinId="19" hidden="1" customBuiltin="1"/>
    <cellStyle name="Heading 4" xfId="23588" builtinId="19" hidden="1" customBuiltin="1"/>
    <cellStyle name="Heading 4" xfId="23500" builtinId="19" hidden="1" customBuiltin="1"/>
    <cellStyle name="Heading 4" xfId="23539" builtinId="19" hidden="1" customBuiltin="1"/>
    <cellStyle name="Heading 4" xfId="23569" builtinId="19" hidden="1" customBuiltin="1"/>
    <cellStyle name="Heading 4" xfId="23555" builtinId="19" hidden="1" customBuiltin="1"/>
    <cellStyle name="Heading 4" xfId="23488" builtinId="19" hidden="1" customBuiltin="1"/>
    <cellStyle name="Heading 4" xfId="24721" builtinId="19" hidden="1" customBuiltin="1"/>
    <cellStyle name="Heading 4" xfId="24742" builtinId="19" hidden="1" customBuiltin="1"/>
    <cellStyle name="Heading 4" xfId="24765" builtinId="19" hidden="1" customBuiltin="1"/>
    <cellStyle name="Heading 4" xfId="24786" builtinId="19" hidden="1" customBuiltin="1"/>
    <cellStyle name="Heading 4" xfId="24807" builtinId="19" hidden="1" customBuiltin="1"/>
    <cellStyle name="Heading 4" xfId="24763" builtinId="19" hidden="1" customBuiltin="1"/>
    <cellStyle name="Heading 4" xfId="24841" builtinId="19" hidden="1" customBuiltin="1"/>
    <cellStyle name="Heading 4" xfId="24870" builtinId="19" hidden="1" customBuiltin="1"/>
    <cellStyle name="Heading 4" xfId="24904" builtinId="19" hidden="1" customBuiltin="1"/>
    <cellStyle name="Heading 4" xfId="24935" builtinId="19" hidden="1" customBuiltin="1"/>
    <cellStyle name="Heading 4" xfId="24966" builtinId="19" hidden="1" customBuiltin="1"/>
    <cellStyle name="Heading 4" xfId="24829" builtinId="19" hidden="1" customBuiltin="1"/>
    <cellStyle name="Heading 4" xfId="24886" builtinId="19" hidden="1" customBuiltin="1"/>
    <cellStyle name="Heading 4" xfId="24920" builtinId="19" hidden="1" customBuiltin="1"/>
    <cellStyle name="Heading 4" xfId="25013" builtinId="19" hidden="1" customBuiltin="1"/>
    <cellStyle name="Heading 4" xfId="25037" builtinId="19" hidden="1" customBuiltin="1"/>
    <cellStyle name="Heading 4" xfId="25061" builtinId="19" hidden="1" customBuiltin="1"/>
    <cellStyle name="Heading 4" xfId="24709" builtinId="19" hidden="1" customBuiltin="1"/>
    <cellStyle name="Heading 4" xfId="25106" builtinId="19" hidden="1" customBuiltin="1"/>
    <cellStyle name="Heading 4" xfId="25134" builtinId="19" hidden="1" customBuiltin="1"/>
    <cellStyle name="Heading 4" xfId="25165" builtinId="19" hidden="1" customBuiltin="1"/>
    <cellStyle name="Heading 4" xfId="25195" builtinId="19" hidden="1" customBuiltin="1"/>
    <cellStyle name="Heading 4" xfId="25222" builtinId="19" hidden="1" customBuiltin="1"/>
    <cellStyle name="Heading 4" xfId="25096" builtinId="19" hidden="1" customBuiltin="1"/>
    <cellStyle name="Heading 4" xfId="25150" builtinId="19" hidden="1" customBuiltin="1"/>
    <cellStyle name="Heading 4" xfId="25181" builtinId="19" hidden="1" customBuiltin="1"/>
    <cellStyle name="Heading 4" xfId="25264" builtinId="19" hidden="1" customBuiltin="1"/>
    <cellStyle name="Heading 4" xfId="25288" builtinId="19" hidden="1" customBuiltin="1"/>
    <cellStyle name="Heading 4" xfId="25312" builtinId="19" hidden="1" customBuiltin="1"/>
    <cellStyle name="Heading 4" xfId="25340" builtinId="19" hidden="1" customBuiltin="1"/>
    <cellStyle name="Heading 4" xfId="25377" builtinId="19" hidden="1" customBuiltin="1"/>
    <cellStyle name="Heading 4" xfId="25405" builtinId="19" hidden="1" customBuiltin="1"/>
    <cellStyle name="Heading 4" xfId="25436" builtinId="19" hidden="1" customBuiltin="1"/>
    <cellStyle name="Heading 4" xfId="25466" builtinId="19" hidden="1" customBuiltin="1"/>
    <cellStyle name="Heading 4" xfId="25493" builtinId="19" hidden="1" customBuiltin="1"/>
    <cellStyle name="Heading 4" xfId="25367" builtinId="19" hidden="1" customBuiltin="1"/>
    <cellStyle name="Heading 4" xfId="25421" builtinId="19" hidden="1" customBuiltin="1"/>
    <cellStyle name="Heading 4" xfId="25452" builtinId="19" hidden="1" customBuiltin="1"/>
    <cellStyle name="Heading 4" xfId="25537" builtinId="19" hidden="1" customBuiltin="1"/>
    <cellStyle name="Heading 4" xfId="25560" builtinId="19" hidden="1" customBuiltin="1"/>
    <cellStyle name="Heading 4" xfId="25583" builtinId="19" hidden="1" customBuiltin="1"/>
    <cellStyle name="Heading 4" xfId="25606" builtinId="19" hidden="1" customBuiltin="1"/>
    <cellStyle name="Heading 4" xfId="5182" builtinId="19" hidden="1" customBuiltin="1"/>
    <cellStyle name="Heading 4" xfId="4834" builtinId="19" hidden="1" customBuiltin="1"/>
    <cellStyle name="Heading 4" xfId="4297" builtinId="19" hidden="1" customBuiltin="1"/>
    <cellStyle name="Heading 4" xfId="4525" builtinId="19" hidden="1" customBuiltin="1"/>
    <cellStyle name="Heading 4" xfId="14284" builtinId="19" hidden="1" customBuiltin="1"/>
    <cellStyle name="Heading 4" xfId="23992" builtinId="19" hidden="1" customBuiltin="1"/>
    <cellStyle name="Heading 4" xfId="23303" builtinId="19" hidden="1" customBuiltin="1"/>
    <cellStyle name="Heading 4" xfId="7805" builtinId="19" hidden="1" customBuiltin="1"/>
    <cellStyle name="Heading 4" xfId="23716" builtinId="19" hidden="1" customBuiltin="1"/>
    <cellStyle name="Heading 4" xfId="23269" builtinId="19" hidden="1" customBuiltin="1"/>
    <cellStyle name="Heading 4" xfId="16292" builtinId="19" hidden="1" customBuiltin="1"/>
    <cellStyle name="Heading 4" xfId="24514" builtinId="19" hidden="1" customBuiltin="1"/>
    <cellStyle name="Heading 4" xfId="23763" builtinId="19" hidden="1" customBuiltin="1"/>
    <cellStyle name="Heading 4" xfId="25371" builtinId="19" hidden="1" customBuiltin="1"/>
    <cellStyle name="Heading 4" xfId="23324" builtinId="19" hidden="1" customBuiltin="1"/>
    <cellStyle name="Heading 4" xfId="14105" builtinId="19" hidden="1" customBuiltin="1"/>
    <cellStyle name="Heading 4" xfId="25047" builtinId="19" hidden="1" customBuiltin="1"/>
    <cellStyle name="Heading 4" xfId="22222" builtinId="19" hidden="1" customBuiltin="1"/>
    <cellStyle name="Heading 4" xfId="4980" builtinId="19" hidden="1" customBuiltin="1"/>
    <cellStyle name="Heading 4" xfId="14140" builtinId="19" hidden="1" customBuiltin="1"/>
    <cellStyle name="Heading 4" xfId="25667" builtinId="19" hidden="1" customBuiltin="1"/>
    <cellStyle name="Heading 4" xfId="25704" builtinId="19" hidden="1" customBuiltin="1"/>
    <cellStyle name="Heading 4" xfId="25739" builtinId="19" hidden="1" customBuiltin="1"/>
    <cellStyle name="Heading 4" xfId="17009" builtinId="19" hidden="1" customBuiltin="1"/>
    <cellStyle name="Heading 4" xfId="25802" builtinId="19" hidden="1" customBuiltin="1"/>
    <cellStyle name="Heading 4" xfId="25835" builtinId="19" hidden="1" customBuiltin="1"/>
    <cellStyle name="Heading 4" xfId="25869" builtinId="19" hidden="1" customBuiltin="1"/>
    <cellStyle name="Heading 4" xfId="25903" builtinId="19" hidden="1" customBuiltin="1"/>
    <cellStyle name="Heading 4" xfId="25933" builtinId="19" hidden="1" customBuiltin="1"/>
    <cellStyle name="Heading 4" xfId="25789" builtinId="19" hidden="1" customBuiltin="1"/>
    <cellStyle name="Heading 4" xfId="25851" builtinId="19" hidden="1" customBuiltin="1"/>
    <cellStyle name="Heading 4" xfId="25885" builtinId="19" hidden="1" customBuiltin="1"/>
    <cellStyle name="Heading 4" xfId="25989" builtinId="19" hidden="1" customBuiltin="1"/>
    <cellStyle name="Heading 4" xfId="26025" builtinId="19" hidden="1" customBuiltin="1"/>
    <cellStyle name="Heading 4" xfId="26059" builtinId="19" hidden="1" customBuiltin="1"/>
    <cellStyle name="Heading 4" xfId="26096" builtinId="19" hidden="1" customBuiltin="1"/>
    <cellStyle name="Heading 4" xfId="26134" builtinId="19" hidden="1" customBuiltin="1"/>
    <cellStyle name="Heading 4" xfId="26162" builtinId="19" hidden="1" customBuiltin="1"/>
    <cellStyle name="Heading 4" xfId="26193" builtinId="19" hidden="1" customBuiltin="1"/>
    <cellStyle name="Heading 4" xfId="26224" builtinId="19" hidden="1" customBuiltin="1"/>
    <cellStyle name="Heading 4" xfId="26251" builtinId="19" hidden="1" customBuiltin="1"/>
    <cellStyle name="Heading 4" xfId="26124" builtinId="19" hidden="1" customBuiltin="1"/>
    <cellStyle name="Heading 4" xfId="26178" builtinId="19" hidden="1" customBuiltin="1"/>
    <cellStyle name="Heading 4" xfId="26209" builtinId="19" hidden="1" customBuiltin="1"/>
    <cellStyle name="Heading 4" xfId="26292" builtinId="19" hidden="1" customBuiltin="1"/>
    <cellStyle name="Heading 4" xfId="26315" builtinId="19" hidden="1" customBuiltin="1"/>
    <cellStyle name="Heading 4" xfId="26336" builtinId="19" hidden="1" customBuiltin="1"/>
    <cellStyle name="Heading 4" xfId="26358" builtinId="19" hidden="1" customBuiltin="1"/>
    <cellStyle name="Heading 4" xfId="26380" builtinId="19" hidden="1" customBuiltin="1"/>
    <cellStyle name="Heading 4" xfId="26401" builtinId="19" hidden="1" customBuiltin="1"/>
    <cellStyle name="Heading 4" xfId="26423" builtinId="19" hidden="1" customBuiltin="1"/>
    <cellStyle name="Heading 4" xfId="26445" builtinId="19" hidden="1" customBuiltin="1"/>
    <cellStyle name="Heading 4" xfId="26466" builtinId="19" hidden="1" customBuiltin="1"/>
    <cellStyle name="Heading 4" xfId="26491" builtinId="19" hidden="1" customBuiltin="1"/>
    <cellStyle name="Heading 4" xfId="26670" builtinId="19" hidden="1" customBuiltin="1"/>
    <cellStyle name="Heading 4" xfId="26691" builtinId="19" hidden="1" customBuiltin="1"/>
    <cellStyle name="Heading 4" xfId="26714" builtinId="19" hidden="1" customBuiltin="1"/>
    <cellStyle name="Heading 4" xfId="26736" builtinId="19" hidden="1" customBuiltin="1"/>
    <cellStyle name="Heading 4" xfId="26757" builtinId="19" hidden="1" customBuiltin="1"/>
    <cellStyle name="Heading 4" xfId="26712" builtinId="19" hidden="1" customBuiltin="1"/>
    <cellStyle name="Heading 4" xfId="26790" builtinId="19" hidden="1" customBuiltin="1"/>
    <cellStyle name="Heading 4" xfId="26818" builtinId="19" hidden="1" customBuiltin="1"/>
    <cellStyle name="Heading 4" xfId="26852" builtinId="19" hidden="1" customBuiltin="1"/>
    <cellStyle name="Heading 4" xfId="26883" builtinId="19" hidden="1" customBuiltin="1"/>
    <cellStyle name="Heading 4" xfId="26914" builtinId="19" hidden="1" customBuiltin="1"/>
    <cellStyle name="Heading 4" xfId="26779" builtinId="19" hidden="1" customBuiltin="1"/>
    <cellStyle name="Heading 4" xfId="26834" builtinId="19" hidden="1" customBuiltin="1"/>
    <cellStyle name="Heading 4" xfId="26868" builtinId="19" hidden="1" customBuiltin="1"/>
    <cellStyle name="Heading 4" xfId="26959" builtinId="19" hidden="1" customBuiltin="1"/>
    <cellStyle name="Heading 4" xfId="26982" builtinId="19" hidden="1" customBuiltin="1"/>
    <cellStyle name="Heading 4" xfId="27003" builtinId="19" hidden="1" customBuiltin="1"/>
    <cellStyle name="Heading 4" xfId="26656" builtinId="19" hidden="1" customBuiltin="1"/>
    <cellStyle name="Heading 4" xfId="27045" builtinId="19" hidden="1" customBuiltin="1"/>
    <cellStyle name="Heading 4" xfId="27072" builtinId="19" hidden="1" customBuiltin="1"/>
    <cellStyle name="Heading 4" xfId="27103" builtinId="19" hidden="1" customBuiltin="1"/>
    <cellStyle name="Heading 4" xfId="27133" builtinId="19" hidden="1" customBuiltin="1"/>
    <cellStyle name="Heading 4" xfId="27160" builtinId="19" hidden="1" customBuiltin="1"/>
    <cellStyle name="Heading 4" xfId="27036" builtinId="19" hidden="1" customBuiltin="1"/>
    <cellStyle name="Heading 4" xfId="27088" builtinId="19" hidden="1" customBuiltin="1"/>
    <cellStyle name="Heading 4" xfId="27119" builtinId="19" hidden="1" customBuiltin="1"/>
    <cellStyle name="Heading 4" xfId="27201" builtinId="19" hidden="1" customBuiltin="1"/>
    <cellStyle name="Heading 4" xfId="27223" builtinId="19" hidden="1" customBuiltin="1"/>
    <cellStyle name="Heading 4" xfId="27244" builtinId="19" hidden="1" customBuiltin="1"/>
    <cellStyle name="Heading 4" xfId="27268" builtinId="19" hidden="1" customBuiltin="1"/>
    <cellStyle name="Heading 4" xfId="27305" builtinId="19" hidden="1" customBuiltin="1"/>
    <cellStyle name="Heading 4" xfId="27332" builtinId="19" hidden="1" customBuiltin="1"/>
    <cellStyle name="Heading 4" xfId="27363" builtinId="19" hidden="1" customBuiltin="1"/>
    <cellStyle name="Heading 4" xfId="27393" builtinId="19" hidden="1" customBuiltin="1"/>
    <cellStyle name="Heading 4" xfId="27420" builtinId="19" hidden="1" customBuiltin="1"/>
    <cellStyle name="Heading 4" xfId="27296" builtinId="19" hidden="1" customBuiltin="1"/>
    <cellStyle name="Heading 4" xfId="27348" builtinId="19" hidden="1" customBuiltin="1"/>
    <cellStyle name="Heading 4" xfId="27379" builtinId="19" hidden="1" customBuiltin="1"/>
    <cellStyle name="Heading 4" xfId="27461" builtinId="19" hidden="1" customBuiltin="1"/>
    <cellStyle name="Heading 4" xfId="27483" builtinId="19" hidden="1" customBuiltin="1"/>
    <cellStyle name="Heading 4" xfId="27504" builtinId="19" hidden="1" customBuiltin="1"/>
    <cellStyle name="Heading 4" xfId="27525" builtinId="19" hidden="1" customBuiltin="1"/>
    <cellStyle name="Heading 4" xfId="26612" builtinId="19" hidden="1" customBuiltin="1"/>
    <cellStyle name="Heading 4" xfId="26533" builtinId="19" hidden="1" customBuiltin="1"/>
    <cellStyle name="Heading 4" xfId="26567" builtinId="19" hidden="1" customBuiltin="1"/>
    <cellStyle name="Heading 4" xfId="26593" builtinId="19" hidden="1" customBuiltin="1"/>
    <cellStyle name="Heading 4" xfId="26582" builtinId="19" hidden="1" customBuiltin="1"/>
    <cellStyle name="Heading 4" xfId="26522" builtinId="19" hidden="1" customBuiltin="1"/>
    <cellStyle name="Heading 4" xfId="27578" builtinId="19" hidden="1" customBuiltin="1"/>
    <cellStyle name="Heading 4" xfId="27599" builtinId="19" hidden="1" customBuiltin="1"/>
    <cellStyle name="Heading 4" xfId="27622" builtinId="19" hidden="1" customBuiltin="1"/>
    <cellStyle name="Heading 4" xfId="27643" builtinId="19" hidden="1" customBuiltin="1"/>
    <cellStyle name="Heading 4" xfId="27664" builtinId="19" hidden="1" customBuiltin="1"/>
    <cellStyle name="Heading 4" xfId="27620" builtinId="19" hidden="1" customBuiltin="1"/>
    <cellStyle name="Heading 4" xfId="27696" builtinId="19" hidden="1" customBuiltin="1"/>
    <cellStyle name="Heading 4" xfId="27724" builtinId="19" hidden="1" customBuiltin="1"/>
    <cellStyle name="Heading 4" xfId="27758" builtinId="19" hidden="1" customBuiltin="1"/>
    <cellStyle name="Heading 4" xfId="27788" builtinId="19" hidden="1" customBuiltin="1"/>
    <cellStyle name="Heading 4" xfId="27819" builtinId="19" hidden="1" customBuiltin="1"/>
    <cellStyle name="Heading 4" xfId="27686" builtinId="19" hidden="1" customBuiltin="1"/>
    <cellStyle name="Heading 4" xfId="27740" builtinId="19" hidden="1" customBuiltin="1"/>
    <cellStyle name="Heading 4" xfId="27774" builtinId="19" hidden="1" customBuiltin="1"/>
    <cellStyle name="Heading 4" xfId="27864" builtinId="19" hidden="1" customBuiltin="1"/>
    <cellStyle name="Heading 4" xfId="27886" builtinId="19" hidden="1" customBuiltin="1"/>
    <cellStyle name="Heading 4" xfId="27907" builtinId="19" hidden="1" customBuiltin="1"/>
    <cellStyle name="Heading 4" xfId="27566" builtinId="19" hidden="1" customBuiltin="1"/>
    <cellStyle name="Heading 4" xfId="27947" builtinId="19" hidden="1" customBuiltin="1"/>
    <cellStyle name="Heading 4" xfId="27974" builtinId="19" hidden="1" customBuiltin="1"/>
    <cellStyle name="Heading 4" xfId="28005" builtinId="19" hidden="1" customBuiltin="1"/>
    <cellStyle name="Heading 4" xfId="28034" builtinId="19" hidden="1" customBuiltin="1"/>
    <cellStyle name="Heading 4" xfId="28061" builtinId="19" hidden="1" customBuiltin="1"/>
    <cellStyle name="Heading 4" xfId="27939" builtinId="19" hidden="1" customBuiltin="1"/>
    <cellStyle name="Heading 4" xfId="27990" builtinId="19" hidden="1" customBuiltin="1"/>
    <cellStyle name="Heading 4" xfId="28021" builtinId="19" hidden="1" customBuiltin="1"/>
    <cellStyle name="Heading 4" xfId="28102" builtinId="19" hidden="1" customBuiltin="1"/>
    <cellStyle name="Heading 4" xfId="28123" builtinId="19" hidden="1" customBuiltin="1"/>
    <cellStyle name="Heading 4" xfId="28144" builtinId="19" hidden="1" customBuiltin="1"/>
    <cellStyle name="Heading 4" xfId="28168" builtinId="19" hidden="1" customBuiltin="1"/>
    <cellStyle name="Heading 4" xfId="28203" builtinId="19" hidden="1" customBuiltin="1"/>
    <cellStyle name="Heading 4" xfId="28230" builtinId="19" hidden="1" customBuiltin="1"/>
    <cellStyle name="Heading 4" xfId="28261" builtinId="19" hidden="1" customBuiltin="1"/>
    <cellStyle name="Heading 4" xfId="28290" builtinId="19" hidden="1" customBuiltin="1"/>
    <cellStyle name="Heading 4" xfId="28317" builtinId="19" hidden="1" customBuiltin="1"/>
    <cellStyle name="Heading 4" xfId="28195" builtinId="19" hidden="1" customBuiltin="1"/>
    <cellStyle name="Heading 4" xfId="28246" builtinId="19" hidden="1" customBuiltin="1"/>
    <cellStyle name="Heading 4" xfId="28277" builtinId="19" hidden="1" customBuiltin="1"/>
    <cellStyle name="Heading 4" xfId="28358" builtinId="19" hidden="1" customBuiltin="1"/>
    <cellStyle name="Heading 4" xfId="28379" builtinId="19" hidden="1" customBuiltin="1"/>
    <cellStyle name="Heading 4" xfId="28400" builtinId="19" hidden="1" customBuiltin="1"/>
    <cellStyle name="Heading 4" xfId="28421" builtinId="19" hidden="1" customBuiltin="1"/>
    <cellStyle name="Hyperlink" xfId="55" builtinId="8" customBuiltin="1"/>
    <cellStyle name="Input" xfId="5" builtinId="20" customBuiltin="1"/>
    <cellStyle name="Label" xfId="49" xr:uid="{00000000-0005-0000-0000-00005A700000}"/>
    <cellStyle name="Link" xfId="56" xr:uid="{00000000-0005-0000-0000-00005C700000}"/>
    <cellStyle name="Linked Cell" xfId="14" builtinId="24" hidden="1" customBuiltin="1"/>
    <cellStyle name="Linked Cell" xfId="63" builtinId="24" hidden="1" customBuiltin="1"/>
    <cellStyle name="Linked Cell" xfId="98" builtinId="24" hidden="1" customBuiltin="1"/>
    <cellStyle name="Linked Cell" xfId="140" builtinId="24" hidden="1" customBuiltin="1"/>
    <cellStyle name="Linked Cell" xfId="183" builtinId="24" hidden="1" customBuiltin="1"/>
    <cellStyle name="Linked Cell" xfId="217" builtinId="24" hidden="1" customBuiltin="1"/>
    <cellStyle name="Linked Cell" xfId="254" builtinId="24" hidden="1" customBuiltin="1"/>
    <cellStyle name="Linked Cell" xfId="291" builtinId="24" hidden="1" customBuiltin="1"/>
    <cellStyle name="Linked Cell" xfId="325" builtinId="24" hidden="1" customBuiltin="1"/>
    <cellStyle name="Linked Cell" xfId="360" builtinId="24" hidden="1" customBuiltin="1"/>
    <cellStyle name="Linked Cell" xfId="448" builtinId="24" hidden="1" customBuiltin="1"/>
    <cellStyle name="Linked Cell" xfId="482" builtinId="24" hidden="1" customBuiltin="1"/>
    <cellStyle name="Linked Cell" xfId="518" builtinId="24" hidden="1" customBuiltin="1"/>
    <cellStyle name="Linked Cell" xfId="554" builtinId="24" hidden="1" customBuiltin="1"/>
    <cellStyle name="Linked Cell" xfId="588" builtinId="24" hidden="1" customBuiltin="1"/>
    <cellStyle name="Linked Cell" xfId="394" builtinId="24" hidden="1" customBuiltin="1"/>
    <cellStyle name="Linked Cell" xfId="639" builtinId="24" hidden="1" customBuiltin="1"/>
    <cellStyle name="Linked Cell" xfId="673" builtinId="24" hidden="1" customBuiltin="1"/>
    <cellStyle name="Linked Cell" xfId="711" builtinId="24" hidden="1" customBuiltin="1"/>
    <cellStyle name="Linked Cell" xfId="746" builtinId="24" hidden="1" customBuiltin="1"/>
    <cellStyle name="Linked Cell" xfId="780" builtinId="24" hidden="1" customBuiltin="1"/>
    <cellStyle name="Linked Cell" xfId="749" builtinId="24" hidden="1" customBuiltin="1"/>
    <cellStyle name="Linked Cell" xfId="718" builtinId="24" hidden="1" customBuiltin="1"/>
    <cellStyle name="Linked Cell" xfId="752" builtinId="24" hidden="1" customBuiltin="1"/>
    <cellStyle name="Linked Cell" xfId="842" builtinId="24" hidden="1" customBuiltin="1"/>
    <cellStyle name="Linked Cell" xfId="878" builtinId="24" hidden="1" customBuiltin="1"/>
    <cellStyle name="Linked Cell" xfId="913" builtinId="24" hidden="1" customBuiltin="1"/>
    <cellStyle name="Linked Cell" xfId="756" builtinId="24" hidden="1" customBuiltin="1"/>
    <cellStyle name="Linked Cell" xfId="976" builtinId="24" hidden="1" customBuiltin="1"/>
    <cellStyle name="Linked Cell" xfId="1009" builtinId="24" hidden="1" customBuiltin="1"/>
    <cellStyle name="Linked Cell" xfId="1044" builtinId="24" hidden="1" customBuiltin="1"/>
    <cellStyle name="Linked Cell" xfId="1077" builtinId="24" hidden="1" customBuiltin="1"/>
    <cellStyle name="Linked Cell" xfId="1107" builtinId="24" hidden="1" customBuiltin="1"/>
    <cellStyle name="Linked Cell" xfId="1080" builtinId="24" hidden="1" customBuiltin="1"/>
    <cellStyle name="Linked Cell" xfId="1051" builtinId="24" hidden="1" customBuiltin="1"/>
    <cellStyle name="Linked Cell" xfId="1083" builtinId="24" hidden="1" customBuiltin="1"/>
    <cellStyle name="Linked Cell" xfId="1163" builtinId="24" hidden="1" customBuiltin="1"/>
    <cellStyle name="Linked Cell" xfId="1199" builtinId="24" hidden="1" customBuiltin="1"/>
    <cellStyle name="Linked Cell" xfId="1233" builtinId="24" hidden="1" customBuiltin="1"/>
    <cellStyle name="Linked Cell" xfId="1273" builtinId="24" hidden="1" customBuiltin="1"/>
    <cellStyle name="Linked Cell" xfId="1318" builtinId="24" hidden="1" customBuiltin="1"/>
    <cellStyle name="Linked Cell" xfId="1351" builtinId="24" hidden="1" customBuiltin="1"/>
    <cellStyle name="Linked Cell" xfId="1386" builtinId="24" hidden="1" customBuiltin="1"/>
    <cellStyle name="Linked Cell" xfId="1419" builtinId="24" hidden="1" customBuiltin="1"/>
    <cellStyle name="Linked Cell" xfId="1449" builtinId="24" hidden="1" customBuiltin="1"/>
    <cellStyle name="Linked Cell" xfId="1422" builtinId="24" hidden="1" customBuiltin="1"/>
    <cellStyle name="Linked Cell" xfId="1393" builtinId="24" hidden="1" customBuiltin="1"/>
    <cellStyle name="Linked Cell" xfId="1425" builtinId="24" hidden="1" customBuiltin="1"/>
    <cellStyle name="Linked Cell" xfId="1505" builtinId="24" hidden="1" customBuiltin="1"/>
    <cellStyle name="Linked Cell" xfId="1541" builtinId="24" hidden="1" customBuiltin="1"/>
    <cellStyle name="Linked Cell" xfId="1575" builtinId="24" hidden="1" customBuiltin="1"/>
    <cellStyle name="Linked Cell" xfId="1610" builtinId="24" hidden="1" customBuiltin="1"/>
    <cellStyle name="Linked Cell" xfId="1731" builtinId="24" hidden="1" customBuiltin="1"/>
    <cellStyle name="Linked Cell" xfId="1752" builtinId="24" hidden="1" customBuiltin="1"/>
    <cellStyle name="Linked Cell" xfId="1774" builtinId="24" hidden="1" customBuiltin="1"/>
    <cellStyle name="Linked Cell" xfId="1796" builtinId="24" hidden="1" customBuiltin="1"/>
    <cellStyle name="Linked Cell" xfId="1817" builtinId="24" hidden="1" customBuiltin="1"/>
    <cellStyle name="Linked Cell" xfId="1842" builtinId="24" hidden="1" customBuiltin="1"/>
    <cellStyle name="Linked Cell" xfId="2021" builtinId="24" hidden="1" customBuiltin="1"/>
    <cellStyle name="Linked Cell" xfId="2042" builtinId="24" hidden="1" customBuiltin="1"/>
    <cellStyle name="Linked Cell" xfId="2065" builtinId="24" hidden="1" customBuiltin="1"/>
    <cellStyle name="Linked Cell" xfId="2087" builtinId="24" hidden="1" customBuiltin="1"/>
    <cellStyle name="Linked Cell" xfId="2108" builtinId="24" hidden="1" customBuiltin="1"/>
    <cellStyle name="Linked Cell" xfId="1986" builtinId="24" hidden="1" customBuiltin="1"/>
    <cellStyle name="Linked Cell" xfId="2141" builtinId="24" hidden="1" customBuiltin="1"/>
    <cellStyle name="Linked Cell" xfId="2169" builtinId="24" hidden="1" customBuiltin="1"/>
    <cellStyle name="Linked Cell" xfId="2204" builtinId="24" hidden="1" customBuiltin="1"/>
    <cellStyle name="Linked Cell" xfId="2234" builtinId="24" hidden="1" customBuiltin="1"/>
    <cellStyle name="Linked Cell" xfId="2265" builtinId="24" hidden="1" customBuiltin="1"/>
    <cellStyle name="Linked Cell" xfId="2237" builtinId="24" hidden="1" customBuiltin="1"/>
    <cellStyle name="Linked Cell" xfId="2211" builtinId="24" hidden="1" customBuiltin="1"/>
    <cellStyle name="Linked Cell" xfId="2240" builtinId="24" hidden="1" customBuiltin="1"/>
    <cellStyle name="Linked Cell" xfId="2311" builtinId="24" hidden="1" customBuiltin="1"/>
    <cellStyle name="Linked Cell" xfId="2333" builtinId="24" hidden="1" customBuiltin="1"/>
    <cellStyle name="Linked Cell" xfId="2354" builtinId="24" hidden="1" customBuiltin="1"/>
    <cellStyle name="Linked Cell" xfId="2244" builtinId="24" hidden="1" customBuiltin="1"/>
    <cellStyle name="Linked Cell" xfId="2396" builtinId="24" hidden="1" customBuiltin="1"/>
    <cellStyle name="Linked Cell" xfId="2423" builtinId="24" hidden="1" customBuiltin="1"/>
    <cellStyle name="Linked Cell" xfId="2455" builtinId="24" hidden="1" customBuiltin="1"/>
    <cellStyle name="Linked Cell" xfId="2484" builtinId="24" hidden="1" customBuiltin="1"/>
    <cellStyle name="Linked Cell" xfId="2511" builtinId="24" hidden="1" customBuiltin="1"/>
    <cellStyle name="Linked Cell" xfId="2487" builtinId="24" hidden="1" customBuiltin="1"/>
    <cellStyle name="Linked Cell" xfId="2462" builtinId="24" hidden="1" customBuiltin="1"/>
    <cellStyle name="Linked Cell" xfId="2490" builtinId="24" hidden="1" customBuiltin="1"/>
    <cellStyle name="Linked Cell" xfId="2552" builtinId="24" hidden="1" customBuiltin="1"/>
    <cellStyle name="Linked Cell" xfId="2574" builtinId="24" hidden="1" customBuiltin="1"/>
    <cellStyle name="Linked Cell" xfId="2595" builtinId="24" hidden="1" customBuiltin="1"/>
    <cellStyle name="Linked Cell" xfId="2619" builtinId="24" hidden="1" customBuiltin="1"/>
    <cellStyle name="Linked Cell" xfId="2656" builtinId="24" hidden="1" customBuiltin="1"/>
    <cellStyle name="Linked Cell" xfId="2683" builtinId="24" hidden="1" customBuiltin="1"/>
    <cellStyle name="Linked Cell" xfId="2715" builtinId="24" hidden="1" customBuiltin="1"/>
    <cellStyle name="Linked Cell" xfId="2744" builtinId="24" hidden="1" customBuiltin="1"/>
    <cellStyle name="Linked Cell" xfId="2771" builtinId="24" hidden="1" customBuiltin="1"/>
    <cellStyle name="Linked Cell" xfId="2747" builtinId="24" hidden="1" customBuiltin="1"/>
    <cellStyle name="Linked Cell" xfId="2722" builtinId="24" hidden="1" customBuiltin="1"/>
    <cellStyle name="Linked Cell" xfId="2750" builtinId="24" hidden="1" customBuiltin="1"/>
    <cellStyle name="Linked Cell" xfId="2812" builtinId="24" hidden="1" customBuiltin="1"/>
    <cellStyle name="Linked Cell" xfId="2834" builtinId="24" hidden="1" customBuiltin="1"/>
    <cellStyle name="Linked Cell" xfId="2855" builtinId="24" hidden="1" customBuiltin="1"/>
    <cellStyle name="Linked Cell" xfId="2876" builtinId="24" hidden="1" customBuiltin="1"/>
    <cellStyle name="Linked Cell" xfId="1910" builtinId="24" hidden="1" customBuiltin="1"/>
    <cellStyle name="Linked Cell" xfId="1961" builtinId="24" hidden="1" customBuiltin="1"/>
    <cellStyle name="Linked Cell" xfId="1969" builtinId="24" hidden="1" customBuiltin="1"/>
    <cellStyle name="Linked Cell" xfId="1912" builtinId="24" hidden="1" customBuiltin="1"/>
    <cellStyle name="Linked Cell" xfId="1935" builtinId="24" hidden="1" customBuiltin="1"/>
    <cellStyle name="Linked Cell" xfId="1934" builtinId="24" hidden="1" customBuiltin="1"/>
    <cellStyle name="Linked Cell" xfId="3028" builtinId="24" hidden="1" customBuiltin="1"/>
    <cellStyle name="Linked Cell" xfId="3049" builtinId="24" hidden="1" customBuiltin="1"/>
    <cellStyle name="Linked Cell" xfId="3072" builtinId="24" hidden="1" customBuiltin="1"/>
    <cellStyle name="Linked Cell" xfId="3093" builtinId="24" hidden="1" customBuiltin="1"/>
    <cellStyle name="Linked Cell" xfId="3114" builtinId="24" hidden="1" customBuiltin="1"/>
    <cellStyle name="Linked Cell" xfId="2995" builtinId="24" hidden="1" customBuiltin="1"/>
    <cellStyle name="Linked Cell" xfId="3146" builtinId="24" hidden="1" customBuiltin="1"/>
    <cellStyle name="Linked Cell" xfId="3174" builtinId="24" hidden="1" customBuiltin="1"/>
    <cellStyle name="Linked Cell" xfId="3209" builtinId="24" hidden="1" customBuiltin="1"/>
    <cellStyle name="Linked Cell" xfId="3238" builtinId="24" hidden="1" customBuiltin="1"/>
    <cellStyle name="Linked Cell" xfId="3269" builtinId="24" hidden="1" customBuiltin="1"/>
    <cellStyle name="Linked Cell" xfId="3241" builtinId="24" hidden="1" customBuiltin="1"/>
    <cellStyle name="Linked Cell" xfId="3216" builtinId="24" hidden="1" customBuiltin="1"/>
    <cellStyle name="Linked Cell" xfId="3244" builtinId="24" hidden="1" customBuiltin="1"/>
    <cellStyle name="Linked Cell" xfId="3315" builtinId="24" hidden="1" customBuiltin="1"/>
    <cellStyle name="Linked Cell" xfId="3336" builtinId="24" hidden="1" customBuiltin="1"/>
    <cellStyle name="Linked Cell" xfId="3357" builtinId="24" hidden="1" customBuiltin="1"/>
    <cellStyle name="Linked Cell" xfId="3248" builtinId="24" hidden="1" customBuiltin="1"/>
    <cellStyle name="Linked Cell" xfId="3397" builtinId="24" hidden="1" customBuiltin="1"/>
    <cellStyle name="Linked Cell" xfId="3424" builtinId="24" hidden="1" customBuiltin="1"/>
    <cellStyle name="Linked Cell" xfId="3456" builtinId="24" hidden="1" customBuiltin="1"/>
    <cellStyle name="Linked Cell" xfId="3484" builtinId="24" hidden="1" customBuiltin="1"/>
    <cellStyle name="Linked Cell" xfId="3511" builtinId="24" hidden="1" customBuiltin="1"/>
    <cellStyle name="Linked Cell" xfId="3487" builtinId="24" hidden="1" customBuiltin="1"/>
    <cellStyle name="Linked Cell" xfId="3463" builtinId="24" hidden="1" customBuiltin="1"/>
    <cellStyle name="Linked Cell" xfId="3490" builtinId="24" hidden="1" customBuiltin="1"/>
    <cellStyle name="Linked Cell" xfId="3552" builtinId="24" hidden="1" customBuiltin="1"/>
    <cellStyle name="Linked Cell" xfId="3573" builtinId="24" hidden="1" customBuiltin="1"/>
    <cellStyle name="Linked Cell" xfId="3594" builtinId="24" hidden="1" customBuiltin="1"/>
    <cellStyle name="Linked Cell" xfId="3618" builtinId="24" hidden="1" customBuiltin="1"/>
    <cellStyle name="Linked Cell" xfId="3653" builtinId="24" hidden="1" customBuiltin="1"/>
    <cellStyle name="Linked Cell" xfId="3680" builtinId="24" hidden="1" customBuiltin="1"/>
    <cellStyle name="Linked Cell" xfId="3712" builtinId="24" hidden="1" customBuiltin="1"/>
    <cellStyle name="Linked Cell" xfId="3740" builtinId="24" hidden="1" customBuiltin="1"/>
    <cellStyle name="Linked Cell" xfId="3767" builtinId="24" hidden="1" customBuiltin="1"/>
    <cellStyle name="Linked Cell" xfId="3743" builtinId="24" hidden="1" customBuiltin="1"/>
    <cellStyle name="Linked Cell" xfId="3719" builtinId="24" hidden="1" customBuiltin="1"/>
    <cellStyle name="Linked Cell" xfId="3746" builtinId="24" hidden="1" customBuiltin="1"/>
    <cellStyle name="Linked Cell" xfId="3808" builtinId="24" hidden="1" customBuiltin="1"/>
    <cellStyle name="Linked Cell" xfId="3829" builtinId="24" hidden="1" customBuiltin="1"/>
    <cellStyle name="Linked Cell" xfId="3850" builtinId="24" hidden="1" customBuiltin="1"/>
    <cellStyle name="Linked Cell" xfId="3871" builtinId="24" hidden="1" customBuiltin="1"/>
    <cellStyle name="Linked Cell" xfId="3911" builtinId="24" hidden="1" customBuiltin="1"/>
    <cellStyle name="Linked Cell" xfId="3945" builtinId="24" hidden="1" customBuiltin="1"/>
    <cellStyle name="Linked Cell" xfId="3982" builtinId="24" hidden="1" customBuiltin="1"/>
    <cellStyle name="Linked Cell" xfId="4019" builtinId="24" hidden="1" customBuiltin="1"/>
    <cellStyle name="Linked Cell" xfId="4053" builtinId="24" hidden="1" customBuiltin="1"/>
    <cellStyle name="Linked Cell" xfId="4251" builtinId="24" hidden="1" customBuiltin="1"/>
    <cellStyle name="Linked Cell" xfId="6386" builtinId="24" hidden="1" customBuiltin="1"/>
    <cellStyle name="Linked Cell" xfId="6410" builtinId="24" hidden="1" customBuiltin="1"/>
    <cellStyle name="Linked Cell" xfId="6439" builtinId="24" hidden="1" customBuiltin="1"/>
    <cellStyle name="Linked Cell" xfId="6464" builtinId="24" hidden="1" customBuiltin="1"/>
    <cellStyle name="Linked Cell" xfId="6487" builtinId="24" hidden="1" customBuiltin="1"/>
    <cellStyle name="Linked Cell" xfId="6340" builtinId="24" hidden="1" customBuiltin="1"/>
    <cellStyle name="Linked Cell" xfId="6527" builtinId="24" hidden="1" customBuiltin="1"/>
    <cellStyle name="Linked Cell" xfId="6561" builtinId="24" hidden="1" customBuiltin="1"/>
    <cellStyle name="Linked Cell" xfId="6599" builtinId="24" hidden="1" customBuiltin="1"/>
    <cellStyle name="Linked Cell" xfId="6635" builtinId="24" hidden="1" customBuiltin="1"/>
    <cellStyle name="Linked Cell" xfId="6670" builtinId="24" hidden="1" customBuiltin="1"/>
    <cellStyle name="Linked Cell" xfId="6638" builtinId="24" hidden="1" customBuiltin="1"/>
    <cellStyle name="Linked Cell" xfId="6606" builtinId="24" hidden="1" customBuiltin="1"/>
    <cellStyle name="Linked Cell" xfId="6641" builtinId="24" hidden="1" customBuiltin="1"/>
    <cellStyle name="Linked Cell" xfId="6732" builtinId="24" hidden="1" customBuiltin="1"/>
    <cellStyle name="Linked Cell" xfId="6768" builtinId="24" hidden="1" customBuiltin="1"/>
    <cellStyle name="Linked Cell" xfId="6803" builtinId="24" hidden="1" customBuiltin="1"/>
    <cellStyle name="Linked Cell" xfId="6646" builtinId="24" hidden="1" customBuiltin="1"/>
    <cellStyle name="Linked Cell" xfId="6866" builtinId="24" hidden="1" customBuiltin="1"/>
    <cellStyle name="Linked Cell" xfId="6899" builtinId="24" hidden="1" customBuiltin="1"/>
    <cellStyle name="Linked Cell" xfId="6935" builtinId="24" hidden="1" customBuiltin="1"/>
    <cellStyle name="Linked Cell" xfId="6968" builtinId="24" hidden="1" customBuiltin="1"/>
    <cellStyle name="Linked Cell" xfId="6998" builtinId="24" hidden="1" customBuiltin="1"/>
    <cellStyle name="Linked Cell" xfId="6971" builtinId="24" hidden="1" customBuiltin="1"/>
    <cellStyle name="Linked Cell" xfId="6942" builtinId="24" hidden="1" customBuiltin="1"/>
    <cellStyle name="Linked Cell" xfId="6974" builtinId="24" hidden="1" customBuiltin="1"/>
    <cellStyle name="Linked Cell" xfId="7054" builtinId="24" hidden="1" customBuiltin="1"/>
    <cellStyle name="Linked Cell" xfId="7090" builtinId="24" hidden="1" customBuiltin="1"/>
    <cellStyle name="Linked Cell" xfId="7124" builtinId="24" hidden="1" customBuiltin="1"/>
    <cellStyle name="Linked Cell" xfId="7164" builtinId="24" hidden="1" customBuiltin="1"/>
    <cellStyle name="Linked Cell" xfId="7210" builtinId="24" hidden="1" customBuiltin="1"/>
    <cellStyle name="Linked Cell" xfId="7244" builtinId="24" hidden="1" customBuiltin="1"/>
    <cellStyle name="Linked Cell" xfId="7280" builtinId="24" hidden="1" customBuiltin="1"/>
    <cellStyle name="Linked Cell" xfId="7313" builtinId="24" hidden="1" customBuiltin="1"/>
    <cellStyle name="Linked Cell" xfId="7343" builtinId="24" hidden="1" customBuiltin="1"/>
    <cellStyle name="Linked Cell" xfId="7316" builtinId="24" hidden="1" customBuiltin="1"/>
    <cellStyle name="Linked Cell" xfId="7287" builtinId="24" hidden="1" customBuiltin="1"/>
    <cellStyle name="Linked Cell" xfId="7319" builtinId="24" hidden="1" customBuiltin="1"/>
    <cellStyle name="Linked Cell" xfId="7400" builtinId="24" hidden="1" customBuiltin="1"/>
    <cellStyle name="Linked Cell" xfId="7436" builtinId="24" hidden="1" customBuiltin="1"/>
    <cellStyle name="Linked Cell" xfId="7470" builtinId="24" hidden="1" customBuiltin="1"/>
    <cellStyle name="Linked Cell" xfId="7519" builtinId="24" hidden="1" customBuiltin="1"/>
    <cellStyle name="Linked Cell" xfId="7972" builtinId="24" hidden="1" customBuiltin="1"/>
    <cellStyle name="Linked Cell" xfId="7993" builtinId="24" hidden="1" customBuiltin="1"/>
    <cellStyle name="Linked Cell" xfId="8016" builtinId="24" hidden="1" customBuiltin="1"/>
    <cellStyle name="Linked Cell" xfId="8039" builtinId="24" hidden="1" customBuiltin="1"/>
    <cellStyle name="Linked Cell" xfId="8060" builtinId="24" hidden="1" customBuiltin="1"/>
    <cellStyle name="Linked Cell" xfId="8104" builtinId="24" hidden="1" customBuiltin="1"/>
    <cellStyle name="Linked Cell" xfId="8569" builtinId="24" hidden="1" customBuiltin="1"/>
    <cellStyle name="Linked Cell" xfId="8593" builtinId="24" hidden="1" customBuiltin="1"/>
    <cellStyle name="Linked Cell" xfId="8621" builtinId="24" hidden="1" customBuiltin="1"/>
    <cellStyle name="Linked Cell" xfId="8644" builtinId="24" hidden="1" customBuiltin="1"/>
    <cellStyle name="Linked Cell" xfId="8670" builtinId="24" hidden="1" customBuiltin="1"/>
    <cellStyle name="Linked Cell" xfId="8531" builtinId="24" hidden="1" customBuiltin="1"/>
    <cellStyle name="Linked Cell" xfId="8705" builtinId="24" hidden="1" customBuiltin="1"/>
    <cellStyle name="Linked Cell" xfId="8734" builtinId="24" hidden="1" customBuiltin="1"/>
    <cellStyle name="Linked Cell" xfId="8770" builtinId="24" hidden="1" customBuiltin="1"/>
    <cellStyle name="Linked Cell" xfId="8802" builtinId="24" hidden="1" customBuiltin="1"/>
    <cellStyle name="Linked Cell" xfId="8834" builtinId="24" hidden="1" customBuiltin="1"/>
    <cellStyle name="Linked Cell" xfId="8805" builtinId="24" hidden="1" customBuiltin="1"/>
    <cellStyle name="Linked Cell" xfId="8777" builtinId="24" hidden="1" customBuiltin="1"/>
    <cellStyle name="Linked Cell" xfId="8808" builtinId="24" hidden="1" customBuiltin="1"/>
    <cellStyle name="Linked Cell" xfId="8884" builtinId="24" hidden="1" customBuiltin="1"/>
    <cellStyle name="Linked Cell" xfId="8908" builtinId="24" hidden="1" customBuiltin="1"/>
    <cellStyle name="Linked Cell" xfId="8932" builtinId="24" hidden="1" customBuiltin="1"/>
    <cellStyle name="Linked Cell" xfId="8813" builtinId="24" hidden="1" customBuiltin="1"/>
    <cellStyle name="Linked Cell" xfId="8977" builtinId="24" hidden="1" customBuiltin="1"/>
    <cellStyle name="Linked Cell" xfId="9008" builtinId="24" hidden="1" customBuiltin="1"/>
    <cellStyle name="Linked Cell" xfId="9041" builtinId="24" hidden="1" customBuiltin="1"/>
    <cellStyle name="Linked Cell" xfId="9072" builtinId="24" hidden="1" customBuiltin="1"/>
    <cellStyle name="Linked Cell" xfId="9099" builtinId="24" hidden="1" customBuiltin="1"/>
    <cellStyle name="Linked Cell" xfId="9075" builtinId="24" hidden="1" customBuiltin="1"/>
    <cellStyle name="Linked Cell" xfId="9048" builtinId="24" hidden="1" customBuiltin="1"/>
    <cellStyle name="Linked Cell" xfId="9078" builtinId="24" hidden="1" customBuiltin="1"/>
    <cellStyle name="Linked Cell" xfId="9146" builtinId="24" hidden="1" customBuiltin="1"/>
    <cellStyle name="Linked Cell" xfId="9170" builtinId="24" hidden="1" customBuiltin="1"/>
    <cellStyle name="Linked Cell" xfId="9196" builtinId="24" hidden="1" customBuiltin="1"/>
    <cellStyle name="Linked Cell" xfId="9224" builtinId="24" hidden="1" customBuiltin="1"/>
    <cellStyle name="Linked Cell" xfId="9263" builtinId="24" hidden="1" customBuiltin="1"/>
    <cellStyle name="Linked Cell" xfId="9293" builtinId="24" hidden="1" customBuiltin="1"/>
    <cellStyle name="Linked Cell" xfId="9326" builtinId="24" hidden="1" customBuiltin="1"/>
    <cellStyle name="Linked Cell" xfId="9357" builtinId="24" hidden="1" customBuiltin="1"/>
    <cellStyle name="Linked Cell" xfId="9384" builtinId="24" hidden="1" customBuiltin="1"/>
    <cellStyle name="Linked Cell" xfId="9360" builtinId="24" hidden="1" customBuiltin="1"/>
    <cellStyle name="Linked Cell" xfId="9333" builtinId="24" hidden="1" customBuiltin="1"/>
    <cellStyle name="Linked Cell" xfId="9363" builtinId="24" hidden="1" customBuiltin="1"/>
    <cellStyle name="Linked Cell" xfId="9430" builtinId="24" hidden="1" customBuiltin="1"/>
    <cellStyle name="Linked Cell" xfId="9454" builtinId="24" hidden="1" customBuiltin="1"/>
    <cellStyle name="Linked Cell" xfId="9479" builtinId="24" hidden="1" customBuiltin="1"/>
    <cellStyle name="Linked Cell" xfId="9502" builtinId="24" hidden="1" customBuiltin="1"/>
    <cellStyle name="Linked Cell" xfId="8338" builtinId="24" hidden="1" customBuiltin="1"/>
    <cellStyle name="Linked Cell" xfId="8472" builtinId="24" hidden="1" customBuiltin="1"/>
    <cellStyle name="Linked Cell" xfId="8481" builtinId="24" hidden="1" customBuiltin="1"/>
    <cellStyle name="Linked Cell" xfId="8350" builtinId="24" hidden="1" customBuiltin="1"/>
    <cellStyle name="Linked Cell" xfId="8425" builtinId="24" hidden="1" customBuiltin="1"/>
    <cellStyle name="Linked Cell" xfId="8424" builtinId="24" hidden="1" customBuiltin="1"/>
    <cellStyle name="Linked Cell" xfId="9670" builtinId="24" hidden="1" customBuiltin="1"/>
    <cellStyle name="Linked Cell" xfId="9691" builtinId="24" hidden="1" customBuiltin="1"/>
    <cellStyle name="Linked Cell" xfId="9714" builtinId="24" hidden="1" customBuiltin="1"/>
    <cellStyle name="Linked Cell" xfId="9735" builtinId="24" hidden="1" customBuiltin="1"/>
    <cellStyle name="Linked Cell" xfId="9756" builtinId="24" hidden="1" customBuiltin="1"/>
    <cellStyle name="Linked Cell" xfId="9634" builtinId="24" hidden="1" customBuiltin="1"/>
    <cellStyle name="Linked Cell" xfId="9789" builtinId="24" hidden="1" customBuiltin="1"/>
    <cellStyle name="Linked Cell" xfId="9819" builtinId="24" hidden="1" customBuiltin="1"/>
    <cellStyle name="Linked Cell" xfId="9854" builtinId="24" hidden="1" customBuiltin="1"/>
    <cellStyle name="Linked Cell" xfId="9885" builtinId="24" hidden="1" customBuiltin="1"/>
    <cellStyle name="Linked Cell" xfId="9916" builtinId="24" hidden="1" customBuiltin="1"/>
    <cellStyle name="Linked Cell" xfId="9888" builtinId="24" hidden="1" customBuiltin="1"/>
    <cellStyle name="Linked Cell" xfId="9861" builtinId="24" hidden="1" customBuiltin="1"/>
    <cellStyle name="Linked Cell" xfId="9891" builtinId="24" hidden="1" customBuiltin="1"/>
    <cellStyle name="Linked Cell" xfId="9968" builtinId="24" hidden="1" customBuiltin="1"/>
    <cellStyle name="Linked Cell" xfId="9992" builtinId="24" hidden="1" customBuiltin="1"/>
    <cellStyle name="Linked Cell" xfId="10016" builtinId="24" hidden="1" customBuiltin="1"/>
    <cellStyle name="Linked Cell" xfId="9895" builtinId="24" hidden="1" customBuiltin="1"/>
    <cellStyle name="Linked Cell" xfId="10059" builtinId="24" hidden="1" customBuiltin="1"/>
    <cellStyle name="Linked Cell" xfId="10087" builtinId="24" hidden="1" customBuiltin="1"/>
    <cellStyle name="Linked Cell" xfId="10119" builtinId="24" hidden="1" customBuiltin="1"/>
    <cellStyle name="Linked Cell" xfId="10148" builtinId="24" hidden="1" customBuiltin="1"/>
    <cellStyle name="Linked Cell" xfId="10175" builtinId="24" hidden="1" customBuiltin="1"/>
    <cellStyle name="Linked Cell" xfId="10151" builtinId="24" hidden="1" customBuiltin="1"/>
    <cellStyle name="Linked Cell" xfId="10126" builtinId="24" hidden="1" customBuiltin="1"/>
    <cellStyle name="Linked Cell" xfId="10154" builtinId="24" hidden="1" customBuiltin="1"/>
    <cellStyle name="Linked Cell" xfId="10222" builtinId="24" hidden="1" customBuiltin="1"/>
    <cellStyle name="Linked Cell" xfId="10245" builtinId="24" hidden="1" customBuiltin="1"/>
    <cellStyle name="Linked Cell" xfId="10270" builtinId="24" hidden="1" customBuiltin="1"/>
    <cellStyle name="Linked Cell" xfId="10297" builtinId="24" hidden="1" customBuiltin="1"/>
    <cellStyle name="Linked Cell" xfId="10336" builtinId="24" hidden="1" customBuiltin="1"/>
    <cellStyle name="Linked Cell" xfId="10365" builtinId="24" hidden="1" customBuiltin="1"/>
    <cellStyle name="Linked Cell" xfId="10398" builtinId="24" hidden="1" customBuiltin="1"/>
    <cellStyle name="Linked Cell" xfId="10428" builtinId="24" hidden="1" customBuiltin="1"/>
    <cellStyle name="Linked Cell" xfId="10455" builtinId="24" hidden="1" customBuiltin="1"/>
    <cellStyle name="Linked Cell" xfId="10431" builtinId="24" hidden="1" customBuiltin="1"/>
    <cellStyle name="Linked Cell" xfId="10405" builtinId="24" hidden="1" customBuiltin="1"/>
    <cellStyle name="Linked Cell" xfId="10434" builtinId="24" hidden="1" customBuiltin="1"/>
    <cellStyle name="Linked Cell" xfId="10501" builtinId="24" hidden="1" customBuiltin="1"/>
    <cellStyle name="Linked Cell" xfId="10525" builtinId="24" hidden="1" customBuiltin="1"/>
    <cellStyle name="Linked Cell" xfId="10548" builtinId="24" hidden="1" customBuiltin="1"/>
    <cellStyle name="Linked Cell" xfId="10578" builtinId="24" hidden="1" customBuiltin="1"/>
    <cellStyle name="Linked Cell" xfId="7735" builtinId="24" hidden="1" customBuiltin="1"/>
    <cellStyle name="Linked Cell" xfId="6102" builtinId="24" hidden="1" customBuiltin="1"/>
    <cellStyle name="Linked Cell" xfId="7696" builtinId="24" hidden="1" customBuiltin="1"/>
    <cellStyle name="Linked Cell" xfId="8215" builtinId="24" hidden="1" customBuiltin="1"/>
    <cellStyle name="Linked Cell" xfId="8401" builtinId="24" hidden="1" customBuiltin="1"/>
    <cellStyle name="Linked Cell" xfId="8349" builtinId="24" hidden="1" customBuiltin="1"/>
    <cellStyle name="Linked Cell" xfId="7633" builtinId="24" hidden="1" customBuiltin="1"/>
    <cellStyle name="Linked Cell" xfId="7545" builtinId="24" hidden="1" customBuiltin="1"/>
    <cellStyle name="Linked Cell" xfId="5655" builtinId="24" hidden="1" customBuiltin="1"/>
    <cellStyle name="Linked Cell" xfId="4714" builtinId="24" hidden="1" customBuiltin="1"/>
    <cellStyle name="Linked Cell" xfId="3900" builtinId="24" hidden="1" customBuiltin="1"/>
    <cellStyle name="Linked Cell" xfId="5729" builtinId="24" hidden="1" customBuiltin="1"/>
    <cellStyle name="Linked Cell" xfId="4421" builtinId="24" hidden="1" customBuiltin="1"/>
    <cellStyle name="Linked Cell" xfId="144" builtinId="24" hidden="1" customBuiltin="1"/>
    <cellStyle name="Linked Cell" xfId="10649" builtinId="24" hidden="1" customBuiltin="1"/>
    <cellStyle name="Linked Cell" xfId="8502" builtinId="24" hidden="1" customBuiltin="1"/>
    <cellStyle name="Linked Cell" xfId="8229" builtinId="24" hidden="1" customBuiltin="1"/>
    <cellStyle name="Linked Cell" xfId="5209" builtinId="24" hidden="1" customBuiltin="1"/>
    <cellStyle name="Linked Cell" xfId="10779" builtinId="24" hidden="1" customBuiltin="1"/>
    <cellStyle name="Linked Cell" xfId="7794" builtinId="24" hidden="1" customBuiltin="1"/>
    <cellStyle name="Linked Cell" xfId="10678" builtinId="24" hidden="1" customBuiltin="1"/>
    <cellStyle name="Linked Cell" xfId="5165" builtinId="24" hidden="1" customBuiltin="1"/>
    <cellStyle name="Linked Cell" xfId="10675" builtinId="24" hidden="1" customBuiltin="1"/>
    <cellStyle name="Linked Cell" xfId="7610" builtinId="24" hidden="1" customBuiltin="1"/>
    <cellStyle name="Linked Cell" xfId="5630" builtinId="24" hidden="1" customBuiltin="1"/>
    <cellStyle name="Linked Cell" xfId="8234" builtinId="24" hidden="1" customBuiltin="1"/>
    <cellStyle name="Linked Cell" xfId="10827" builtinId="24" hidden="1" customBuiltin="1"/>
    <cellStyle name="Linked Cell" xfId="8139" builtinId="24" hidden="1" customBuiltin="1"/>
    <cellStyle name="Linked Cell" xfId="10569" builtinId="24" hidden="1" customBuiltin="1"/>
    <cellStyle name="Linked Cell" xfId="5578" builtinId="24" hidden="1" customBuiltin="1"/>
    <cellStyle name="Linked Cell" xfId="8375" builtinId="24" hidden="1" customBuiltin="1"/>
    <cellStyle name="Linked Cell" xfId="7600" builtinId="24" hidden="1" customBuiltin="1"/>
    <cellStyle name="Linked Cell" xfId="5968" builtinId="24" hidden="1" customBuiltin="1"/>
    <cellStyle name="Linked Cell" xfId="6047" builtinId="24" hidden="1" customBuiltin="1"/>
    <cellStyle name="Linked Cell" xfId="4384" builtinId="24" hidden="1" customBuiltin="1"/>
    <cellStyle name="Linked Cell" xfId="6207" builtinId="24" hidden="1" customBuiltin="1"/>
    <cellStyle name="Linked Cell" xfId="4379" builtinId="24" hidden="1" customBuiltin="1"/>
    <cellStyle name="Linked Cell" xfId="4883" builtinId="24" hidden="1" customBuiltin="1"/>
    <cellStyle name="Linked Cell" xfId="5792" builtinId="24" hidden="1" customBuiltin="1"/>
    <cellStyle name="Linked Cell" xfId="4944" builtinId="24" hidden="1" customBuiltin="1"/>
    <cellStyle name="Linked Cell" xfId="5691" builtinId="24" hidden="1" customBuiltin="1"/>
    <cellStyle name="Linked Cell" xfId="5387" builtinId="24" hidden="1" customBuiltin="1"/>
    <cellStyle name="Linked Cell" xfId="6198" builtinId="24" hidden="1" customBuiltin="1"/>
    <cellStyle name="Linked Cell" xfId="5789" builtinId="24" hidden="1" customBuiltin="1"/>
    <cellStyle name="Linked Cell" xfId="4990" builtinId="24" hidden="1" customBuiltin="1"/>
    <cellStyle name="Linked Cell" xfId="5304" builtinId="24" hidden="1" customBuiltin="1"/>
    <cellStyle name="Linked Cell" xfId="5062" builtinId="24" hidden="1" customBuiltin="1"/>
    <cellStyle name="Linked Cell" xfId="5774" builtinId="24" hidden="1" customBuiltin="1"/>
    <cellStyle name="Linked Cell" xfId="6174" builtinId="24" hidden="1" customBuiltin="1"/>
    <cellStyle name="Linked Cell" xfId="8117" builtinId="24" hidden="1" customBuiltin="1"/>
    <cellStyle name="Linked Cell" xfId="6423" builtinId="24" hidden="1" customBuiltin="1"/>
    <cellStyle name="Linked Cell" xfId="7730" builtinId="24" hidden="1" customBuiltin="1"/>
    <cellStyle name="Linked Cell" xfId="5766" builtinId="24" hidden="1" customBuiltin="1"/>
    <cellStyle name="Linked Cell" xfId="6451" builtinId="24" hidden="1" customBuiltin="1"/>
    <cellStyle name="Linked Cell" xfId="11014" builtinId="24" hidden="1" customBuiltin="1"/>
    <cellStyle name="Linked Cell" xfId="11039" builtinId="24" hidden="1" customBuiltin="1"/>
    <cellStyle name="Linked Cell" xfId="11070" builtinId="24" hidden="1" customBuiltin="1"/>
    <cellStyle name="Linked Cell" xfId="11097" builtinId="24" hidden="1" customBuiltin="1"/>
    <cellStyle name="Linked Cell" xfId="11124" builtinId="24" hidden="1" customBuiltin="1"/>
    <cellStyle name="Linked Cell" xfId="10971" builtinId="24" hidden="1" customBuiltin="1"/>
    <cellStyle name="Linked Cell" xfId="11168" builtinId="24" hidden="1" customBuiltin="1"/>
    <cellStyle name="Linked Cell" xfId="11200" builtinId="24" hidden="1" customBuiltin="1"/>
    <cellStyle name="Linked Cell" xfId="11235" builtinId="24" hidden="1" customBuiltin="1"/>
    <cellStyle name="Linked Cell" xfId="11271" builtinId="24" hidden="1" customBuiltin="1"/>
    <cellStyle name="Linked Cell" xfId="11302" builtinId="24" hidden="1" customBuiltin="1"/>
    <cellStyle name="Linked Cell" xfId="11274" builtinId="24" hidden="1" customBuiltin="1"/>
    <cellStyle name="Linked Cell" xfId="11242" builtinId="24" hidden="1" customBuiltin="1"/>
    <cellStyle name="Linked Cell" xfId="11277" builtinId="24" hidden="1" customBuiltin="1"/>
    <cellStyle name="Linked Cell" xfId="11355" builtinId="24" hidden="1" customBuiltin="1"/>
    <cellStyle name="Linked Cell" xfId="11385" builtinId="24" hidden="1" customBuiltin="1"/>
    <cellStyle name="Linked Cell" xfId="11411" builtinId="24" hidden="1" customBuiltin="1"/>
    <cellStyle name="Linked Cell" xfId="11281" builtinId="24" hidden="1" customBuiltin="1"/>
    <cellStyle name="Linked Cell" xfId="11465" builtinId="24" hidden="1" customBuiltin="1"/>
    <cellStyle name="Linked Cell" xfId="11496" builtinId="24" hidden="1" customBuiltin="1"/>
    <cellStyle name="Linked Cell" xfId="11529" builtinId="24" hidden="1" customBuiltin="1"/>
    <cellStyle name="Linked Cell" xfId="11561" builtinId="24" hidden="1" customBuiltin="1"/>
    <cellStyle name="Linked Cell" xfId="11589" builtinId="24" hidden="1" customBuiltin="1"/>
    <cellStyle name="Linked Cell" xfId="11564" builtinId="24" hidden="1" customBuiltin="1"/>
    <cellStyle name="Linked Cell" xfId="11536" builtinId="24" hidden="1" customBuiltin="1"/>
    <cellStyle name="Linked Cell" xfId="11567" builtinId="24" hidden="1" customBuiltin="1"/>
    <cellStyle name="Linked Cell" xfId="11636" builtinId="24" hidden="1" customBuiltin="1"/>
    <cellStyle name="Linked Cell" xfId="11662" builtinId="24" hidden="1" customBuiltin="1"/>
    <cellStyle name="Linked Cell" xfId="11690" builtinId="24" hidden="1" customBuiltin="1"/>
    <cellStyle name="Linked Cell" xfId="11721" builtinId="24" hidden="1" customBuiltin="1"/>
    <cellStyle name="Linked Cell" xfId="11764" builtinId="24" hidden="1" customBuiltin="1"/>
    <cellStyle name="Linked Cell" xfId="11794" builtinId="24" hidden="1" customBuiltin="1"/>
    <cellStyle name="Linked Cell" xfId="11827" builtinId="24" hidden="1" customBuiltin="1"/>
    <cellStyle name="Linked Cell" xfId="11858" builtinId="24" hidden="1" customBuiltin="1"/>
    <cellStyle name="Linked Cell" xfId="11885" builtinId="24" hidden="1" customBuiltin="1"/>
    <cellStyle name="Linked Cell" xfId="11861" builtinId="24" hidden="1" customBuiltin="1"/>
    <cellStyle name="Linked Cell" xfId="11834" builtinId="24" hidden="1" customBuiltin="1"/>
    <cellStyle name="Linked Cell" xfId="11864" builtinId="24" hidden="1" customBuiltin="1"/>
    <cellStyle name="Linked Cell" xfId="11930" builtinId="24" hidden="1" customBuiltin="1"/>
    <cellStyle name="Linked Cell" xfId="11960" builtinId="24" hidden="1" customBuiltin="1"/>
    <cellStyle name="Linked Cell" xfId="11990" builtinId="24" hidden="1" customBuiltin="1"/>
    <cellStyle name="Linked Cell" xfId="12015" builtinId="24" hidden="1" customBuiltin="1"/>
    <cellStyle name="Linked Cell" xfId="10875" builtinId="24" hidden="1" customBuiltin="1"/>
    <cellStyle name="Linked Cell" xfId="10937" builtinId="24" hidden="1" customBuiltin="1"/>
    <cellStyle name="Linked Cell" xfId="10946" builtinId="24" hidden="1" customBuiltin="1"/>
    <cellStyle name="Linked Cell" xfId="10879" builtinId="24" hidden="1" customBuiltin="1"/>
    <cellStyle name="Linked Cell" xfId="10909" builtinId="24" hidden="1" customBuiltin="1"/>
    <cellStyle name="Linked Cell" xfId="10908" builtinId="24" hidden="1" customBuiltin="1"/>
    <cellStyle name="Linked Cell" xfId="12169" builtinId="24" hidden="1" customBuiltin="1"/>
    <cellStyle name="Linked Cell" xfId="12190" builtinId="24" hidden="1" customBuiltin="1"/>
    <cellStyle name="Linked Cell" xfId="12213" builtinId="24" hidden="1" customBuiltin="1"/>
    <cellStyle name="Linked Cell" xfId="12234" builtinId="24" hidden="1" customBuiltin="1"/>
    <cellStyle name="Linked Cell" xfId="12255" builtinId="24" hidden="1" customBuiltin="1"/>
    <cellStyle name="Linked Cell" xfId="12134" builtinId="24" hidden="1" customBuiltin="1"/>
    <cellStyle name="Linked Cell" xfId="12291" builtinId="24" hidden="1" customBuiltin="1"/>
    <cellStyle name="Linked Cell" xfId="12322" builtinId="24" hidden="1" customBuiltin="1"/>
    <cellStyle name="Linked Cell" xfId="12358" builtinId="24" hidden="1" customBuiltin="1"/>
    <cellStyle name="Linked Cell" xfId="12388" builtinId="24" hidden="1" customBuiltin="1"/>
    <cellStyle name="Linked Cell" xfId="12420" builtinId="24" hidden="1" customBuiltin="1"/>
    <cellStyle name="Linked Cell" xfId="12391" builtinId="24" hidden="1" customBuiltin="1"/>
    <cellStyle name="Linked Cell" xfId="12365" builtinId="24" hidden="1" customBuiltin="1"/>
    <cellStyle name="Linked Cell" xfId="12394" builtinId="24" hidden="1" customBuiltin="1"/>
    <cellStyle name="Linked Cell" xfId="12473" builtinId="24" hidden="1" customBuiltin="1"/>
    <cellStyle name="Linked Cell" xfId="12500" builtinId="24" hidden="1" customBuiltin="1"/>
    <cellStyle name="Linked Cell" xfId="12527" builtinId="24" hidden="1" customBuiltin="1"/>
    <cellStyle name="Linked Cell" xfId="12398" builtinId="24" hidden="1" customBuiltin="1"/>
    <cellStyle name="Linked Cell" xfId="12575" builtinId="24" hidden="1" customBuiltin="1"/>
    <cellStyle name="Linked Cell" xfId="12605" builtinId="24" hidden="1" customBuiltin="1"/>
    <cellStyle name="Linked Cell" xfId="12637" builtinId="24" hidden="1" customBuiltin="1"/>
    <cellStyle name="Linked Cell" xfId="12667" builtinId="24" hidden="1" customBuiltin="1"/>
    <cellStyle name="Linked Cell" xfId="12694" builtinId="24" hidden="1" customBuiltin="1"/>
    <cellStyle name="Linked Cell" xfId="12670" builtinId="24" hidden="1" customBuiltin="1"/>
    <cellStyle name="Linked Cell" xfId="12644" builtinId="24" hidden="1" customBuiltin="1"/>
    <cellStyle name="Linked Cell" xfId="12673" builtinId="24" hidden="1" customBuiltin="1"/>
    <cellStyle name="Linked Cell" xfId="12741" builtinId="24" hidden="1" customBuiltin="1"/>
    <cellStyle name="Linked Cell" xfId="12768" builtinId="24" hidden="1" customBuiltin="1"/>
    <cellStyle name="Linked Cell" xfId="12798" builtinId="24" hidden="1" customBuiltin="1"/>
    <cellStyle name="Linked Cell" xfId="12829" builtinId="24" hidden="1" customBuiltin="1"/>
    <cellStyle name="Linked Cell" xfId="12868" builtinId="24" hidden="1" customBuiltin="1"/>
    <cellStyle name="Linked Cell" xfId="12898" builtinId="24" hidden="1" customBuiltin="1"/>
    <cellStyle name="Linked Cell" xfId="12930" builtinId="24" hidden="1" customBuiltin="1"/>
    <cellStyle name="Linked Cell" xfId="12959" builtinId="24" hidden="1" customBuiltin="1"/>
    <cellStyle name="Linked Cell" xfId="12986" builtinId="24" hidden="1" customBuiltin="1"/>
    <cellStyle name="Linked Cell" xfId="12962" builtinId="24" hidden="1" customBuiltin="1"/>
    <cellStyle name="Linked Cell" xfId="12937" builtinId="24" hidden="1" customBuiltin="1"/>
    <cellStyle name="Linked Cell" xfId="12965" builtinId="24" hidden="1" customBuiltin="1"/>
    <cellStyle name="Linked Cell" xfId="13033" builtinId="24" hidden="1" customBuiltin="1"/>
    <cellStyle name="Linked Cell" xfId="13058" builtinId="24" hidden="1" customBuiltin="1"/>
    <cellStyle name="Linked Cell" xfId="13085" builtinId="24" hidden="1" customBuiltin="1"/>
    <cellStyle name="Linked Cell" xfId="13109" builtinId="24" hidden="1" customBuiltin="1"/>
    <cellStyle name="Linked Cell" xfId="4191" builtinId="24" hidden="1" customBuiltin="1"/>
    <cellStyle name="Linked Cell" xfId="5678" builtinId="24" hidden="1" customBuiltin="1"/>
    <cellStyle name="Linked Cell" xfId="5680" builtinId="24" hidden="1" customBuiltin="1"/>
    <cellStyle name="Linked Cell" xfId="5174" builtinId="24" hidden="1" customBuiltin="1"/>
    <cellStyle name="Linked Cell" xfId="5867" builtinId="24" hidden="1" customBuiltin="1"/>
    <cellStyle name="Linked Cell" xfId="11194" builtinId="24" hidden="1" customBuiltin="1"/>
    <cellStyle name="Linked Cell" xfId="10603" builtinId="24" hidden="1" customBuiltin="1"/>
    <cellStyle name="Linked Cell" xfId="4803" builtinId="24" hidden="1" customBuiltin="1"/>
    <cellStyle name="Linked Cell" xfId="11914" builtinId="24" hidden="1" customBuiltin="1"/>
    <cellStyle name="Linked Cell" xfId="4787" builtinId="24" hidden="1" customBuiltin="1"/>
    <cellStyle name="Linked Cell" xfId="5903" builtinId="24" hidden="1" customBuiltin="1"/>
    <cellStyle name="Linked Cell" xfId="11188" builtinId="24" hidden="1" customBuiltin="1"/>
    <cellStyle name="Linked Cell" xfId="11969" builtinId="24" hidden="1" customBuiltin="1"/>
    <cellStyle name="Linked Cell" xfId="11155" builtinId="24" hidden="1" customBuiltin="1"/>
    <cellStyle name="Linked Cell" xfId="10715" builtinId="24" hidden="1" customBuiltin="1"/>
    <cellStyle name="Linked Cell" xfId="4960" builtinId="24" hidden="1" customBuiltin="1"/>
    <cellStyle name="Linked Cell" xfId="4472" builtinId="24" hidden="1" customBuiltin="1"/>
    <cellStyle name="Linked Cell" xfId="5123" builtinId="24" hidden="1" customBuiltin="1"/>
    <cellStyle name="Linked Cell" xfId="5962" builtinId="24" hidden="1" customBuiltin="1"/>
    <cellStyle name="Linked Cell" xfId="5346" builtinId="24" hidden="1" customBuiltin="1"/>
    <cellStyle name="Linked Cell" xfId="13171" builtinId="24" hidden="1" customBuiltin="1"/>
    <cellStyle name="Linked Cell" xfId="13207" builtinId="24" hidden="1" customBuiltin="1"/>
    <cellStyle name="Linked Cell" xfId="13242" builtinId="24" hidden="1" customBuiltin="1"/>
    <cellStyle name="Linked Cell" xfId="7679" builtinId="24" hidden="1" customBuiltin="1"/>
    <cellStyle name="Linked Cell" xfId="13305" builtinId="24" hidden="1" customBuiltin="1"/>
    <cellStyle name="Linked Cell" xfId="13338" builtinId="24" hidden="1" customBuiltin="1"/>
    <cellStyle name="Linked Cell" xfId="13373" builtinId="24" hidden="1" customBuiltin="1"/>
    <cellStyle name="Linked Cell" xfId="13406" builtinId="24" hidden="1" customBuiltin="1"/>
    <cellStyle name="Linked Cell" xfId="13436" builtinId="24" hidden="1" customBuiltin="1"/>
    <cellStyle name="Linked Cell" xfId="13409" builtinId="24" hidden="1" customBuiltin="1"/>
    <cellStyle name="Linked Cell" xfId="13380" builtinId="24" hidden="1" customBuiltin="1"/>
    <cellStyle name="Linked Cell" xfId="13412" builtinId="24" hidden="1" customBuiltin="1"/>
    <cellStyle name="Linked Cell" xfId="13492" builtinId="24" hidden="1" customBuiltin="1"/>
    <cellStyle name="Linked Cell" xfId="13528" builtinId="24" hidden="1" customBuiltin="1"/>
    <cellStyle name="Linked Cell" xfId="13562" builtinId="24" hidden="1" customBuiltin="1"/>
    <cellStyle name="Linked Cell" xfId="13602" builtinId="24" hidden="1" customBuiltin="1"/>
    <cellStyle name="Linked Cell" xfId="13647" builtinId="24" hidden="1" customBuiltin="1"/>
    <cellStyle name="Linked Cell" xfId="13680" builtinId="24" hidden="1" customBuiltin="1"/>
    <cellStyle name="Linked Cell" xfId="13715" builtinId="24" hidden="1" customBuiltin="1"/>
    <cellStyle name="Linked Cell" xfId="13748" builtinId="24" hidden="1" customBuiltin="1"/>
    <cellStyle name="Linked Cell" xfId="13778" builtinId="24" hidden="1" customBuiltin="1"/>
    <cellStyle name="Linked Cell" xfId="13751" builtinId="24" hidden="1" customBuiltin="1"/>
    <cellStyle name="Linked Cell" xfId="13722" builtinId="24" hidden="1" customBuiltin="1"/>
    <cellStyle name="Linked Cell" xfId="13754" builtinId="24" hidden="1" customBuiltin="1"/>
    <cellStyle name="Linked Cell" xfId="13834" builtinId="24" hidden="1" customBuiltin="1"/>
    <cellStyle name="Linked Cell" xfId="13870" builtinId="24" hidden="1" customBuiltin="1"/>
    <cellStyle name="Linked Cell" xfId="13904" builtinId="24" hidden="1" customBuiltin="1"/>
    <cellStyle name="Linked Cell" xfId="13952" builtinId="24" hidden="1" customBuiltin="1"/>
    <cellStyle name="Linked Cell" xfId="14312" builtinId="24" hidden="1" customBuiltin="1"/>
    <cellStyle name="Linked Cell" xfId="14333" builtinId="24" hidden="1" customBuiltin="1"/>
    <cellStyle name="Linked Cell" xfId="14355" builtinId="24" hidden="1" customBuiltin="1"/>
    <cellStyle name="Linked Cell" xfId="14377" builtinId="24" hidden="1" customBuiltin="1"/>
    <cellStyle name="Linked Cell" xfId="14398" builtinId="24" hidden="1" customBuiltin="1"/>
    <cellStyle name="Linked Cell" xfId="14440" builtinId="24" hidden="1" customBuiltin="1"/>
    <cellStyle name="Linked Cell" xfId="14841" builtinId="24" hidden="1" customBuiltin="1"/>
    <cellStyle name="Linked Cell" xfId="14865" builtinId="24" hidden="1" customBuiltin="1"/>
    <cellStyle name="Linked Cell" xfId="14892" builtinId="24" hidden="1" customBuiltin="1"/>
    <cellStyle name="Linked Cell" xfId="14916" builtinId="24" hidden="1" customBuiltin="1"/>
    <cellStyle name="Linked Cell" xfId="14940" builtinId="24" hidden="1" customBuiltin="1"/>
    <cellStyle name="Linked Cell" xfId="14803" builtinId="24" hidden="1" customBuiltin="1"/>
    <cellStyle name="Linked Cell" xfId="14975" builtinId="24" hidden="1" customBuiltin="1"/>
    <cellStyle name="Linked Cell" xfId="15004" builtinId="24" hidden="1" customBuiltin="1"/>
    <cellStyle name="Linked Cell" xfId="15039" builtinId="24" hidden="1" customBuiltin="1"/>
    <cellStyle name="Linked Cell" xfId="15071" builtinId="24" hidden="1" customBuiltin="1"/>
    <cellStyle name="Linked Cell" xfId="15103" builtinId="24" hidden="1" customBuiltin="1"/>
    <cellStyle name="Linked Cell" xfId="15074" builtinId="24" hidden="1" customBuiltin="1"/>
    <cellStyle name="Linked Cell" xfId="15046" builtinId="24" hidden="1" customBuiltin="1"/>
    <cellStyle name="Linked Cell" xfId="15077" builtinId="24" hidden="1" customBuiltin="1"/>
    <cellStyle name="Linked Cell" xfId="15152" builtinId="24" hidden="1" customBuiltin="1"/>
    <cellStyle name="Linked Cell" xfId="15176" builtinId="24" hidden="1" customBuiltin="1"/>
    <cellStyle name="Linked Cell" xfId="15199" builtinId="24" hidden="1" customBuiltin="1"/>
    <cellStyle name="Linked Cell" xfId="15082" builtinId="24" hidden="1" customBuiltin="1"/>
    <cellStyle name="Linked Cell" xfId="15243" builtinId="24" hidden="1" customBuiltin="1"/>
    <cellStyle name="Linked Cell" xfId="15271" builtinId="24" hidden="1" customBuiltin="1"/>
    <cellStyle name="Linked Cell" xfId="15303" builtinId="24" hidden="1" customBuiltin="1"/>
    <cellStyle name="Linked Cell" xfId="15334" builtinId="24" hidden="1" customBuiltin="1"/>
    <cellStyle name="Linked Cell" xfId="15361" builtinId="24" hidden="1" customBuiltin="1"/>
    <cellStyle name="Linked Cell" xfId="15337" builtinId="24" hidden="1" customBuiltin="1"/>
    <cellStyle name="Linked Cell" xfId="15310" builtinId="24" hidden="1" customBuiltin="1"/>
    <cellStyle name="Linked Cell" xfId="15340" builtinId="24" hidden="1" customBuiltin="1"/>
    <cellStyle name="Linked Cell" xfId="15406" builtinId="24" hidden="1" customBuiltin="1"/>
    <cellStyle name="Linked Cell" xfId="15430" builtinId="24" hidden="1" customBuiltin="1"/>
    <cellStyle name="Linked Cell" xfId="15455" builtinId="24" hidden="1" customBuiltin="1"/>
    <cellStyle name="Linked Cell" xfId="15483" builtinId="24" hidden="1" customBuiltin="1"/>
    <cellStyle name="Linked Cell" xfId="15521" builtinId="24" hidden="1" customBuiltin="1"/>
    <cellStyle name="Linked Cell" xfId="15549" builtinId="24" hidden="1" customBuiltin="1"/>
    <cellStyle name="Linked Cell" xfId="15581" builtinId="24" hidden="1" customBuiltin="1"/>
    <cellStyle name="Linked Cell" xfId="15611" builtinId="24" hidden="1" customBuiltin="1"/>
    <cellStyle name="Linked Cell" xfId="15638" builtinId="24" hidden="1" customBuiltin="1"/>
    <cellStyle name="Linked Cell" xfId="15614" builtinId="24" hidden="1" customBuiltin="1"/>
    <cellStyle name="Linked Cell" xfId="15588" builtinId="24" hidden="1" customBuiltin="1"/>
    <cellStyle name="Linked Cell" xfId="15617" builtinId="24" hidden="1" customBuiltin="1"/>
    <cellStyle name="Linked Cell" xfId="15683" builtinId="24" hidden="1" customBuiltin="1"/>
    <cellStyle name="Linked Cell" xfId="15706" builtinId="24" hidden="1" customBuiltin="1"/>
    <cellStyle name="Linked Cell" xfId="15730" builtinId="24" hidden="1" customBuiltin="1"/>
    <cellStyle name="Linked Cell" xfId="15753" builtinId="24" hidden="1" customBuiltin="1"/>
    <cellStyle name="Linked Cell" xfId="14632" builtinId="24" hidden="1" customBuiltin="1"/>
    <cellStyle name="Linked Cell" xfId="14747" builtinId="24" hidden="1" customBuiltin="1"/>
    <cellStyle name="Linked Cell" xfId="14756" builtinId="24" hidden="1" customBuiltin="1"/>
    <cellStyle name="Linked Cell" xfId="14643" builtinId="24" hidden="1" customBuiltin="1"/>
    <cellStyle name="Linked Cell" xfId="14707" builtinId="24" hidden="1" customBuiltin="1"/>
    <cellStyle name="Linked Cell" xfId="14706" builtinId="24" hidden="1" customBuiltin="1"/>
    <cellStyle name="Linked Cell" xfId="15912" builtinId="24" hidden="1" customBuiltin="1"/>
    <cellStyle name="Linked Cell" xfId="15933" builtinId="24" hidden="1" customBuiltin="1"/>
    <cellStyle name="Linked Cell" xfId="15956" builtinId="24" hidden="1" customBuiltin="1"/>
    <cellStyle name="Linked Cell" xfId="15977" builtinId="24" hidden="1" customBuiltin="1"/>
    <cellStyle name="Linked Cell" xfId="15998" builtinId="24" hidden="1" customBuiltin="1"/>
    <cellStyle name="Linked Cell" xfId="15878" builtinId="24" hidden="1" customBuiltin="1"/>
    <cellStyle name="Linked Cell" xfId="16030" builtinId="24" hidden="1" customBuiltin="1"/>
    <cellStyle name="Linked Cell" xfId="16060" builtinId="24" hidden="1" customBuiltin="1"/>
    <cellStyle name="Linked Cell" xfId="16096" builtinId="24" hidden="1" customBuiltin="1"/>
    <cellStyle name="Linked Cell" xfId="16126" builtinId="24" hidden="1" customBuiltin="1"/>
    <cellStyle name="Linked Cell" xfId="16157" builtinId="24" hidden="1" customBuiltin="1"/>
    <cellStyle name="Linked Cell" xfId="16129" builtinId="24" hidden="1" customBuiltin="1"/>
    <cellStyle name="Linked Cell" xfId="16103" builtinId="24" hidden="1" customBuiltin="1"/>
    <cellStyle name="Linked Cell" xfId="16132" builtinId="24" hidden="1" customBuiltin="1"/>
    <cellStyle name="Linked Cell" xfId="16209" builtinId="24" hidden="1" customBuiltin="1"/>
    <cellStyle name="Linked Cell" xfId="16232" builtinId="24" hidden="1" customBuiltin="1"/>
    <cellStyle name="Linked Cell" xfId="16258" builtinId="24" hidden="1" customBuiltin="1"/>
    <cellStyle name="Linked Cell" xfId="16136" builtinId="24" hidden="1" customBuiltin="1"/>
    <cellStyle name="Linked Cell" xfId="16304" builtinId="24" hidden="1" customBuiltin="1"/>
    <cellStyle name="Linked Cell" xfId="16332" builtinId="24" hidden="1" customBuiltin="1"/>
    <cellStyle name="Linked Cell" xfId="16364" builtinId="24" hidden="1" customBuiltin="1"/>
    <cellStyle name="Linked Cell" xfId="16393" builtinId="24" hidden="1" customBuiltin="1"/>
    <cellStyle name="Linked Cell" xfId="16420" builtinId="24" hidden="1" customBuiltin="1"/>
    <cellStyle name="Linked Cell" xfId="16396" builtinId="24" hidden="1" customBuiltin="1"/>
    <cellStyle name="Linked Cell" xfId="16371" builtinId="24" hidden="1" customBuiltin="1"/>
    <cellStyle name="Linked Cell" xfId="16399" builtinId="24" hidden="1" customBuiltin="1"/>
    <cellStyle name="Linked Cell" xfId="16464" builtinId="24" hidden="1" customBuiltin="1"/>
    <cellStyle name="Linked Cell" xfId="16486" builtinId="24" hidden="1" customBuiltin="1"/>
    <cellStyle name="Linked Cell" xfId="16509" builtinId="24" hidden="1" customBuiltin="1"/>
    <cellStyle name="Linked Cell" xfId="16536" builtinId="24" hidden="1" customBuiltin="1"/>
    <cellStyle name="Linked Cell" xfId="16574" builtinId="24" hidden="1" customBuiltin="1"/>
    <cellStyle name="Linked Cell" xfId="16602" builtinId="24" hidden="1" customBuiltin="1"/>
    <cellStyle name="Linked Cell" xfId="16635" builtinId="24" hidden="1" customBuiltin="1"/>
    <cellStyle name="Linked Cell" xfId="16665" builtinId="24" hidden="1" customBuiltin="1"/>
    <cellStyle name="Linked Cell" xfId="16692" builtinId="24" hidden="1" customBuiltin="1"/>
    <cellStyle name="Linked Cell" xfId="16668" builtinId="24" hidden="1" customBuiltin="1"/>
    <cellStyle name="Linked Cell" xfId="16642" builtinId="24" hidden="1" customBuiltin="1"/>
    <cellStyle name="Linked Cell" xfId="16671" builtinId="24" hidden="1" customBuiltin="1"/>
    <cellStyle name="Linked Cell" xfId="16737" builtinId="24" hidden="1" customBuiltin="1"/>
    <cellStyle name="Linked Cell" xfId="16760" builtinId="24" hidden="1" customBuiltin="1"/>
    <cellStyle name="Linked Cell" xfId="16782" builtinId="24" hidden="1" customBuiltin="1"/>
    <cellStyle name="Linked Cell" xfId="16812" builtinId="24" hidden="1" customBuiltin="1"/>
    <cellStyle name="Linked Cell" xfId="14114" builtinId="24" hidden="1" customBuiltin="1"/>
    <cellStyle name="Linked Cell" xfId="12778" builtinId="24" hidden="1" customBuiltin="1"/>
    <cellStyle name="Linked Cell" xfId="14084" builtinId="24" hidden="1" customBuiltin="1"/>
    <cellStyle name="Linked Cell" xfId="14529" builtinId="24" hidden="1" customBuiltin="1"/>
    <cellStyle name="Linked Cell" xfId="14688" builtinId="24" hidden="1" customBuiltin="1"/>
    <cellStyle name="Linked Cell" xfId="14642" builtinId="24" hidden="1" customBuiltin="1"/>
    <cellStyle name="Linked Cell" xfId="14041" builtinId="24" hidden="1" customBuiltin="1"/>
    <cellStyle name="Linked Cell" xfId="13975" builtinId="24" hidden="1" customBuiltin="1"/>
    <cellStyle name="Linked Cell" xfId="4602" builtinId="24" hidden="1" customBuiltin="1"/>
    <cellStyle name="Linked Cell" xfId="4605" builtinId="24" hidden="1" customBuiltin="1"/>
    <cellStyle name="Linked Cell" xfId="4230" builtinId="24" hidden="1" customBuiltin="1"/>
    <cellStyle name="Linked Cell" xfId="10844" builtinId="24" hidden="1" customBuiltin="1"/>
    <cellStyle name="Linked Cell" xfId="5113" builtinId="24" hidden="1" customBuiltin="1"/>
    <cellStyle name="Linked Cell" xfId="4287" builtinId="24" hidden="1" customBuiltin="1"/>
    <cellStyle name="Linked Cell" xfId="16866" builtinId="24" hidden="1" customBuiltin="1"/>
    <cellStyle name="Linked Cell" xfId="14777" builtinId="24" hidden="1" customBuiltin="1"/>
    <cellStyle name="Linked Cell" xfId="14541" builtinId="24" hidden="1" customBuiltin="1"/>
    <cellStyle name="Linked Cell" xfId="6112" builtinId="24" hidden="1" customBuiltin="1"/>
    <cellStyle name="Linked Cell" xfId="16983" builtinId="24" hidden="1" customBuiltin="1"/>
    <cellStyle name="Linked Cell" xfId="14171" builtinId="24" hidden="1" customBuiltin="1"/>
    <cellStyle name="Linked Cell" xfId="16892" builtinId="24" hidden="1" customBuiltin="1"/>
    <cellStyle name="Linked Cell" xfId="6020" builtinId="24" hidden="1" customBuiltin="1"/>
    <cellStyle name="Linked Cell" xfId="16891" builtinId="24" hidden="1" customBuiltin="1"/>
    <cellStyle name="Linked Cell" xfId="14024" builtinId="24" hidden="1" customBuiltin="1"/>
    <cellStyle name="Linked Cell" xfId="5038" builtinId="24" hidden="1" customBuiltin="1"/>
    <cellStyle name="Linked Cell" xfId="14546" builtinId="24" hidden="1" customBuiltin="1"/>
    <cellStyle name="Linked Cell" xfId="17016" builtinId="24" hidden="1" customBuiltin="1"/>
    <cellStyle name="Linked Cell" xfId="14467" builtinId="24" hidden="1" customBuiltin="1"/>
    <cellStyle name="Linked Cell" xfId="16803" builtinId="24" hidden="1" customBuiltin="1"/>
    <cellStyle name="Linked Cell" xfId="5661" builtinId="24" hidden="1" customBuiltin="1"/>
    <cellStyle name="Linked Cell" xfId="14668" builtinId="24" hidden="1" customBuiltin="1"/>
    <cellStyle name="Linked Cell" xfId="14014" builtinId="24" hidden="1" customBuiltin="1"/>
    <cellStyle name="Linked Cell" xfId="4284" builtinId="24" hidden="1" customBuiltin="1"/>
    <cellStyle name="Linked Cell" xfId="4687" builtinId="24" hidden="1" customBuiltin="1"/>
    <cellStyle name="Linked Cell" xfId="7853" builtinId="24" hidden="1" customBuiltin="1"/>
    <cellStyle name="Linked Cell" xfId="7557" builtinId="24" hidden="1" customBuiltin="1"/>
    <cellStyle name="Linked Cell" xfId="11174" builtinId="24" hidden="1" customBuiltin="1"/>
    <cellStyle name="Linked Cell" xfId="5582" builtinId="24" hidden="1" customBuiltin="1"/>
    <cellStyle name="Linked Cell" xfId="6059" builtinId="24" hidden="1" customBuiltin="1"/>
    <cellStyle name="Linked Cell" xfId="6246" builtinId="24" hidden="1" customBuiltin="1"/>
    <cellStyle name="Linked Cell" xfId="10669" builtinId="24" hidden="1" customBuiltin="1"/>
    <cellStyle name="Linked Cell" xfId="4710" builtinId="24" hidden="1" customBuiltin="1"/>
    <cellStyle name="Linked Cell" xfId="7695" builtinId="24" hidden="1" customBuiltin="1"/>
    <cellStyle name="Linked Cell" xfId="7919" builtinId="24" hidden="1" customBuiltin="1"/>
    <cellStyle name="Linked Cell" xfId="4587" builtinId="24" hidden="1" customBuiltin="1"/>
    <cellStyle name="Linked Cell" xfId="10652" builtinId="24" hidden="1" customBuiltin="1"/>
    <cellStyle name="Linked Cell" xfId="4917" builtinId="24" hidden="1" customBuiltin="1"/>
    <cellStyle name="Linked Cell" xfId="4216" builtinId="24" hidden="1" customBuiltin="1"/>
    <cellStyle name="Linked Cell" xfId="10642" builtinId="24" hidden="1" customBuiltin="1"/>
    <cellStyle name="Linked Cell" xfId="14453" builtinId="24" hidden="1" customBuiltin="1"/>
    <cellStyle name="Linked Cell" xfId="5514" builtinId="24" hidden="1" customBuiltin="1"/>
    <cellStyle name="Linked Cell" xfId="14111" builtinId="24" hidden="1" customBuiltin="1"/>
    <cellStyle name="Linked Cell" xfId="4652" builtinId="24" hidden="1" customBuiltin="1"/>
    <cellStyle name="Linked Cell" xfId="10967" builtinId="24" hidden="1" customBuiltin="1"/>
    <cellStyle name="Linked Cell" xfId="17171" builtinId="24" hidden="1" customBuiltin="1"/>
    <cellStyle name="Linked Cell" xfId="17196" builtinId="24" hidden="1" customBuiltin="1"/>
    <cellStyle name="Linked Cell" xfId="17223" builtinId="24" hidden="1" customBuiltin="1"/>
    <cellStyle name="Linked Cell" xfId="17250" builtinId="24" hidden="1" customBuiltin="1"/>
    <cellStyle name="Linked Cell" xfId="17275" builtinId="24" hidden="1" customBuiltin="1"/>
    <cellStyle name="Linked Cell" xfId="17131" builtinId="24" hidden="1" customBuiltin="1"/>
    <cellStyle name="Linked Cell" xfId="17315" builtinId="24" hidden="1" customBuiltin="1"/>
    <cellStyle name="Linked Cell" xfId="17347" builtinId="24" hidden="1" customBuiltin="1"/>
    <cellStyle name="Linked Cell" xfId="17382" builtinId="24" hidden="1" customBuiltin="1"/>
    <cellStyle name="Linked Cell" xfId="17415" builtinId="24" hidden="1" customBuiltin="1"/>
    <cellStyle name="Linked Cell" xfId="17446" builtinId="24" hidden="1" customBuiltin="1"/>
    <cellStyle name="Linked Cell" xfId="17418" builtinId="24" hidden="1" customBuiltin="1"/>
    <cellStyle name="Linked Cell" xfId="17389" builtinId="24" hidden="1" customBuiltin="1"/>
    <cellStyle name="Linked Cell" xfId="17421" builtinId="24" hidden="1" customBuiltin="1"/>
    <cellStyle name="Linked Cell" xfId="17498" builtinId="24" hidden="1" customBuiltin="1"/>
    <cellStyle name="Linked Cell" xfId="17526" builtinId="24" hidden="1" customBuiltin="1"/>
    <cellStyle name="Linked Cell" xfId="17551" builtinId="24" hidden="1" customBuiltin="1"/>
    <cellStyle name="Linked Cell" xfId="17425" builtinId="24" hidden="1" customBuiltin="1"/>
    <cellStyle name="Linked Cell" xfId="17598" builtinId="24" hidden="1" customBuiltin="1"/>
    <cellStyle name="Linked Cell" xfId="17628" builtinId="24" hidden="1" customBuiltin="1"/>
    <cellStyle name="Linked Cell" xfId="17660" builtinId="24" hidden="1" customBuiltin="1"/>
    <cellStyle name="Linked Cell" xfId="17690" builtinId="24" hidden="1" customBuiltin="1"/>
    <cellStyle name="Linked Cell" xfId="17719" builtinId="24" hidden="1" customBuiltin="1"/>
    <cellStyle name="Linked Cell" xfId="17693" builtinId="24" hidden="1" customBuiltin="1"/>
    <cellStyle name="Linked Cell" xfId="17667" builtinId="24" hidden="1" customBuiltin="1"/>
    <cellStyle name="Linked Cell" xfId="17696" builtinId="24" hidden="1" customBuiltin="1"/>
    <cellStyle name="Linked Cell" xfId="17765" builtinId="24" hidden="1" customBuiltin="1"/>
    <cellStyle name="Linked Cell" xfId="17792" builtinId="24" hidden="1" customBuiltin="1"/>
    <cellStyle name="Linked Cell" xfId="17816" builtinId="24" hidden="1" customBuiltin="1"/>
    <cellStyle name="Linked Cell" xfId="17844" builtinId="24" hidden="1" customBuiltin="1"/>
    <cellStyle name="Linked Cell" xfId="17883" builtinId="24" hidden="1" customBuiltin="1"/>
    <cellStyle name="Linked Cell" xfId="17912" builtinId="24" hidden="1" customBuiltin="1"/>
    <cellStyle name="Linked Cell" xfId="17944" builtinId="24" hidden="1" customBuiltin="1"/>
    <cellStyle name="Linked Cell" xfId="17975" builtinId="24" hidden="1" customBuiltin="1"/>
    <cellStyle name="Linked Cell" xfId="18003" builtinId="24" hidden="1" customBuiltin="1"/>
    <cellStyle name="Linked Cell" xfId="17978" builtinId="24" hidden="1" customBuiltin="1"/>
    <cellStyle name="Linked Cell" xfId="17951" builtinId="24" hidden="1" customBuiltin="1"/>
    <cellStyle name="Linked Cell" xfId="17981" builtinId="24" hidden="1" customBuiltin="1"/>
    <cellStyle name="Linked Cell" xfId="18047" builtinId="24" hidden="1" customBuiltin="1"/>
    <cellStyle name="Linked Cell" xfId="18073" builtinId="24" hidden="1" customBuiltin="1"/>
    <cellStyle name="Linked Cell" xfId="18097" builtinId="24" hidden="1" customBuiltin="1"/>
    <cellStyle name="Linked Cell" xfId="18121" builtinId="24" hidden="1" customBuiltin="1"/>
    <cellStyle name="Linked Cell" xfId="17045" builtinId="24" hidden="1" customBuiltin="1"/>
    <cellStyle name="Linked Cell" xfId="17104" builtinId="24" hidden="1" customBuiltin="1"/>
    <cellStyle name="Linked Cell" xfId="17113" builtinId="24" hidden="1" customBuiltin="1"/>
    <cellStyle name="Linked Cell" xfId="17049" builtinId="24" hidden="1" customBuiltin="1"/>
    <cellStyle name="Linked Cell" xfId="17077" builtinId="24" hidden="1" customBuiltin="1"/>
    <cellStyle name="Linked Cell" xfId="17076" builtinId="24" hidden="1" customBuiltin="1"/>
    <cellStyle name="Linked Cell" xfId="18274" builtinId="24" hidden="1" customBuiltin="1"/>
    <cellStyle name="Linked Cell" xfId="18295" builtinId="24" hidden="1" customBuiltin="1"/>
    <cellStyle name="Linked Cell" xfId="18318" builtinId="24" hidden="1" customBuiltin="1"/>
    <cellStyle name="Linked Cell" xfId="18339" builtinId="24" hidden="1" customBuiltin="1"/>
    <cellStyle name="Linked Cell" xfId="18360" builtinId="24" hidden="1" customBuiltin="1"/>
    <cellStyle name="Linked Cell" xfId="18240" builtinId="24" hidden="1" customBuiltin="1"/>
    <cellStyle name="Linked Cell" xfId="18395" builtinId="24" hidden="1" customBuiltin="1"/>
    <cellStyle name="Linked Cell" xfId="18425" builtinId="24" hidden="1" customBuiltin="1"/>
    <cellStyle name="Linked Cell" xfId="18460" builtinId="24" hidden="1" customBuiltin="1"/>
    <cellStyle name="Linked Cell" xfId="18491" builtinId="24" hidden="1" customBuiltin="1"/>
    <cellStyle name="Linked Cell" xfId="18523" builtinId="24" hidden="1" customBuiltin="1"/>
    <cellStyle name="Linked Cell" xfId="18494" builtinId="24" hidden="1" customBuiltin="1"/>
    <cellStyle name="Linked Cell" xfId="18467" builtinId="24" hidden="1" customBuiltin="1"/>
    <cellStyle name="Linked Cell" xfId="18497" builtinId="24" hidden="1" customBuiltin="1"/>
    <cellStyle name="Linked Cell" xfId="18573" builtinId="24" hidden="1" customBuiltin="1"/>
    <cellStyle name="Linked Cell" xfId="18598" builtinId="24" hidden="1" customBuiltin="1"/>
    <cellStyle name="Linked Cell" xfId="18625" builtinId="24" hidden="1" customBuiltin="1"/>
    <cellStyle name="Linked Cell" xfId="18501" builtinId="24" hidden="1" customBuiltin="1"/>
    <cellStyle name="Linked Cell" xfId="18672" builtinId="24" hidden="1" customBuiltin="1"/>
    <cellStyle name="Linked Cell" xfId="18702" builtinId="24" hidden="1" customBuiltin="1"/>
    <cellStyle name="Linked Cell" xfId="18734" builtinId="24" hidden="1" customBuiltin="1"/>
    <cellStyle name="Linked Cell" xfId="18764" builtinId="24" hidden="1" customBuiltin="1"/>
    <cellStyle name="Linked Cell" xfId="18792" builtinId="24" hidden="1" customBuiltin="1"/>
    <cellStyle name="Linked Cell" xfId="18767" builtinId="24" hidden="1" customBuiltin="1"/>
    <cellStyle name="Linked Cell" xfId="18741" builtinId="24" hidden="1" customBuiltin="1"/>
    <cellStyle name="Linked Cell" xfId="18770" builtinId="24" hidden="1" customBuiltin="1"/>
    <cellStyle name="Linked Cell" xfId="18837" builtinId="24" hidden="1" customBuiltin="1"/>
    <cellStyle name="Linked Cell" xfId="18864" builtinId="24" hidden="1" customBuiltin="1"/>
    <cellStyle name="Linked Cell" xfId="18888" builtinId="24" hidden="1" customBuiltin="1"/>
    <cellStyle name="Linked Cell" xfId="18917" builtinId="24" hidden="1" customBuiltin="1"/>
    <cellStyle name="Linked Cell" xfId="18955" builtinId="24" hidden="1" customBuiltin="1"/>
    <cellStyle name="Linked Cell" xfId="18984" builtinId="24" hidden="1" customBuiltin="1"/>
    <cellStyle name="Linked Cell" xfId="19016" builtinId="24" hidden="1" customBuiltin="1"/>
    <cellStyle name="Linked Cell" xfId="19047" builtinId="24" hidden="1" customBuiltin="1"/>
    <cellStyle name="Linked Cell" xfId="19075" builtinId="24" hidden="1" customBuiltin="1"/>
    <cellStyle name="Linked Cell" xfId="19050" builtinId="24" hidden="1" customBuiltin="1"/>
    <cellStyle name="Linked Cell" xfId="19023" builtinId="24" hidden="1" customBuiltin="1"/>
    <cellStyle name="Linked Cell" xfId="19053" builtinId="24" hidden="1" customBuiltin="1"/>
    <cellStyle name="Linked Cell" xfId="19120" builtinId="24" hidden="1" customBuiltin="1"/>
    <cellStyle name="Linked Cell" xfId="19143" builtinId="24" hidden="1" customBuiltin="1"/>
    <cellStyle name="Linked Cell" xfId="19167" builtinId="24" hidden="1" customBuiltin="1"/>
    <cellStyle name="Linked Cell" xfId="19190" builtinId="24" hidden="1" customBuiltin="1"/>
    <cellStyle name="Linked Cell" xfId="7595" builtinId="24" hidden="1" customBuiltin="1"/>
    <cellStyle name="Linked Cell" xfId="5474" builtinId="24" hidden="1" customBuiltin="1"/>
    <cellStyle name="Linked Cell" xfId="5836" builtinId="24" hidden="1" customBuiltin="1"/>
    <cellStyle name="Linked Cell" xfId="6927" builtinId="24" hidden="1" customBuiltin="1"/>
    <cellStyle name="Linked Cell" xfId="5465" builtinId="24" hidden="1" customBuiltin="1"/>
    <cellStyle name="Linked Cell" xfId="17341" builtinId="24" hidden="1" customBuiltin="1"/>
    <cellStyle name="Linked Cell" xfId="16834" builtinId="24" hidden="1" customBuiltin="1"/>
    <cellStyle name="Linked Cell" xfId="7558" builtinId="24" hidden="1" customBuiltin="1"/>
    <cellStyle name="Linked Cell" xfId="18031" builtinId="24" hidden="1" customBuiltin="1"/>
    <cellStyle name="Linked Cell" xfId="5619" builtinId="24" hidden="1" customBuiltin="1"/>
    <cellStyle name="Linked Cell" xfId="6278" builtinId="24" hidden="1" customBuiltin="1"/>
    <cellStyle name="Linked Cell" xfId="17335" builtinId="24" hidden="1" customBuiltin="1"/>
    <cellStyle name="Linked Cell" xfId="18081" builtinId="24" hidden="1" customBuiltin="1"/>
    <cellStyle name="Linked Cell" xfId="17302" builtinId="24" hidden="1" customBuiltin="1"/>
    <cellStyle name="Linked Cell" xfId="16924" builtinId="24" hidden="1" customBuiltin="1"/>
    <cellStyle name="Linked Cell" xfId="4574" builtinId="24" hidden="1" customBuiltin="1"/>
    <cellStyle name="Linked Cell" xfId="5960" builtinId="24" hidden="1" customBuiltin="1"/>
    <cellStyle name="Linked Cell" xfId="5136" builtinId="24" hidden="1" customBuiltin="1"/>
    <cellStyle name="Linked Cell" xfId="8185" builtinId="24" hidden="1" customBuiltin="1"/>
    <cellStyle name="Linked Cell" xfId="7869" builtinId="24" hidden="1" customBuiltin="1"/>
    <cellStyle name="Linked Cell" xfId="19253" builtinId="24" hidden="1" customBuiltin="1"/>
    <cellStyle name="Linked Cell" xfId="19290" builtinId="24" hidden="1" customBuiltin="1"/>
    <cellStyle name="Linked Cell" xfId="19325" builtinId="24" hidden="1" customBuiltin="1"/>
    <cellStyle name="Linked Cell" xfId="14074" builtinId="24" hidden="1" customBuiltin="1"/>
    <cellStyle name="Linked Cell" xfId="19388" builtinId="24" hidden="1" customBuiltin="1"/>
    <cellStyle name="Linked Cell" xfId="19421" builtinId="24" hidden="1" customBuiltin="1"/>
    <cellStyle name="Linked Cell" xfId="19456" builtinId="24" hidden="1" customBuiltin="1"/>
    <cellStyle name="Linked Cell" xfId="19489" builtinId="24" hidden="1" customBuiltin="1"/>
    <cellStyle name="Linked Cell" xfId="19519" builtinId="24" hidden="1" customBuiltin="1"/>
    <cellStyle name="Linked Cell" xfId="19492" builtinId="24" hidden="1" customBuiltin="1"/>
    <cellStyle name="Linked Cell" xfId="19463" builtinId="24" hidden="1" customBuiltin="1"/>
    <cellStyle name="Linked Cell" xfId="19495" builtinId="24" hidden="1" customBuiltin="1"/>
    <cellStyle name="Linked Cell" xfId="19575" builtinId="24" hidden="1" customBuiltin="1"/>
    <cellStyle name="Linked Cell" xfId="19611" builtinId="24" hidden="1" customBuiltin="1"/>
    <cellStyle name="Linked Cell" xfId="19645" builtinId="24" hidden="1" customBuiltin="1"/>
    <cellStyle name="Linked Cell" xfId="19685" builtinId="24" hidden="1" customBuiltin="1"/>
    <cellStyle name="Linked Cell" xfId="19730" builtinId="24" hidden="1" customBuiltin="1"/>
    <cellStyle name="Linked Cell" xfId="19763" builtinId="24" hidden="1" customBuiltin="1"/>
    <cellStyle name="Linked Cell" xfId="19798" builtinId="24" hidden="1" customBuiltin="1"/>
    <cellStyle name="Linked Cell" xfId="19831" builtinId="24" hidden="1" customBuiltin="1"/>
    <cellStyle name="Linked Cell" xfId="19861" builtinId="24" hidden="1" customBuiltin="1"/>
    <cellStyle name="Linked Cell" xfId="19834" builtinId="24" hidden="1" customBuiltin="1"/>
    <cellStyle name="Linked Cell" xfId="19805" builtinId="24" hidden="1" customBuiltin="1"/>
    <cellStyle name="Linked Cell" xfId="19837" builtinId="24" hidden="1" customBuiltin="1"/>
    <cellStyle name="Linked Cell" xfId="19917" builtinId="24" hidden="1" customBuiltin="1"/>
    <cellStyle name="Linked Cell" xfId="19953" builtinId="24" hidden="1" customBuiltin="1"/>
    <cellStyle name="Linked Cell" xfId="19987" builtinId="24" hidden="1" customBuiltin="1"/>
    <cellStyle name="Linked Cell" xfId="20026" builtinId="24" hidden="1" customBuiltin="1"/>
    <cellStyle name="Linked Cell" xfId="20136" builtinId="24" hidden="1" customBuiltin="1"/>
    <cellStyle name="Linked Cell" xfId="20157" builtinId="24" hidden="1" customBuiltin="1"/>
    <cellStyle name="Linked Cell" xfId="20180" builtinId="24" hidden="1" customBuiltin="1"/>
    <cellStyle name="Linked Cell" xfId="20202" builtinId="24" hidden="1" customBuiltin="1"/>
    <cellStyle name="Linked Cell" xfId="20223" builtinId="24" hidden="1" customBuiltin="1"/>
    <cellStyle name="Linked Cell" xfId="20257" builtinId="24" hidden="1" customBuiltin="1"/>
    <cellStyle name="Linked Cell" xfId="20455" builtinId="24" hidden="1" customBuiltin="1"/>
    <cellStyle name="Linked Cell" xfId="20480" builtinId="24" hidden="1" customBuiltin="1"/>
    <cellStyle name="Linked Cell" xfId="20506" builtinId="24" hidden="1" customBuiltin="1"/>
    <cellStyle name="Linked Cell" xfId="20533" builtinId="24" hidden="1" customBuiltin="1"/>
    <cellStyle name="Linked Cell" xfId="20558" builtinId="24" hidden="1" customBuiltin="1"/>
    <cellStyle name="Linked Cell" xfId="20415" builtinId="24" hidden="1" customBuiltin="1"/>
    <cellStyle name="Linked Cell" xfId="20598" builtinId="24" hidden="1" customBuiltin="1"/>
    <cellStyle name="Linked Cell" xfId="20629" builtinId="24" hidden="1" customBuiltin="1"/>
    <cellStyle name="Linked Cell" xfId="20664" builtinId="24" hidden="1" customBuiltin="1"/>
    <cellStyle name="Linked Cell" xfId="20696" builtinId="24" hidden="1" customBuiltin="1"/>
    <cellStyle name="Linked Cell" xfId="20727" builtinId="24" hidden="1" customBuiltin="1"/>
    <cellStyle name="Linked Cell" xfId="20699" builtinId="24" hidden="1" customBuiltin="1"/>
    <cellStyle name="Linked Cell" xfId="20671" builtinId="24" hidden="1" customBuiltin="1"/>
    <cellStyle name="Linked Cell" xfId="20702" builtinId="24" hidden="1" customBuiltin="1"/>
    <cellStyle name="Linked Cell" xfId="20778" builtinId="24" hidden="1" customBuiltin="1"/>
    <cellStyle name="Linked Cell" xfId="20806" builtinId="24" hidden="1" customBuiltin="1"/>
    <cellStyle name="Linked Cell" xfId="20830" builtinId="24" hidden="1" customBuiltin="1"/>
    <cellStyle name="Linked Cell" xfId="20706" builtinId="24" hidden="1" customBuiltin="1"/>
    <cellStyle name="Linked Cell" xfId="20877" builtinId="24" hidden="1" customBuiltin="1"/>
    <cellStyle name="Linked Cell" xfId="20907" builtinId="24" hidden="1" customBuiltin="1"/>
    <cellStyle name="Linked Cell" xfId="20939" builtinId="24" hidden="1" customBuiltin="1"/>
    <cellStyle name="Linked Cell" xfId="20969" builtinId="24" hidden="1" customBuiltin="1"/>
    <cellStyle name="Linked Cell" xfId="20997" builtinId="24" hidden="1" customBuiltin="1"/>
    <cellStyle name="Linked Cell" xfId="20972" builtinId="24" hidden="1" customBuiltin="1"/>
    <cellStyle name="Linked Cell" xfId="20946" builtinId="24" hidden="1" customBuiltin="1"/>
    <cellStyle name="Linked Cell" xfId="20975" builtinId="24" hidden="1" customBuiltin="1"/>
    <cellStyle name="Linked Cell" xfId="21041" builtinId="24" hidden="1" customBuiltin="1"/>
    <cellStyle name="Linked Cell" xfId="21066" builtinId="24" hidden="1" customBuiltin="1"/>
    <cellStyle name="Linked Cell" xfId="21089" builtinId="24" hidden="1" customBuiltin="1"/>
    <cellStyle name="Linked Cell" xfId="21116" builtinId="24" hidden="1" customBuiltin="1"/>
    <cellStyle name="Linked Cell" xfId="21155" builtinId="24" hidden="1" customBuiltin="1"/>
    <cellStyle name="Linked Cell" xfId="21184" builtinId="24" hidden="1" customBuiltin="1"/>
    <cellStyle name="Linked Cell" xfId="21216" builtinId="24" hidden="1" customBuiltin="1"/>
    <cellStyle name="Linked Cell" xfId="21247" builtinId="24" hidden="1" customBuiltin="1"/>
    <cellStyle name="Linked Cell" xfId="21274" builtinId="24" hidden="1" customBuiltin="1"/>
    <cellStyle name="Linked Cell" xfId="21250" builtinId="24" hidden="1" customBuiltin="1"/>
    <cellStyle name="Linked Cell" xfId="21223" builtinId="24" hidden="1" customBuiltin="1"/>
    <cellStyle name="Linked Cell" xfId="21253" builtinId="24" hidden="1" customBuiltin="1"/>
    <cellStyle name="Linked Cell" xfId="21318" builtinId="24" hidden="1" customBuiltin="1"/>
    <cellStyle name="Linked Cell" xfId="21344" builtinId="24" hidden="1" customBuiltin="1"/>
    <cellStyle name="Linked Cell" xfId="21367" builtinId="24" hidden="1" customBuiltin="1"/>
    <cellStyle name="Linked Cell" xfId="21390" builtinId="24" hidden="1" customBuiltin="1"/>
    <cellStyle name="Linked Cell" xfId="20330" builtinId="24" hidden="1" customBuiltin="1"/>
    <cellStyle name="Linked Cell" xfId="20388" builtinId="24" hidden="1" customBuiltin="1"/>
    <cellStyle name="Linked Cell" xfId="20397" builtinId="24" hidden="1" customBuiltin="1"/>
    <cellStyle name="Linked Cell" xfId="20334" builtinId="24" hidden="1" customBuiltin="1"/>
    <cellStyle name="Linked Cell" xfId="20361" builtinId="24" hidden="1" customBuiltin="1"/>
    <cellStyle name="Linked Cell" xfId="20360" builtinId="24" hidden="1" customBuiltin="1"/>
    <cellStyle name="Linked Cell" xfId="21543" builtinId="24" hidden="1" customBuiltin="1"/>
    <cellStyle name="Linked Cell" xfId="21564" builtinId="24" hidden="1" customBuiltin="1"/>
    <cellStyle name="Linked Cell" xfId="21587" builtinId="24" hidden="1" customBuiltin="1"/>
    <cellStyle name="Linked Cell" xfId="21608" builtinId="24" hidden="1" customBuiltin="1"/>
    <cellStyle name="Linked Cell" xfId="21629" builtinId="24" hidden="1" customBuiltin="1"/>
    <cellStyle name="Linked Cell" xfId="21509" builtinId="24" hidden="1" customBuiltin="1"/>
    <cellStyle name="Linked Cell" xfId="21664" builtinId="24" hidden="1" customBuiltin="1"/>
    <cellStyle name="Linked Cell" xfId="21694" builtinId="24" hidden="1" customBuiltin="1"/>
    <cellStyle name="Linked Cell" xfId="21729" builtinId="24" hidden="1" customBuiltin="1"/>
    <cellStyle name="Linked Cell" xfId="21760" builtinId="24" hidden="1" customBuiltin="1"/>
    <cellStyle name="Linked Cell" xfId="21791" builtinId="24" hidden="1" customBuiltin="1"/>
    <cellStyle name="Linked Cell" xfId="21763" builtinId="24" hidden="1" customBuiltin="1"/>
    <cellStyle name="Linked Cell" xfId="21736" builtinId="24" hidden="1" customBuiltin="1"/>
    <cellStyle name="Linked Cell" xfId="21766" builtinId="24" hidden="1" customBuiltin="1"/>
    <cellStyle name="Linked Cell" xfId="21839" builtinId="24" hidden="1" customBuiltin="1"/>
    <cellStyle name="Linked Cell" xfId="21863" builtinId="24" hidden="1" customBuiltin="1"/>
    <cellStyle name="Linked Cell" xfId="21887" builtinId="24" hidden="1" customBuiltin="1"/>
    <cellStyle name="Linked Cell" xfId="21770" builtinId="24" hidden="1" customBuiltin="1"/>
    <cellStyle name="Linked Cell" xfId="21934" builtinId="24" hidden="1" customBuiltin="1"/>
    <cellStyle name="Linked Cell" xfId="21963" builtinId="24" hidden="1" customBuiltin="1"/>
    <cellStyle name="Linked Cell" xfId="21995" builtinId="24" hidden="1" customBuiltin="1"/>
    <cellStyle name="Linked Cell" xfId="22025" builtinId="24" hidden="1" customBuiltin="1"/>
    <cellStyle name="Linked Cell" xfId="22052" builtinId="24" hidden="1" customBuiltin="1"/>
    <cellStyle name="Linked Cell" xfId="22028" builtinId="24" hidden="1" customBuiltin="1"/>
    <cellStyle name="Linked Cell" xfId="22002" builtinId="24" hidden="1" customBuiltin="1"/>
    <cellStyle name="Linked Cell" xfId="22031" builtinId="24" hidden="1" customBuiltin="1"/>
    <cellStyle name="Linked Cell" xfId="22095" builtinId="24" hidden="1" customBuiltin="1"/>
    <cellStyle name="Linked Cell" xfId="22120" builtinId="24" hidden="1" customBuiltin="1"/>
    <cellStyle name="Linked Cell" xfId="22144" builtinId="24" hidden="1" customBuiltin="1"/>
    <cellStyle name="Linked Cell" xfId="22172" builtinId="24" hidden="1" customBuiltin="1"/>
    <cellStyle name="Linked Cell" xfId="22210" builtinId="24" hidden="1" customBuiltin="1"/>
    <cellStyle name="Linked Cell" xfId="22239" builtinId="24" hidden="1" customBuiltin="1"/>
    <cellStyle name="Linked Cell" xfId="22271" builtinId="24" hidden="1" customBuiltin="1"/>
    <cellStyle name="Linked Cell" xfId="22302" builtinId="24" hidden="1" customBuiltin="1"/>
    <cellStyle name="Linked Cell" xfId="22329" builtinId="24" hidden="1" customBuiltin="1"/>
    <cellStyle name="Linked Cell" xfId="22305" builtinId="24" hidden="1" customBuiltin="1"/>
    <cellStyle name="Linked Cell" xfId="22278" builtinId="24" hidden="1" customBuiltin="1"/>
    <cellStyle name="Linked Cell" xfId="22308" builtinId="24" hidden="1" customBuiltin="1"/>
    <cellStyle name="Linked Cell" xfId="22374" builtinId="24" hidden="1" customBuiltin="1"/>
    <cellStyle name="Linked Cell" xfId="22397" builtinId="24" hidden="1" customBuiltin="1"/>
    <cellStyle name="Linked Cell" xfId="22420" builtinId="24" hidden="1" customBuiltin="1"/>
    <cellStyle name="Linked Cell" xfId="22443" builtinId="24" hidden="1" customBuiltin="1"/>
    <cellStyle name="Linked Cell" xfId="7942" builtinId="24" hidden="1" customBuiltin="1"/>
    <cellStyle name="Linked Cell" xfId="4620" builtinId="24" hidden="1" customBuiltin="1"/>
    <cellStyle name="Linked Cell" xfId="20243" builtinId="24" hidden="1" customBuiltin="1"/>
    <cellStyle name="Linked Cell" xfId="14798" builtinId="24" hidden="1" customBuiltin="1"/>
    <cellStyle name="Linked Cell" xfId="7706" builtinId="24" hidden="1" customBuiltin="1"/>
    <cellStyle name="Linked Cell" xfId="20623" builtinId="24" hidden="1" customBuiltin="1"/>
    <cellStyle name="Linked Cell" xfId="5037" builtinId="24" hidden="1" customBuiltin="1"/>
    <cellStyle name="Linked Cell" xfId="16842" builtinId="24" hidden="1" customBuiltin="1"/>
    <cellStyle name="Linked Cell" xfId="21302" builtinId="24" hidden="1" customBuiltin="1"/>
    <cellStyle name="Linked Cell" xfId="19035" builtinId="24" hidden="1" customBuiltin="1"/>
    <cellStyle name="Linked Cell" xfId="5916" builtinId="24" hidden="1" customBuiltin="1"/>
    <cellStyle name="Linked Cell" xfId="20617" builtinId="24" hidden="1" customBuiltin="1"/>
    <cellStyle name="Linked Cell" xfId="21352" builtinId="24" hidden="1" customBuiltin="1"/>
    <cellStyle name="Linked Cell" xfId="20585" builtinId="24" hidden="1" customBuiltin="1"/>
    <cellStyle name="Linked Cell" xfId="17017" builtinId="24" hidden="1" customBuiltin="1"/>
    <cellStyle name="Linked Cell" xfId="8756" builtinId="24" hidden="1" customBuiltin="1"/>
    <cellStyle name="Linked Cell" xfId="14540" builtinId="24" hidden="1" customBuiltin="1"/>
    <cellStyle name="Linked Cell" xfId="17512" builtinId="24" hidden="1" customBuiltin="1"/>
    <cellStyle name="Linked Cell" xfId="5026" builtinId="24" hidden="1" customBuiltin="1"/>
    <cellStyle name="Linked Cell" xfId="16261" builtinId="24" hidden="1" customBuiltin="1"/>
    <cellStyle name="Linked Cell" xfId="22506" builtinId="24" hidden="1" customBuiltin="1"/>
    <cellStyle name="Linked Cell" xfId="22543" builtinId="24" hidden="1" customBuiltin="1"/>
    <cellStyle name="Linked Cell" xfId="22578" builtinId="24" hidden="1" customBuiltin="1"/>
    <cellStyle name="Linked Cell" xfId="4547" builtinId="24" hidden="1" customBuiltin="1"/>
    <cellStyle name="Linked Cell" xfId="22641" builtinId="24" hidden="1" customBuiltin="1"/>
    <cellStyle name="Linked Cell" xfId="22674" builtinId="24" hidden="1" customBuiltin="1"/>
    <cellStyle name="Linked Cell" xfId="22709" builtinId="24" hidden="1" customBuiltin="1"/>
    <cellStyle name="Linked Cell" xfId="22742" builtinId="24" hidden="1" customBuiltin="1"/>
    <cellStyle name="Linked Cell" xfId="22772" builtinId="24" hidden="1" customBuiltin="1"/>
    <cellStyle name="Linked Cell" xfId="22745" builtinId="24" hidden="1" customBuiltin="1"/>
    <cellStyle name="Linked Cell" xfId="22716" builtinId="24" hidden="1" customBuiltin="1"/>
    <cellStyle name="Linked Cell" xfId="22748" builtinId="24" hidden="1" customBuiltin="1"/>
    <cellStyle name="Linked Cell" xfId="22828" builtinId="24" hidden="1" customBuiltin="1"/>
    <cellStyle name="Linked Cell" xfId="22864" builtinId="24" hidden="1" customBuiltin="1"/>
    <cellStyle name="Linked Cell" xfId="22898" builtinId="24" hidden="1" customBuiltin="1"/>
    <cellStyle name="Linked Cell" xfId="22938" builtinId="24" hidden="1" customBuiltin="1"/>
    <cellStyle name="Linked Cell" xfId="22983" builtinId="24" hidden="1" customBuiltin="1"/>
    <cellStyle name="Linked Cell" xfId="23016" builtinId="24" hidden="1" customBuiltin="1"/>
    <cellStyle name="Linked Cell" xfId="23051" builtinId="24" hidden="1" customBuiltin="1"/>
    <cellStyle name="Linked Cell" xfId="23084" builtinId="24" hidden="1" customBuiltin="1"/>
    <cellStyle name="Linked Cell" xfId="23114" builtinId="24" hidden="1" customBuiltin="1"/>
    <cellStyle name="Linked Cell" xfId="23087" builtinId="24" hidden="1" customBuiltin="1"/>
    <cellStyle name="Linked Cell" xfId="23058" builtinId="24" hidden="1" customBuiltin="1"/>
    <cellStyle name="Linked Cell" xfId="23090" builtinId="24" hidden="1" customBuiltin="1"/>
    <cellStyle name="Linked Cell" xfId="23170" builtinId="24" hidden="1" customBuiltin="1"/>
    <cellStyle name="Linked Cell" xfId="23206" builtinId="24" hidden="1" customBuiltin="1"/>
    <cellStyle name="Linked Cell" xfId="23240" builtinId="24" hidden="1" customBuiltin="1"/>
    <cellStyle name="Linked Cell" xfId="23276" builtinId="24" hidden="1" customBuiltin="1"/>
    <cellStyle name="Linked Cell" xfId="23344" builtinId="24" hidden="1" customBuiltin="1"/>
    <cellStyle name="Linked Cell" xfId="23365" builtinId="24" hidden="1" customBuiltin="1"/>
    <cellStyle name="Linked Cell" xfId="23388" builtinId="24" hidden="1" customBuiltin="1"/>
    <cellStyle name="Linked Cell" xfId="23410" builtinId="24" hidden="1" customBuiltin="1"/>
    <cellStyle name="Linked Cell" xfId="23431" builtinId="24" hidden="1" customBuiltin="1"/>
    <cellStyle name="Linked Cell" xfId="23462" builtinId="24" hidden="1" customBuiltin="1"/>
    <cellStyle name="Linked Cell" xfId="23657" builtinId="24" hidden="1" customBuiltin="1"/>
    <cellStyle name="Linked Cell" xfId="23679" builtinId="24" hidden="1" customBuiltin="1"/>
    <cellStyle name="Linked Cell" xfId="23705" builtinId="24" hidden="1" customBuiltin="1"/>
    <cellStyle name="Linked Cell" xfId="23731" builtinId="24" hidden="1" customBuiltin="1"/>
    <cellStyle name="Linked Cell" xfId="23755" builtinId="24" hidden="1" customBuiltin="1"/>
    <cellStyle name="Linked Cell" xfId="23617" builtinId="24" hidden="1" customBuiltin="1"/>
    <cellStyle name="Linked Cell" xfId="23795" builtinId="24" hidden="1" customBuiltin="1"/>
    <cellStyle name="Linked Cell" xfId="23825" builtinId="24" hidden="1" customBuiltin="1"/>
    <cellStyle name="Linked Cell" xfId="23860" builtinId="24" hidden="1" customBuiltin="1"/>
    <cellStyle name="Linked Cell" xfId="23892" builtinId="24" hidden="1" customBuiltin="1"/>
    <cellStyle name="Linked Cell" xfId="23923" builtinId="24" hidden="1" customBuiltin="1"/>
    <cellStyle name="Linked Cell" xfId="23895" builtinId="24" hidden="1" customBuiltin="1"/>
    <cellStyle name="Linked Cell" xfId="23867" builtinId="24" hidden="1" customBuiltin="1"/>
    <cellStyle name="Linked Cell" xfId="23898" builtinId="24" hidden="1" customBuiltin="1"/>
    <cellStyle name="Linked Cell" xfId="23972" builtinId="24" hidden="1" customBuiltin="1"/>
    <cellStyle name="Linked Cell" xfId="23998" builtinId="24" hidden="1" customBuiltin="1"/>
    <cellStyle name="Linked Cell" xfId="24022" builtinId="24" hidden="1" customBuiltin="1"/>
    <cellStyle name="Linked Cell" xfId="23902" builtinId="24" hidden="1" customBuiltin="1"/>
    <cellStyle name="Linked Cell" xfId="24068" builtinId="24" hidden="1" customBuiltin="1"/>
    <cellStyle name="Linked Cell" xfId="24096" builtinId="24" hidden="1" customBuiltin="1"/>
    <cellStyle name="Linked Cell" xfId="24128" builtinId="24" hidden="1" customBuiltin="1"/>
    <cellStyle name="Linked Cell" xfId="24158" builtinId="24" hidden="1" customBuiltin="1"/>
    <cellStyle name="Linked Cell" xfId="24185" builtinId="24" hidden="1" customBuiltin="1"/>
    <cellStyle name="Linked Cell" xfId="24161" builtinId="24" hidden="1" customBuiltin="1"/>
    <cellStyle name="Linked Cell" xfId="24135" builtinId="24" hidden="1" customBuiltin="1"/>
    <cellStyle name="Linked Cell" xfId="24164" builtinId="24" hidden="1" customBuiltin="1"/>
    <cellStyle name="Linked Cell" xfId="24229" builtinId="24" hidden="1" customBuiltin="1"/>
    <cellStyle name="Linked Cell" xfId="24253" builtinId="24" hidden="1" customBuiltin="1"/>
    <cellStyle name="Linked Cell" xfId="24276" builtinId="24" hidden="1" customBuiltin="1"/>
    <cellStyle name="Linked Cell" xfId="24303" builtinId="24" hidden="1" customBuiltin="1"/>
    <cellStyle name="Linked Cell" xfId="24342" builtinId="24" hidden="1" customBuiltin="1"/>
    <cellStyle name="Linked Cell" xfId="24370" builtinId="24" hidden="1" customBuiltin="1"/>
    <cellStyle name="Linked Cell" xfId="24402" builtinId="24" hidden="1" customBuiltin="1"/>
    <cellStyle name="Linked Cell" xfId="24432" builtinId="24" hidden="1" customBuiltin="1"/>
    <cellStyle name="Linked Cell" xfId="24459" builtinId="24" hidden="1" customBuiltin="1"/>
    <cellStyle name="Linked Cell" xfId="24435" builtinId="24" hidden="1" customBuiltin="1"/>
    <cellStyle name="Linked Cell" xfId="24409" builtinId="24" hidden="1" customBuiltin="1"/>
    <cellStyle name="Linked Cell" xfId="24438" builtinId="24" hidden="1" customBuiltin="1"/>
    <cellStyle name="Linked Cell" xfId="24503" builtinId="24" hidden="1" customBuiltin="1"/>
    <cellStyle name="Linked Cell" xfId="24528" builtinId="24" hidden="1" customBuiltin="1"/>
    <cellStyle name="Linked Cell" xfId="24551" builtinId="24" hidden="1" customBuiltin="1"/>
    <cellStyle name="Linked Cell" xfId="24574" builtinId="24" hidden="1" customBuiltin="1"/>
    <cellStyle name="Linked Cell" xfId="23534" builtinId="24" hidden="1" customBuiltin="1"/>
    <cellStyle name="Linked Cell" xfId="23591" builtinId="24" hidden="1" customBuiltin="1"/>
    <cellStyle name="Linked Cell" xfId="23600" builtinId="24" hidden="1" customBuiltin="1"/>
    <cellStyle name="Linked Cell" xfId="23538" builtinId="24" hidden="1" customBuiltin="1"/>
    <cellStyle name="Linked Cell" xfId="23565" builtinId="24" hidden="1" customBuiltin="1"/>
    <cellStyle name="Linked Cell" xfId="23564" builtinId="24" hidden="1" customBuiltin="1"/>
    <cellStyle name="Linked Cell" xfId="24726" builtinId="24" hidden="1" customBuiltin="1"/>
    <cellStyle name="Linked Cell" xfId="24747" builtinId="24" hidden="1" customBuiltin="1"/>
    <cellStyle name="Linked Cell" xfId="24770" builtinId="24" hidden="1" customBuiltin="1"/>
    <cellStyle name="Linked Cell" xfId="24791" builtinId="24" hidden="1" customBuiltin="1"/>
    <cellStyle name="Linked Cell" xfId="24812" builtinId="24" hidden="1" customBuiltin="1"/>
    <cellStyle name="Linked Cell" xfId="24693" builtinId="24" hidden="1" customBuiltin="1"/>
    <cellStyle name="Linked Cell" xfId="24846" builtinId="24" hidden="1" customBuiltin="1"/>
    <cellStyle name="Linked Cell" xfId="24875" builtinId="24" hidden="1" customBuiltin="1"/>
    <cellStyle name="Linked Cell" xfId="24910" builtinId="24" hidden="1" customBuiltin="1"/>
    <cellStyle name="Linked Cell" xfId="24940" builtinId="24" hidden="1" customBuiltin="1"/>
    <cellStyle name="Linked Cell" xfId="24971" builtinId="24" hidden="1" customBuiltin="1"/>
    <cellStyle name="Linked Cell" xfId="24943" builtinId="24" hidden="1" customBuiltin="1"/>
    <cellStyle name="Linked Cell" xfId="24917" builtinId="24" hidden="1" customBuiltin="1"/>
    <cellStyle name="Linked Cell" xfId="24946" builtinId="24" hidden="1" customBuiltin="1"/>
    <cellStyle name="Linked Cell" xfId="25019" builtinId="24" hidden="1" customBuiltin="1"/>
    <cellStyle name="Linked Cell" xfId="25042" builtinId="24" hidden="1" customBuiltin="1"/>
    <cellStyle name="Linked Cell" xfId="25066" builtinId="24" hidden="1" customBuiltin="1"/>
    <cellStyle name="Linked Cell" xfId="24950" builtinId="24" hidden="1" customBuiltin="1"/>
    <cellStyle name="Linked Cell" xfId="25111" builtinId="24" hidden="1" customBuiltin="1"/>
    <cellStyle name="Linked Cell" xfId="25139" builtinId="24" hidden="1" customBuiltin="1"/>
    <cellStyle name="Linked Cell" xfId="25171" builtinId="24" hidden="1" customBuiltin="1"/>
    <cellStyle name="Linked Cell" xfId="25200" builtinId="24" hidden="1" customBuiltin="1"/>
    <cellStyle name="Linked Cell" xfId="25227" builtinId="24" hidden="1" customBuiltin="1"/>
    <cellStyle name="Linked Cell" xfId="25203" builtinId="24" hidden="1" customBuiltin="1"/>
    <cellStyle name="Linked Cell" xfId="25178" builtinId="24" hidden="1" customBuiltin="1"/>
    <cellStyle name="Linked Cell" xfId="25206" builtinId="24" hidden="1" customBuiltin="1"/>
    <cellStyle name="Linked Cell" xfId="25269" builtinId="24" hidden="1" customBuiltin="1"/>
    <cellStyle name="Linked Cell" xfId="25293" builtinId="24" hidden="1" customBuiltin="1"/>
    <cellStyle name="Linked Cell" xfId="25317" builtinId="24" hidden="1" customBuiltin="1"/>
    <cellStyle name="Linked Cell" xfId="25345" builtinId="24" hidden="1" customBuiltin="1"/>
    <cellStyle name="Linked Cell" xfId="25382" builtinId="24" hidden="1" customBuiltin="1"/>
    <cellStyle name="Linked Cell" xfId="25410" builtinId="24" hidden="1" customBuiltin="1"/>
    <cellStyle name="Linked Cell" xfId="25442" builtinId="24" hidden="1" customBuiltin="1"/>
    <cellStyle name="Linked Cell" xfId="25471" builtinId="24" hidden="1" customBuiltin="1"/>
    <cellStyle name="Linked Cell" xfId="25498" builtinId="24" hidden="1" customBuiltin="1"/>
    <cellStyle name="Linked Cell" xfId="25474" builtinId="24" hidden="1" customBuiltin="1"/>
    <cellStyle name="Linked Cell" xfId="25449" builtinId="24" hidden="1" customBuiltin="1"/>
    <cellStyle name="Linked Cell" xfId="25477" builtinId="24" hidden="1" customBuiltin="1"/>
    <cellStyle name="Linked Cell" xfId="25542" builtinId="24" hidden="1" customBuiltin="1"/>
    <cellStyle name="Linked Cell" xfId="25565" builtinId="24" hidden="1" customBuiltin="1"/>
    <cellStyle name="Linked Cell" xfId="25588" builtinId="24" hidden="1" customBuiltin="1"/>
    <cellStyle name="Linked Cell" xfId="25611" builtinId="24" hidden="1" customBuiltin="1"/>
    <cellStyle name="Linked Cell" xfId="14247" builtinId="24" hidden="1" customBuiltin="1"/>
    <cellStyle name="Linked Cell" xfId="10902" builtinId="24" hidden="1" customBuiltin="1"/>
    <cellStyle name="Linked Cell" xfId="23448" builtinId="24" hidden="1" customBuiltin="1"/>
    <cellStyle name="Linked Cell" xfId="5876" builtinId="24" hidden="1" customBuiltin="1"/>
    <cellStyle name="Linked Cell" xfId="18852" builtinId="24" hidden="1" customBuiltin="1"/>
    <cellStyle name="Linked Cell" xfId="23819" builtinId="24" hidden="1" customBuiltin="1"/>
    <cellStyle name="Linked Cell" xfId="14571" builtinId="24" hidden="1" customBuiltin="1"/>
    <cellStyle name="Linked Cell" xfId="10606" builtinId="24" hidden="1" customBuiltin="1"/>
    <cellStyle name="Linked Cell" xfId="24487" builtinId="24" hidden="1" customBuiltin="1"/>
    <cellStyle name="Linked Cell" xfId="22290" builtinId="24" hidden="1" customBuiltin="1"/>
    <cellStyle name="Linked Cell" xfId="4669" builtinId="24" hidden="1" customBuiltin="1"/>
    <cellStyle name="Linked Cell" xfId="23813" builtinId="24" hidden="1" customBuiltin="1"/>
    <cellStyle name="Linked Cell" xfId="24536" builtinId="24" hidden="1" customBuiltin="1"/>
    <cellStyle name="Linked Cell" xfId="23782" builtinId="24" hidden="1" customBuiltin="1"/>
    <cellStyle name="Linked Cell" xfId="5066" builtinId="24" hidden="1" customBuiltin="1"/>
    <cellStyle name="Linked Cell" xfId="16844" builtinId="24" hidden="1" customBuiltin="1"/>
    <cellStyle name="Linked Cell" xfId="20082" builtinId="24" hidden="1" customBuiltin="1"/>
    <cellStyle name="Linked Cell" xfId="20792" builtinId="24" hidden="1" customBuiltin="1"/>
    <cellStyle name="Linked Cell" xfId="10782" builtinId="24" hidden="1" customBuiltin="1"/>
    <cellStyle name="Linked Cell" xfId="14765" builtinId="24" hidden="1" customBuiltin="1"/>
    <cellStyle name="Linked Cell" xfId="25673" builtinId="24" hidden="1" customBuiltin="1"/>
    <cellStyle name="Linked Cell" xfId="25709" builtinId="24" hidden="1" customBuiltin="1"/>
    <cellStyle name="Linked Cell" xfId="25744" builtinId="24" hidden="1" customBuiltin="1"/>
    <cellStyle name="Linked Cell" xfId="17003" builtinId="24" hidden="1" customBuiltin="1"/>
    <cellStyle name="Linked Cell" xfId="25807" builtinId="24" hidden="1" customBuiltin="1"/>
    <cellStyle name="Linked Cell" xfId="25840" builtinId="24" hidden="1" customBuiltin="1"/>
    <cellStyle name="Linked Cell" xfId="25875" builtinId="24" hidden="1" customBuiltin="1"/>
    <cellStyle name="Linked Cell" xfId="25908" builtinId="24" hidden="1" customBuiltin="1"/>
    <cellStyle name="Linked Cell" xfId="25938" builtinId="24" hidden="1" customBuiltin="1"/>
    <cellStyle name="Linked Cell" xfId="25911" builtinId="24" hidden="1" customBuiltin="1"/>
    <cellStyle name="Linked Cell" xfId="25882" builtinId="24" hidden="1" customBuiltin="1"/>
    <cellStyle name="Linked Cell" xfId="25914" builtinId="24" hidden="1" customBuiltin="1"/>
    <cellStyle name="Linked Cell" xfId="25994" builtinId="24" hidden="1" customBuiltin="1"/>
    <cellStyle name="Linked Cell" xfId="26030" builtinId="24" hidden="1" customBuiltin="1"/>
    <cellStyle name="Linked Cell" xfId="26064" builtinId="24" hidden="1" customBuiltin="1"/>
    <cellStyle name="Linked Cell" xfId="26101" builtinId="24" hidden="1" customBuiltin="1"/>
    <cellStyle name="Linked Cell" xfId="26139" builtinId="24" hidden="1" customBuiltin="1"/>
    <cellStyle name="Linked Cell" xfId="26167" builtinId="24" hidden="1" customBuiltin="1"/>
    <cellStyle name="Linked Cell" xfId="26199" builtinId="24" hidden="1" customBuiltin="1"/>
    <cellStyle name="Linked Cell" xfId="26229" builtinId="24" hidden="1" customBuiltin="1"/>
    <cellStyle name="Linked Cell" xfId="26256" builtinId="24" hidden="1" customBuiltin="1"/>
    <cellStyle name="Linked Cell" xfId="26232" builtinId="24" hidden="1" customBuiltin="1"/>
    <cellStyle name="Linked Cell" xfId="26206" builtinId="24" hidden="1" customBuiltin="1"/>
    <cellStyle name="Linked Cell" xfId="26235" builtinId="24" hidden="1" customBuiltin="1"/>
    <cellStyle name="Linked Cell" xfId="26297" builtinId="24" hidden="1" customBuiltin="1"/>
    <cellStyle name="Linked Cell" xfId="26320" builtinId="24" hidden="1" customBuiltin="1"/>
    <cellStyle name="Linked Cell" xfId="26341" builtinId="24" hidden="1" customBuiltin="1"/>
    <cellStyle name="Linked Cell" xfId="26363" builtinId="24" hidden="1" customBuiltin="1"/>
    <cellStyle name="Linked Cell" xfId="26385" builtinId="24" hidden="1" customBuiltin="1"/>
    <cellStyle name="Linked Cell" xfId="26406" builtinId="24" hidden="1" customBuiltin="1"/>
    <cellStyle name="Linked Cell" xfId="26428" builtinId="24" hidden="1" customBuiltin="1"/>
    <cellStyle name="Linked Cell" xfId="26450" builtinId="24" hidden="1" customBuiltin="1"/>
    <cellStyle name="Linked Cell" xfId="26471" builtinId="24" hidden="1" customBuiltin="1"/>
    <cellStyle name="Linked Cell" xfId="26496" builtinId="24" hidden="1" customBuiltin="1"/>
    <cellStyle name="Linked Cell" xfId="26675" builtinId="24" hidden="1" customBuiltin="1"/>
    <cellStyle name="Linked Cell" xfId="26696" builtinId="24" hidden="1" customBuiltin="1"/>
    <cellStyle name="Linked Cell" xfId="26719" builtinId="24" hidden="1" customBuiltin="1"/>
    <cellStyle name="Linked Cell" xfId="26741" builtinId="24" hidden="1" customBuiltin="1"/>
    <cellStyle name="Linked Cell" xfId="26762" builtinId="24" hidden="1" customBuiltin="1"/>
    <cellStyle name="Linked Cell" xfId="26640" builtinId="24" hidden="1" customBuiltin="1"/>
    <cellStyle name="Linked Cell" xfId="26795" builtinId="24" hidden="1" customBuiltin="1"/>
    <cellStyle name="Linked Cell" xfId="26823" builtinId="24" hidden="1" customBuiltin="1"/>
    <cellStyle name="Linked Cell" xfId="26858" builtinId="24" hidden="1" customBuiltin="1"/>
    <cellStyle name="Linked Cell" xfId="26888" builtinId="24" hidden="1" customBuiltin="1"/>
    <cellStyle name="Linked Cell" xfId="26919" builtinId="24" hidden="1" customBuiltin="1"/>
    <cellStyle name="Linked Cell" xfId="26891" builtinId="24" hidden="1" customBuiltin="1"/>
    <cellStyle name="Linked Cell" xfId="26865" builtinId="24" hidden="1" customBuiltin="1"/>
    <cellStyle name="Linked Cell" xfId="26894" builtinId="24" hidden="1" customBuiltin="1"/>
    <cellStyle name="Linked Cell" xfId="26965" builtinId="24" hidden="1" customBuiltin="1"/>
    <cellStyle name="Linked Cell" xfId="26987" builtinId="24" hidden="1" customBuiltin="1"/>
    <cellStyle name="Linked Cell" xfId="27008" builtinId="24" hidden="1" customBuiltin="1"/>
    <cellStyle name="Linked Cell" xfId="26898" builtinId="24" hidden="1" customBuiltin="1"/>
    <cellStyle name="Linked Cell" xfId="27050" builtinId="24" hidden="1" customBuiltin="1"/>
    <cellStyle name="Linked Cell" xfId="27077" builtinId="24" hidden="1" customBuiltin="1"/>
    <cellStyle name="Linked Cell" xfId="27109" builtinId="24" hidden="1" customBuiltin="1"/>
    <cellStyle name="Linked Cell" xfId="27138" builtinId="24" hidden="1" customBuiltin="1"/>
    <cellStyle name="Linked Cell" xfId="27165" builtinId="24" hidden="1" customBuiltin="1"/>
    <cellStyle name="Linked Cell" xfId="27141" builtinId="24" hidden="1" customBuiltin="1"/>
    <cellStyle name="Linked Cell" xfId="27116" builtinId="24" hidden="1" customBuiltin="1"/>
    <cellStyle name="Linked Cell" xfId="27144" builtinId="24" hidden="1" customBuiltin="1"/>
    <cellStyle name="Linked Cell" xfId="27206" builtinId="24" hidden="1" customBuiltin="1"/>
    <cellStyle name="Linked Cell" xfId="27228" builtinId="24" hidden="1" customBuiltin="1"/>
    <cellStyle name="Linked Cell" xfId="27249" builtinId="24" hidden="1" customBuiltin="1"/>
    <cellStyle name="Linked Cell" xfId="27273" builtinId="24" hidden="1" customBuiltin="1"/>
    <cellStyle name="Linked Cell" xfId="27310" builtinId="24" hidden="1" customBuiltin="1"/>
    <cellStyle name="Linked Cell" xfId="27337" builtinId="24" hidden="1" customBuiltin="1"/>
    <cellStyle name="Linked Cell" xfId="27369" builtinId="24" hidden="1" customBuiltin="1"/>
    <cellStyle name="Linked Cell" xfId="27398" builtinId="24" hidden="1" customBuiltin="1"/>
    <cellStyle name="Linked Cell" xfId="27425" builtinId="24" hidden="1" customBuiltin="1"/>
    <cellStyle name="Linked Cell" xfId="27401" builtinId="24" hidden="1" customBuiltin="1"/>
    <cellStyle name="Linked Cell" xfId="27376" builtinId="24" hidden="1" customBuiltin="1"/>
    <cellStyle name="Linked Cell" xfId="27404" builtinId="24" hidden="1" customBuiltin="1"/>
    <cellStyle name="Linked Cell" xfId="27466" builtinId="24" hidden="1" customBuiltin="1"/>
    <cellStyle name="Linked Cell" xfId="27488" builtinId="24" hidden="1" customBuiltin="1"/>
    <cellStyle name="Linked Cell" xfId="27509" builtinId="24" hidden="1" customBuiltin="1"/>
    <cellStyle name="Linked Cell" xfId="27530" builtinId="24" hidden="1" customBuiltin="1"/>
    <cellStyle name="Linked Cell" xfId="26564" builtinId="24" hidden="1" customBuiltin="1"/>
    <cellStyle name="Linked Cell" xfId="26615" builtinId="24" hidden="1" customBuiltin="1"/>
    <cellStyle name="Linked Cell" xfId="26623" builtinId="24" hidden="1" customBuiltin="1"/>
    <cellStyle name="Linked Cell" xfId="26566" builtinId="24" hidden="1" customBuiltin="1"/>
    <cellStyle name="Linked Cell" xfId="26589" builtinId="24" hidden="1" customBuiltin="1"/>
    <cellStyle name="Linked Cell" xfId="26588" builtinId="24" hidden="1" customBuiltin="1"/>
    <cellStyle name="Linked Cell" xfId="27583" builtinId="24" hidden="1" customBuiltin="1"/>
    <cellStyle name="Linked Cell" xfId="27604" builtinId="24" hidden="1" customBuiltin="1"/>
    <cellStyle name="Linked Cell" xfId="27627" builtinId="24" hidden="1" customBuiltin="1"/>
    <cellStyle name="Linked Cell" xfId="27648" builtinId="24" hidden="1" customBuiltin="1"/>
    <cellStyle name="Linked Cell" xfId="27669" builtinId="24" hidden="1" customBuiltin="1"/>
    <cellStyle name="Linked Cell" xfId="27550" builtinId="24" hidden="1" customBuiltin="1"/>
    <cellStyle name="Linked Cell" xfId="27701" builtinId="24" hidden="1" customBuiltin="1"/>
    <cellStyle name="Linked Cell" xfId="27729" builtinId="24" hidden="1" customBuiltin="1"/>
    <cellStyle name="Linked Cell" xfId="27764" builtinId="24" hidden="1" customBuiltin="1"/>
    <cellStyle name="Linked Cell" xfId="27793" builtinId="24" hidden="1" customBuiltin="1"/>
    <cellStyle name="Linked Cell" xfId="27824" builtinId="24" hidden="1" customBuiltin="1"/>
    <cellStyle name="Linked Cell" xfId="27796" builtinId="24" hidden="1" customBuiltin="1"/>
    <cellStyle name="Linked Cell" xfId="27771" builtinId="24" hidden="1" customBuiltin="1"/>
    <cellStyle name="Linked Cell" xfId="27799" builtinId="24" hidden="1" customBuiltin="1"/>
    <cellStyle name="Linked Cell" xfId="27870" builtinId="24" hidden="1" customBuiltin="1"/>
    <cellStyle name="Linked Cell" xfId="27891" builtinId="24" hidden="1" customBuiltin="1"/>
    <cellStyle name="Linked Cell" xfId="27912" builtinId="24" hidden="1" customBuiltin="1"/>
    <cellStyle name="Linked Cell" xfId="27803" builtinId="24" hidden="1" customBuiltin="1"/>
    <cellStyle name="Linked Cell" xfId="27952" builtinId="24" hidden="1" customBuiltin="1"/>
    <cellStyle name="Linked Cell" xfId="27979" builtinId="24" hidden="1" customBuiltin="1"/>
    <cellStyle name="Linked Cell" xfId="28011" builtinId="24" hidden="1" customBuiltin="1"/>
    <cellStyle name="Linked Cell" xfId="28039" builtinId="24" hidden="1" customBuiltin="1"/>
    <cellStyle name="Linked Cell" xfId="28066" builtinId="24" hidden="1" customBuiltin="1"/>
    <cellStyle name="Linked Cell" xfId="28042" builtinId="24" hidden="1" customBuiltin="1"/>
    <cellStyle name="Linked Cell" xfId="28018" builtinId="24" hidden="1" customBuiltin="1"/>
    <cellStyle name="Linked Cell" xfId="28045" builtinId="24" hidden="1" customBuiltin="1"/>
    <cellStyle name="Linked Cell" xfId="28107" builtinId="24" hidden="1" customBuiltin="1"/>
    <cellStyle name="Linked Cell" xfId="28128" builtinId="24" hidden="1" customBuiltin="1"/>
    <cellStyle name="Linked Cell" xfId="28149" builtinId="24" hidden="1" customBuiltin="1"/>
    <cellStyle name="Linked Cell" xfId="28173" builtinId="24" hidden="1" customBuiltin="1"/>
    <cellStyle name="Linked Cell" xfId="28208" builtinId="24" hidden="1" customBuiltin="1"/>
    <cellStyle name="Linked Cell" xfId="28235" builtinId="24" hidden="1" customBuiltin="1"/>
    <cellStyle name="Linked Cell" xfId="28267" builtinId="24" hidden="1" customBuiltin="1"/>
    <cellStyle name="Linked Cell" xfId="28295" builtinId="24" hidden="1" customBuiltin="1"/>
    <cellStyle name="Linked Cell" xfId="28322" builtinId="24" hidden="1" customBuiltin="1"/>
    <cellStyle name="Linked Cell" xfId="28298" builtinId="24" hidden="1" customBuiltin="1"/>
    <cellStyle name="Linked Cell" xfId="28274" builtinId="24" hidden="1" customBuiltin="1"/>
    <cellStyle name="Linked Cell" xfId="28301" builtinId="24" hidden="1" customBuiltin="1"/>
    <cellStyle name="Linked Cell" xfId="28363" builtinId="24" hidden="1" customBuiltin="1"/>
    <cellStyle name="Linked Cell" xfId="28384" builtinId="24" hidden="1" customBuiltin="1"/>
    <cellStyle name="Linked Cell" xfId="28405" builtinId="24" hidden="1" customBuiltin="1"/>
    <cellStyle name="Linked Cell" xfId="28426" builtinId="24" hidden="1" customBuiltin="1"/>
    <cellStyle name="Neutral" xfId="11" builtinId="28" hidden="1" customBuiltin="1"/>
    <cellStyle name="Neutral" xfId="61" builtinId="28" hidden="1" customBuiltin="1"/>
    <cellStyle name="Neutral" xfId="96" builtinId="28" hidden="1" customBuiltin="1"/>
    <cellStyle name="Neutral" xfId="138" builtinId="28" hidden="1" customBuiltin="1"/>
    <cellStyle name="Neutral" xfId="181" builtinId="28" hidden="1" customBuiltin="1"/>
    <cellStyle name="Neutral" xfId="215" builtinId="28" hidden="1" customBuiltin="1"/>
    <cellStyle name="Neutral" xfId="252" builtinId="28" hidden="1" customBuiltin="1"/>
    <cellStyle name="Neutral" xfId="289" builtinId="28" hidden="1" customBuiltin="1"/>
    <cellStyle name="Neutral" xfId="323" builtinId="28" hidden="1" customBuiltin="1"/>
    <cellStyle name="Neutral" xfId="358" builtinId="28" hidden="1" customBuiltin="1"/>
    <cellStyle name="Neutral" xfId="446" builtinId="28" hidden="1" customBuiltin="1"/>
    <cellStyle name="Neutral" xfId="480" builtinId="28" hidden="1" customBuiltin="1"/>
    <cellStyle name="Neutral" xfId="516" builtinId="28" hidden="1" customBuiltin="1"/>
    <cellStyle name="Neutral" xfId="552" builtinId="28" hidden="1" customBuiltin="1"/>
    <cellStyle name="Neutral" xfId="586" builtinId="28" hidden="1" customBuiltin="1"/>
    <cellStyle name="Neutral" xfId="401" builtinId="28" hidden="1" customBuiltin="1"/>
    <cellStyle name="Neutral" xfId="637" builtinId="28" hidden="1" customBuiltin="1"/>
    <cellStyle name="Neutral" xfId="671" builtinId="28" hidden="1" customBuiltin="1"/>
    <cellStyle name="Neutral" xfId="708" builtinId="28" hidden="1" customBuiltin="1"/>
    <cellStyle name="Neutral" xfId="744" builtinId="28" hidden="1" customBuiltin="1"/>
    <cellStyle name="Neutral" xfId="778" builtinId="28" hidden="1" customBuiltin="1"/>
    <cellStyle name="Neutral" xfId="709" builtinId="28" hidden="1" customBuiltin="1"/>
    <cellStyle name="Neutral" xfId="787" builtinId="28" hidden="1" customBuiltin="1"/>
    <cellStyle name="Neutral" xfId="431" builtinId="28" hidden="1" customBuiltin="1"/>
    <cellStyle name="Neutral" xfId="839" builtinId="28" hidden="1" customBuiltin="1"/>
    <cellStyle name="Neutral" xfId="876" builtinId="28" hidden="1" customBuiltin="1"/>
    <cellStyle name="Neutral" xfId="911" builtinId="28" hidden="1" customBuiltin="1"/>
    <cellStyle name="Neutral" xfId="840" builtinId="28" hidden="1" customBuiltin="1"/>
    <cellStyle name="Neutral" xfId="974" builtinId="28" hidden="1" customBuiltin="1"/>
    <cellStyle name="Neutral" xfId="1007" builtinId="28" hidden="1" customBuiltin="1"/>
    <cellStyle name="Neutral" xfId="1041" builtinId="28" hidden="1" customBuiltin="1"/>
    <cellStyle name="Neutral" xfId="1075" builtinId="28" hidden="1" customBuiltin="1"/>
    <cellStyle name="Neutral" xfId="1105" builtinId="28" hidden="1" customBuiltin="1"/>
    <cellStyle name="Neutral" xfId="1042" builtinId="28" hidden="1" customBuiltin="1"/>
    <cellStyle name="Neutral" xfId="1114" builtinId="28" hidden="1" customBuiltin="1"/>
    <cellStyle name="Neutral" xfId="764" builtinId="28" hidden="1" customBuiltin="1"/>
    <cellStyle name="Neutral" xfId="1161" builtinId="28" hidden="1" customBuiltin="1"/>
    <cellStyle name="Neutral" xfId="1197" builtinId="28" hidden="1" customBuiltin="1"/>
    <cellStyle name="Neutral" xfId="1231" builtinId="28" hidden="1" customBuiltin="1"/>
    <cellStyle name="Neutral" xfId="1271" builtinId="28" hidden="1" customBuiltin="1"/>
    <cellStyle name="Neutral" xfId="1316" builtinId="28" hidden="1" customBuiltin="1"/>
    <cellStyle name="Neutral" xfId="1349" builtinId="28" hidden="1" customBuiltin="1"/>
    <cellStyle name="Neutral" xfId="1383" builtinId="28" hidden="1" customBuiltin="1"/>
    <cellStyle name="Neutral" xfId="1417" builtinId="28" hidden="1" customBuiltin="1"/>
    <cellStyle name="Neutral" xfId="1447" builtinId="28" hidden="1" customBuiltin="1"/>
    <cellStyle name="Neutral" xfId="1384" builtinId="28" hidden="1" customBuiltin="1"/>
    <cellStyle name="Neutral" xfId="1456" builtinId="28" hidden="1" customBuiltin="1"/>
    <cellStyle name="Neutral" xfId="1283" builtinId="28" hidden="1" customBuiltin="1"/>
    <cellStyle name="Neutral" xfId="1503" builtinId="28" hidden="1" customBuiltin="1"/>
    <cellStyle name="Neutral" xfId="1539" builtinId="28" hidden="1" customBuiltin="1"/>
    <cellStyle name="Neutral" xfId="1573" builtinId="28" hidden="1" customBuiltin="1"/>
    <cellStyle name="Neutral" xfId="1608" builtinId="28" hidden="1" customBuiltin="1"/>
    <cellStyle name="Neutral" xfId="1729" builtinId="28" hidden="1" customBuiltin="1"/>
    <cellStyle name="Neutral" xfId="1750" builtinId="28" hidden="1" customBuiltin="1"/>
    <cellStyle name="Neutral" xfId="1772" builtinId="28" hidden="1" customBuiltin="1"/>
    <cellStyle name="Neutral" xfId="1794" builtinId="28" hidden="1" customBuiltin="1"/>
    <cellStyle name="Neutral" xfId="1815" builtinId="28" hidden="1" customBuiltin="1"/>
    <cellStyle name="Neutral" xfId="1840" builtinId="28" hidden="1" customBuiltin="1"/>
    <cellStyle name="Neutral" xfId="2019" builtinId="28" hidden="1" customBuiltin="1"/>
    <cellStyle name="Neutral" xfId="2040" builtinId="28" hidden="1" customBuiltin="1"/>
    <cellStyle name="Neutral" xfId="2063" builtinId="28" hidden="1" customBuiltin="1"/>
    <cellStyle name="Neutral" xfId="2085" builtinId="28" hidden="1" customBuiltin="1"/>
    <cellStyle name="Neutral" xfId="2106" builtinId="28" hidden="1" customBuiltin="1"/>
    <cellStyle name="Neutral" xfId="1992" builtinId="28" hidden="1" customBuiltin="1"/>
    <cellStyle name="Neutral" xfId="2139" builtinId="28" hidden="1" customBuiltin="1"/>
    <cellStyle name="Neutral" xfId="2167" builtinId="28" hidden="1" customBuiltin="1"/>
    <cellStyle name="Neutral" xfId="2201" builtinId="28" hidden="1" customBuiltin="1"/>
    <cellStyle name="Neutral" xfId="2232" builtinId="28" hidden="1" customBuiltin="1"/>
    <cellStyle name="Neutral" xfId="2263" builtinId="28" hidden="1" customBuiltin="1"/>
    <cellStyle name="Neutral" xfId="2202" builtinId="28" hidden="1" customBuiltin="1"/>
    <cellStyle name="Neutral" xfId="2272" builtinId="28" hidden="1" customBuiltin="1"/>
    <cellStyle name="Neutral" xfId="2007" builtinId="28" hidden="1" customBuiltin="1"/>
    <cellStyle name="Neutral" xfId="2308" builtinId="28" hidden="1" customBuiltin="1"/>
    <cellStyle name="Neutral" xfId="2331" builtinId="28" hidden="1" customBuiltin="1"/>
    <cellStyle name="Neutral" xfId="2352" builtinId="28" hidden="1" customBuiltin="1"/>
    <cellStyle name="Neutral" xfId="2309" builtinId="28" hidden="1" customBuiltin="1"/>
    <cellStyle name="Neutral" xfId="2394" builtinId="28" hidden="1" customBuiltin="1"/>
    <cellStyle name="Neutral" xfId="2421" builtinId="28" hidden="1" customBuiltin="1"/>
    <cellStyle name="Neutral" xfId="2452" builtinId="28" hidden="1" customBuiltin="1"/>
    <cellStyle name="Neutral" xfId="2482" builtinId="28" hidden="1" customBuiltin="1"/>
    <cellStyle name="Neutral" xfId="2509" builtinId="28" hidden="1" customBuiltin="1"/>
    <cellStyle name="Neutral" xfId="2453" builtinId="28" hidden="1" customBuiltin="1"/>
    <cellStyle name="Neutral" xfId="2518" builtinId="28" hidden="1" customBuiltin="1"/>
    <cellStyle name="Neutral" xfId="2251" builtinId="28" hidden="1" customBuiltin="1"/>
    <cellStyle name="Neutral" xfId="2550" builtinId="28" hidden="1" customBuiltin="1"/>
    <cellStyle name="Neutral" xfId="2572" builtinId="28" hidden="1" customBuiltin="1"/>
    <cellStyle name="Neutral" xfId="2593" builtinId="28" hidden="1" customBuiltin="1"/>
    <cellStyle name="Neutral" xfId="2617" builtinId="28" hidden="1" customBuiltin="1"/>
    <cellStyle name="Neutral" xfId="2654" builtinId="28" hidden="1" customBuiltin="1"/>
    <cellStyle name="Neutral" xfId="2681" builtinId="28" hidden="1" customBuiltin="1"/>
    <cellStyle name="Neutral" xfId="2712" builtinId="28" hidden="1" customBuiltin="1"/>
    <cellStyle name="Neutral" xfId="2742" builtinId="28" hidden="1" customBuiltin="1"/>
    <cellStyle name="Neutral" xfId="2769" builtinId="28" hidden="1" customBuiltin="1"/>
    <cellStyle name="Neutral" xfId="2713" builtinId="28" hidden="1" customBuiltin="1"/>
    <cellStyle name="Neutral" xfId="2778" builtinId="28" hidden="1" customBuiltin="1"/>
    <cellStyle name="Neutral" xfId="2628" builtinId="28" hidden="1" customBuiltin="1"/>
    <cellStyle name="Neutral" xfId="2810" builtinId="28" hidden="1" customBuiltin="1"/>
    <cellStyle name="Neutral" xfId="2832" builtinId="28" hidden="1" customBuiltin="1"/>
    <cellStyle name="Neutral" xfId="2853" builtinId="28" hidden="1" customBuiltin="1"/>
    <cellStyle name="Neutral" xfId="2874" builtinId="28" hidden="1" customBuiltin="1"/>
    <cellStyle name="Neutral" xfId="1891" builtinId="28" hidden="1" customBuiltin="1"/>
    <cellStyle name="Neutral" xfId="1911" builtinId="28" hidden="1" customBuiltin="1"/>
    <cellStyle name="Neutral" xfId="1918" builtinId="28" hidden="1" customBuiltin="1"/>
    <cellStyle name="Neutral" xfId="1895" builtinId="28" hidden="1" customBuiltin="1"/>
    <cellStyle name="Neutral" xfId="1976" builtinId="28" hidden="1" customBuiltin="1"/>
    <cellStyle name="Neutral" xfId="1858" builtinId="28" hidden="1" customBuiltin="1"/>
    <cellStyle name="Neutral" xfId="3026" builtinId="28" hidden="1" customBuiltin="1"/>
    <cellStyle name="Neutral" xfId="3047" builtinId="28" hidden="1" customBuiltin="1"/>
    <cellStyle name="Neutral" xfId="3070" builtinId="28" hidden="1" customBuiltin="1"/>
    <cellStyle name="Neutral" xfId="3091" builtinId="28" hidden="1" customBuiltin="1"/>
    <cellStyle name="Neutral" xfId="3112" builtinId="28" hidden="1" customBuiltin="1"/>
    <cellStyle name="Neutral" xfId="3001" builtinId="28" hidden="1" customBuiltin="1"/>
    <cellStyle name="Neutral" xfId="3144" builtinId="28" hidden="1" customBuiltin="1"/>
    <cellStyle name="Neutral" xfId="3172" builtinId="28" hidden="1" customBuiltin="1"/>
    <cellStyle name="Neutral" xfId="3206" builtinId="28" hidden="1" customBuiltin="1"/>
    <cellStyle name="Neutral" xfId="3236" builtinId="28" hidden="1" customBuiltin="1"/>
    <cellStyle name="Neutral" xfId="3267" builtinId="28" hidden="1" customBuiltin="1"/>
    <cellStyle name="Neutral" xfId="3207" builtinId="28" hidden="1" customBuiltin="1"/>
    <cellStyle name="Neutral" xfId="3276" builtinId="28" hidden="1" customBuiltin="1"/>
    <cellStyle name="Neutral" xfId="3015" builtinId="28" hidden="1" customBuiltin="1"/>
    <cellStyle name="Neutral" xfId="3312" builtinId="28" hidden="1" customBuiltin="1"/>
    <cellStyle name="Neutral" xfId="3334" builtinId="28" hidden="1" customBuiltin="1"/>
    <cellStyle name="Neutral" xfId="3355" builtinId="28" hidden="1" customBuiltin="1"/>
    <cellStyle name="Neutral" xfId="3313" builtinId="28" hidden="1" customBuiltin="1"/>
    <cellStyle name="Neutral" xfId="3395" builtinId="28" hidden="1" customBuiltin="1"/>
    <cellStyle name="Neutral" xfId="3422" builtinId="28" hidden="1" customBuiltin="1"/>
    <cellStyle name="Neutral" xfId="3453" builtinId="28" hidden="1" customBuiltin="1"/>
    <cellStyle name="Neutral" xfId="3482" builtinId="28" hidden="1" customBuiltin="1"/>
    <cellStyle name="Neutral" xfId="3509" builtinId="28" hidden="1" customBuiltin="1"/>
    <cellStyle name="Neutral" xfId="3454" builtinId="28" hidden="1" customBuiltin="1"/>
    <cellStyle name="Neutral" xfId="3518" builtinId="28" hidden="1" customBuiltin="1"/>
    <cellStyle name="Neutral" xfId="3255" builtinId="28" hidden="1" customBuiltin="1"/>
    <cellStyle name="Neutral" xfId="3550" builtinId="28" hidden="1" customBuiltin="1"/>
    <cellStyle name="Neutral" xfId="3571" builtinId="28" hidden="1" customBuiltin="1"/>
    <cellStyle name="Neutral" xfId="3592" builtinId="28" hidden="1" customBuiltin="1"/>
    <cellStyle name="Neutral" xfId="3616" builtinId="28" hidden="1" customBuiltin="1"/>
    <cellStyle name="Neutral" xfId="3651" builtinId="28" hidden="1" customBuiltin="1"/>
    <cellStyle name="Neutral" xfId="3678" builtinId="28" hidden="1" customBuiltin="1"/>
    <cellStyle name="Neutral" xfId="3709" builtinId="28" hidden="1" customBuiltin="1"/>
    <cellStyle name="Neutral" xfId="3738" builtinId="28" hidden="1" customBuiltin="1"/>
    <cellStyle name="Neutral" xfId="3765" builtinId="28" hidden="1" customBuiltin="1"/>
    <cellStyle name="Neutral" xfId="3710" builtinId="28" hidden="1" customBuiltin="1"/>
    <cellStyle name="Neutral" xfId="3774" builtinId="28" hidden="1" customBuiltin="1"/>
    <cellStyle name="Neutral" xfId="3627" builtinId="28" hidden="1" customBuiltin="1"/>
    <cellStyle name="Neutral" xfId="3806" builtinId="28" hidden="1" customBuiltin="1"/>
    <cellStyle name="Neutral" xfId="3827" builtinId="28" hidden="1" customBuiltin="1"/>
    <cellStyle name="Neutral" xfId="3848" builtinId="28" hidden="1" customBuiltin="1"/>
    <cellStyle name="Neutral" xfId="3869" builtinId="28" hidden="1" customBuiltin="1"/>
    <cellStyle name="Neutral" xfId="3909" builtinId="28" hidden="1" customBuiltin="1"/>
    <cellStyle name="Neutral" xfId="3943" builtinId="28" hidden="1" customBuiltin="1"/>
    <cellStyle name="Neutral" xfId="3980" builtinId="28" hidden="1" customBuiltin="1"/>
    <cellStyle name="Neutral" xfId="4017" builtinId="28" hidden="1" customBuiltin="1"/>
    <cellStyle name="Neutral" xfId="4051" builtinId="28" hidden="1" customBuiltin="1"/>
    <cellStyle name="Neutral" xfId="4249" builtinId="28" hidden="1" customBuiltin="1"/>
    <cellStyle name="Neutral" xfId="6384" builtinId="28" hidden="1" customBuiltin="1"/>
    <cellStyle name="Neutral" xfId="6408" builtinId="28" hidden="1" customBuiltin="1"/>
    <cellStyle name="Neutral" xfId="6436" builtinId="28" hidden="1" customBuiltin="1"/>
    <cellStyle name="Neutral" xfId="6462" builtinId="28" hidden="1" customBuiltin="1"/>
    <cellStyle name="Neutral" xfId="6485" builtinId="28" hidden="1" customBuiltin="1"/>
    <cellStyle name="Neutral" xfId="6348" builtinId="28" hidden="1" customBuiltin="1"/>
    <cellStyle name="Neutral" xfId="6525" builtinId="28" hidden="1" customBuiltin="1"/>
    <cellStyle name="Neutral" xfId="6559" builtinId="28" hidden="1" customBuiltin="1"/>
    <cellStyle name="Neutral" xfId="6596" builtinId="28" hidden="1" customBuiltin="1"/>
    <cellStyle name="Neutral" xfId="6633" builtinId="28" hidden="1" customBuiltin="1"/>
    <cellStyle name="Neutral" xfId="6668" builtinId="28" hidden="1" customBuiltin="1"/>
    <cellStyle name="Neutral" xfId="6597" builtinId="28" hidden="1" customBuiltin="1"/>
    <cellStyle name="Neutral" xfId="6677" builtinId="28" hidden="1" customBuiltin="1"/>
    <cellStyle name="Neutral" xfId="6369" builtinId="28" hidden="1" customBuiltin="1"/>
    <cellStyle name="Neutral" xfId="6729" builtinId="28" hidden="1" customBuiltin="1"/>
    <cellStyle name="Neutral" xfId="6766" builtinId="28" hidden="1" customBuiltin="1"/>
    <cellStyle name="Neutral" xfId="6801" builtinId="28" hidden="1" customBuiltin="1"/>
    <cellStyle name="Neutral" xfId="6730" builtinId="28" hidden="1" customBuiltin="1"/>
    <cellStyle name="Neutral" xfId="6864" builtinId="28" hidden="1" customBuiltin="1"/>
    <cellStyle name="Neutral" xfId="6897" builtinId="28" hidden="1" customBuiltin="1"/>
    <cellStyle name="Neutral" xfId="6932" builtinId="28" hidden="1" customBuiltin="1"/>
    <cellStyle name="Neutral" xfId="6966" builtinId="28" hidden="1" customBuiltin="1"/>
    <cellStyle name="Neutral" xfId="6996" builtinId="28" hidden="1" customBuiltin="1"/>
    <cellStyle name="Neutral" xfId="6933" builtinId="28" hidden="1" customBuiltin="1"/>
    <cellStyle name="Neutral" xfId="7005" builtinId="28" hidden="1" customBuiltin="1"/>
    <cellStyle name="Neutral" xfId="6654" builtinId="28" hidden="1" customBuiltin="1"/>
    <cellStyle name="Neutral" xfId="7052" builtinId="28" hidden="1" customBuiltin="1"/>
    <cellStyle name="Neutral" xfId="7088" builtinId="28" hidden="1" customBuiltin="1"/>
    <cellStyle name="Neutral" xfId="7122" builtinId="28" hidden="1" customBuiltin="1"/>
    <cellStyle name="Neutral" xfId="7162" builtinId="28" hidden="1" customBuiltin="1"/>
    <cellStyle name="Neutral" xfId="7208" builtinId="28" hidden="1" customBuiltin="1"/>
    <cellStyle name="Neutral" xfId="7242" builtinId="28" hidden="1" customBuiltin="1"/>
    <cellStyle name="Neutral" xfId="7277" builtinId="28" hidden="1" customBuiltin="1"/>
    <cellStyle name="Neutral" xfId="7311" builtinId="28" hidden="1" customBuiltin="1"/>
    <cellStyle name="Neutral" xfId="7341" builtinId="28" hidden="1" customBuiltin="1"/>
    <cellStyle name="Neutral" xfId="7278" builtinId="28" hidden="1" customBuiltin="1"/>
    <cellStyle name="Neutral" xfId="7350" builtinId="28" hidden="1" customBuiltin="1"/>
    <cellStyle name="Neutral" xfId="7174" builtinId="28" hidden="1" customBuiltin="1"/>
    <cellStyle name="Neutral" xfId="7398" builtinId="28" hidden="1" customBuiltin="1"/>
    <cellStyle name="Neutral" xfId="7434" builtinId="28" hidden="1" customBuiltin="1"/>
    <cellStyle name="Neutral" xfId="7468" builtinId="28" hidden="1" customBuiltin="1"/>
    <cellStyle name="Neutral" xfId="7517" builtinId="28" hidden="1" customBuiltin="1"/>
    <cellStyle name="Neutral" xfId="7970" builtinId="28" hidden="1" customBuiltin="1"/>
    <cellStyle name="Neutral" xfId="7991" builtinId="28" hidden="1" customBuiltin="1"/>
    <cellStyle name="Neutral" xfId="8014" builtinId="28" hidden="1" customBuiltin="1"/>
    <cellStyle name="Neutral" xfId="8037" builtinId="28" hidden="1" customBuiltin="1"/>
    <cellStyle name="Neutral" xfId="8058" builtinId="28" hidden="1" customBuiltin="1"/>
    <cellStyle name="Neutral" xfId="8102" builtinId="28" hidden="1" customBuiltin="1"/>
    <cellStyle name="Neutral" xfId="8567" builtinId="28" hidden="1" customBuiltin="1"/>
    <cellStyle name="Neutral" xfId="8591" builtinId="28" hidden="1" customBuiltin="1"/>
    <cellStyle name="Neutral" xfId="8618" builtinId="28" hidden="1" customBuiltin="1"/>
    <cellStyle name="Neutral" xfId="8642" builtinId="28" hidden="1" customBuiltin="1"/>
    <cellStyle name="Neutral" xfId="8668" builtinId="28" hidden="1" customBuiltin="1"/>
    <cellStyle name="Neutral" xfId="8538" builtinId="28" hidden="1" customBuiltin="1"/>
    <cellStyle name="Neutral" xfId="8703" builtinId="28" hidden="1" customBuiltin="1"/>
    <cellStyle name="Neutral" xfId="8732" builtinId="28" hidden="1" customBuiltin="1"/>
    <cellStyle name="Neutral" xfId="8767" builtinId="28" hidden="1" customBuiltin="1"/>
    <cellStyle name="Neutral" xfId="8800" builtinId="28" hidden="1" customBuiltin="1"/>
    <cellStyle name="Neutral" xfId="8832" builtinId="28" hidden="1" customBuiltin="1"/>
    <cellStyle name="Neutral" xfId="8768" builtinId="28" hidden="1" customBuiltin="1"/>
    <cellStyle name="Neutral" xfId="8841" builtinId="28" hidden="1" customBuiltin="1"/>
    <cellStyle name="Neutral" xfId="8555" builtinId="28" hidden="1" customBuiltin="1"/>
    <cellStyle name="Neutral" xfId="8881" builtinId="28" hidden="1" customBuiltin="1"/>
    <cellStyle name="Neutral" xfId="8906" builtinId="28" hidden="1" customBuiltin="1"/>
    <cellStyle name="Neutral" xfId="8930" builtinId="28" hidden="1" customBuiltin="1"/>
    <cellStyle name="Neutral" xfId="8882" builtinId="28" hidden="1" customBuiltin="1"/>
    <cellStyle name="Neutral" xfId="8975" builtinId="28" hidden="1" customBuiltin="1"/>
    <cellStyle name="Neutral" xfId="9006" builtinId="28" hidden="1" customBuiltin="1"/>
    <cellStyle name="Neutral" xfId="9038" builtinId="28" hidden="1" customBuiltin="1"/>
    <cellStyle name="Neutral" xfId="9070" builtinId="28" hidden="1" customBuiltin="1"/>
    <cellStyle name="Neutral" xfId="9097" builtinId="28" hidden="1" customBuiltin="1"/>
    <cellStyle name="Neutral" xfId="9039" builtinId="28" hidden="1" customBuiltin="1"/>
    <cellStyle name="Neutral" xfId="9106" builtinId="28" hidden="1" customBuiltin="1"/>
    <cellStyle name="Neutral" xfId="8820" builtinId="28" hidden="1" customBuiltin="1"/>
    <cellStyle name="Neutral" xfId="9144" builtinId="28" hidden="1" customBuiltin="1"/>
    <cellStyle name="Neutral" xfId="9168" builtinId="28" hidden="1" customBuiltin="1"/>
    <cellStyle name="Neutral" xfId="9194" builtinId="28" hidden="1" customBuiltin="1"/>
    <cellStyle name="Neutral" xfId="9222" builtinId="28" hidden="1" customBuiltin="1"/>
    <cellStyle name="Neutral" xfId="9261" builtinId="28" hidden="1" customBuiltin="1"/>
    <cellStyle name="Neutral" xfId="9291" builtinId="28" hidden="1" customBuiltin="1"/>
    <cellStyle name="Neutral" xfId="9323" builtinId="28" hidden="1" customBuiltin="1"/>
    <cellStyle name="Neutral" xfId="9355" builtinId="28" hidden="1" customBuiltin="1"/>
    <cellStyle name="Neutral" xfId="9382" builtinId="28" hidden="1" customBuiltin="1"/>
    <cellStyle name="Neutral" xfId="9324" builtinId="28" hidden="1" customBuiltin="1"/>
    <cellStyle name="Neutral" xfId="9391" builtinId="28" hidden="1" customBuiltin="1"/>
    <cellStyle name="Neutral" xfId="9233" builtinId="28" hidden="1" customBuiltin="1"/>
    <cellStyle name="Neutral" xfId="9428" builtinId="28" hidden="1" customBuiltin="1"/>
    <cellStyle name="Neutral" xfId="9452" builtinId="28" hidden="1" customBuiltin="1"/>
    <cellStyle name="Neutral" xfId="9477" builtinId="28" hidden="1" customBuiltin="1"/>
    <cellStyle name="Neutral" xfId="9500" builtinId="28" hidden="1" customBuiltin="1"/>
    <cellStyle name="Neutral" xfId="8261" builtinId="28" hidden="1" customBuiltin="1"/>
    <cellStyle name="Neutral" xfId="8348" builtinId="28" hidden="1" customBuiltin="1"/>
    <cellStyle name="Neutral" xfId="8358" builtinId="28" hidden="1" customBuiltin="1"/>
    <cellStyle name="Neutral" xfId="8272" builtinId="28" hidden="1" customBuiltin="1"/>
    <cellStyle name="Neutral" xfId="8500" builtinId="28" hidden="1" customBuiltin="1"/>
    <cellStyle name="Neutral" xfId="8129" builtinId="28" hidden="1" customBuiltin="1"/>
    <cellStyle name="Neutral" xfId="9668" builtinId="28" hidden="1" customBuiltin="1"/>
    <cellStyle name="Neutral" xfId="9689" builtinId="28" hidden="1" customBuiltin="1"/>
    <cellStyle name="Neutral" xfId="9712" builtinId="28" hidden="1" customBuiltin="1"/>
    <cellStyle name="Neutral" xfId="9733" builtinId="28" hidden="1" customBuiltin="1"/>
    <cellStyle name="Neutral" xfId="9754" builtinId="28" hidden="1" customBuiltin="1"/>
    <cellStyle name="Neutral" xfId="9641" builtinId="28" hidden="1" customBuiltin="1"/>
    <cellStyle name="Neutral" xfId="9787" builtinId="28" hidden="1" customBuiltin="1"/>
    <cellStyle name="Neutral" xfId="9817" builtinId="28" hidden="1" customBuiltin="1"/>
    <cellStyle name="Neutral" xfId="9851" builtinId="28" hidden="1" customBuiltin="1"/>
    <cellStyle name="Neutral" xfId="9883" builtinId="28" hidden="1" customBuiltin="1"/>
    <cellStyle name="Neutral" xfId="9914" builtinId="28" hidden="1" customBuiltin="1"/>
    <cellStyle name="Neutral" xfId="9852" builtinId="28" hidden="1" customBuiltin="1"/>
    <cellStyle name="Neutral" xfId="9923" builtinId="28" hidden="1" customBuiltin="1"/>
    <cellStyle name="Neutral" xfId="9656" builtinId="28" hidden="1" customBuiltin="1"/>
    <cellStyle name="Neutral" xfId="9965" builtinId="28" hidden="1" customBuiltin="1"/>
    <cellStyle name="Neutral" xfId="9990" builtinId="28" hidden="1" customBuiltin="1"/>
    <cellStyle name="Neutral" xfId="10014" builtinId="28" hidden="1" customBuiltin="1"/>
    <cellStyle name="Neutral" xfId="9966" builtinId="28" hidden="1" customBuiltin="1"/>
    <cellStyle name="Neutral" xfId="10057" builtinId="28" hidden="1" customBuiltin="1"/>
    <cellStyle name="Neutral" xfId="10085" builtinId="28" hidden="1" customBuiltin="1"/>
    <cellStyle name="Neutral" xfId="10116" builtinId="28" hidden="1" customBuiltin="1"/>
    <cellStyle name="Neutral" xfId="10146" builtinId="28" hidden="1" customBuiltin="1"/>
    <cellStyle name="Neutral" xfId="10173" builtinId="28" hidden="1" customBuiltin="1"/>
    <cellStyle name="Neutral" xfId="10117" builtinId="28" hidden="1" customBuiltin="1"/>
    <cellStyle name="Neutral" xfId="10182" builtinId="28" hidden="1" customBuiltin="1"/>
    <cellStyle name="Neutral" xfId="9902" builtinId="28" hidden="1" customBuiltin="1"/>
    <cellStyle name="Neutral" xfId="10220" builtinId="28" hidden="1" customBuiltin="1"/>
    <cellStyle name="Neutral" xfId="10243" builtinId="28" hidden="1" customBuiltin="1"/>
    <cellStyle name="Neutral" xfId="10268" builtinId="28" hidden="1" customBuiltin="1"/>
    <cellStyle name="Neutral" xfId="10295" builtinId="28" hidden="1" customBuiltin="1"/>
    <cellStyle name="Neutral" xfId="10334" builtinId="28" hidden="1" customBuiltin="1"/>
    <cellStyle name="Neutral" xfId="10363" builtinId="28" hidden="1" customBuiltin="1"/>
    <cellStyle name="Neutral" xfId="10395" builtinId="28" hidden="1" customBuiltin="1"/>
    <cellStyle name="Neutral" xfId="10426" builtinId="28" hidden="1" customBuiltin="1"/>
    <cellStyle name="Neutral" xfId="10453" builtinId="28" hidden="1" customBuiltin="1"/>
    <cellStyle name="Neutral" xfId="10396" builtinId="28" hidden="1" customBuiltin="1"/>
    <cellStyle name="Neutral" xfId="10462" builtinId="28" hidden="1" customBuiltin="1"/>
    <cellStyle name="Neutral" xfId="10307" builtinId="28" hidden="1" customBuiltin="1"/>
    <cellStyle name="Neutral" xfId="10499" builtinId="28" hidden="1" customBuiltin="1"/>
    <cellStyle name="Neutral" xfId="10523" builtinId="28" hidden="1" customBuiltin="1"/>
    <cellStyle name="Neutral" xfId="10546" builtinId="28" hidden="1" customBuiltin="1"/>
    <cellStyle name="Neutral" xfId="10576" builtinId="28" hidden="1" customBuiltin="1"/>
    <cellStyle name="Neutral" xfId="8182" builtinId="28" hidden="1" customBuiltin="1"/>
    <cellStyle name="Neutral" xfId="10847" builtinId="28" hidden="1" customBuiltin="1"/>
    <cellStyle name="Neutral" xfId="7613" builtinId="28" hidden="1" customBuiltin="1"/>
    <cellStyle name="Neutral" xfId="5430" builtinId="28" hidden="1" customBuiltin="1"/>
    <cellStyle name="Neutral" xfId="10608" builtinId="28" hidden="1" customBuiltin="1"/>
    <cellStyle name="Neutral" xfId="7937" builtinId="28" hidden="1" customBuiltin="1"/>
    <cellStyle name="Neutral" xfId="6115" builtinId="28" hidden="1" customBuiltin="1"/>
    <cellStyle name="Neutral" xfId="7582" builtinId="28" hidden="1" customBuiltin="1"/>
    <cellStyle name="Neutral" xfId="4769" builtinId="28" hidden="1" customBuiltin="1"/>
    <cellStyle name="Neutral" xfId="4717" builtinId="28" hidden="1" customBuiltin="1"/>
    <cellStyle name="Neutral" xfId="7961" builtinId="28" hidden="1" customBuiltin="1"/>
    <cellStyle name="Neutral" xfId="7827" builtinId="28" hidden="1" customBuiltin="1"/>
    <cellStyle name="Neutral" xfId="4423" builtinId="28" hidden="1" customBuiltin="1"/>
    <cellStyle name="Neutral" xfId="4177" builtinId="28" hidden="1" customBuiltin="1"/>
    <cellStyle name="Neutral" xfId="7731" builtinId="28" hidden="1" customBuiltin="1"/>
    <cellStyle name="Neutral" xfId="10653" builtinId="28" hidden="1" customBuiltin="1"/>
    <cellStyle name="Neutral" xfId="7634" builtinId="28" hidden="1" customBuiltin="1"/>
    <cellStyle name="Neutral" xfId="5409" builtinId="28" hidden="1" customBuiltin="1"/>
    <cellStyle name="Neutral" xfId="9617" builtinId="28" hidden="1" customBuiltin="1"/>
    <cellStyle name="Neutral" xfId="5670" builtinId="28" hidden="1" customBuiltin="1"/>
    <cellStyle name="Neutral" xfId="10601" builtinId="28" hidden="1" customBuiltin="1"/>
    <cellStyle name="Neutral" xfId="10689" builtinId="28" hidden="1" customBuiltin="1"/>
    <cellStyle name="Neutral" xfId="7504" builtinId="28" hidden="1" customBuiltin="1"/>
    <cellStyle name="Neutral" xfId="7559" builtinId="28" hidden="1" customBuiltin="1"/>
    <cellStyle name="Neutral" xfId="10791" builtinId="28" hidden="1" customBuiltin="1"/>
    <cellStyle name="Neutral" xfId="6052" builtinId="28" hidden="1" customBuiltin="1"/>
    <cellStyle name="Neutral" xfId="7923" builtinId="28" hidden="1" customBuiltin="1"/>
    <cellStyle name="Neutral" xfId="7660" builtinId="28" hidden="1" customBuiltin="1"/>
    <cellStyle name="Neutral" xfId="4753" builtinId="28" hidden="1" customBuiltin="1"/>
    <cellStyle name="Neutral" xfId="6152" builtinId="28" hidden="1" customBuiltin="1"/>
    <cellStyle name="Neutral" xfId="5813" builtinId="28" hidden="1" customBuiltin="1"/>
    <cellStyle name="Neutral" xfId="5611" builtinId="28" hidden="1" customBuiltin="1"/>
    <cellStyle name="Neutral" xfId="6252" builtinId="28" hidden="1" customBuiltin="1"/>
    <cellStyle name="Neutral" xfId="5803" builtinId="28" hidden="1" customBuiltin="1"/>
    <cellStyle name="Neutral" xfId="6080" builtinId="28" hidden="1" customBuiltin="1"/>
    <cellStyle name="Neutral" xfId="4887" builtinId="28" hidden="1" customBuiltin="1"/>
    <cellStyle name="Neutral" xfId="5003" builtinId="28" hidden="1" customBuiltin="1"/>
    <cellStyle name="Neutral" xfId="5394" builtinId="28" hidden="1" customBuiltin="1"/>
    <cellStyle name="Neutral" xfId="5390" builtinId="28" hidden="1" customBuiltin="1"/>
    <cellStyle name="Neutral" xfId="4116" builtinId="28" hidden="1" customBuiltin="1"/>
    <cellStyle name="Neutral" xfId="6037" builtinId="28" hidden="1" customBuiltin="1"/>
    <cellStyle name="Neutral" xfId="4372" builtinId="28" hidden="1" customBuiltin="1"/>
    <cellStyle name="Neutral" xfId="4487" builtinId="28" hidden="1" customBuiltin="1"/>
    <cellStyle name="Neutral" xfId="5491" builtinId="28" hidden="1" customBuiltin="1"/>
    <cellStyle name="Neutral" xfId="5381" builtinId="28" hidden="1" customBuiltin="1"/>
    <cellStyle name="Neutral" xfId="3893" builtinId="28" hidden="1" customBuiltin="1"/>
    <cellStyle name="Neutral" xfId="5917" builtinId="28" hidden="1" customBuiltin="1"/>
    <cellStyle name="Neutral" xfId="4147" builtinId="28" hidden="1" customBuiltin="1"/>
    <cellStyle name="Neutral" xfId="4865" builtinId="28" hidden="1" customBuiltin="1"/>
    <cellStyle name="Neutral" xfId="8337" builtinId="28" hidden="1" customBuiltin="1"/>
    <cellStyle name="Neutral" xfId="9133" builtinId="28" hidden="1" customBuiltin="1"/>
    <cellStyle name="Neutral" xfId="5306" builtinId="28" hidden="1" customBuiltin="1"/>
    <cellStyle name="Neutral" xfId="7897" builtinId="28" hidden="1" customBuiltin="1"/>
    <cellStyle name="Neutral" xfId="8896" builtinId="28" hidden="1" customBuiltin="1"/>
    <cellStyle name="Neutral" xfId="11012" builtinId="28" hidden="1" customBuiltin="1"/>
    <cellStyle name="Neutral" xfId="11037" builtinId="28" hidden="1" customBuiltin="1"/>
    <cellStyle name="Neutral" xfId="11068" builtinId="28" hidden="1" customBuiltin="1"/>
    <cellStyle name="Neutral" xfId="11095" builtinId="28" hidden="1" customBuiltin="1"/>
    <cellStyle name="Neutral" xfId="11122" builtinId="28" hidden="1" customBuiltin="1"/>
    <cellStyle name="Neutral" xfId="10978" builtinId="28" hidden="1" customBuiltin="1"/>
    <cellStyle name="Neutral" xfId="11166" builtinId="28" hidden="1" customBuiltin="1"/>
    <cellStyle name="Neutral" xfId="11198" builtinId="28" hidden="1" customBuiltin="1"/>
    <cellStyle name="Neutral" xfId="11232" builtinId="28" hidden="1" customBuiltin="1"/>
    <cellStyle name="Neutral" xfId="11269" builtinId="28" hidden="1" customBuiltin="1"/>
    <cellStyle name="Neutral" xfId="11300" builtinId="28" hidden="1" customBuiltin="1"/>
    <cellStyle name="Neutral" xfId="11233" builtinId="28" hidden="1" customBuiltin="1"/>
    <cellStyle name="Neutral" xfId="11309" builtinId="28" hidden="1" customBuiltin="1"/>
    <cellStyle name="Neutral" xfId="10999" builtinId="28" hidden="1" customBuiltin="1"/>
    <cellStyle name="Neutral" xfId="11352" builtinId="28" hidden="1" customBuiltin="1"/>
    <cellStyle name="Neutral" xfId="11383" builtinId="28" hidden="1" customBuiltin="1"/>
    <cellStyle name="Neutral" xfId="11409" builtinId="28" hidden="1" customBuiltin="1"/>
    <cellStyle name="Neutral" xfId="11353" builtinId="28" hidden="1" customBuiltin="1"/>
    <cellStyle name="Neutral" xfId="11463" builtinId="28" hidden="1" customBuiltin="1"/>
    <cellStyle name="Neutral" xfId="11494" builtinId="28" hidden="1" customBuiltin="1"/>
    <cellStyle name="Neutral" xfId="11526" builtinId="28" hidden="1" customBuiltin="1"/>
    <cellStyle name="Neutral" xfId="11559" builtinId="28" hidden="1" customBuiltin="1"/>
    <cellStyle name="Neutral" xfId="11587" builtinId="28" hidden="1" customBuiltin="1"/>
    <cellStyle name="Neutral" xfId="11527" builtinId="28" hidden="1" customBuiltin="1"/>
    <cellStyle name="Neutral" xfId="11596" builtinId="28" hidden="1" customBuiltin="1"/>
    <cellStyle name="Neutral" xfId="11288" builtinId="28" hidden="1" customBuiltin="1"/>
    <cellStyle name="Neutral" xfId="11634" builtinId="28" hidden="1" customBuiltin="1"/>
    <cellStyle name="Neutral" xfId="11660" builtinId="28" hidden="1" customBuiltin="1"/>
    <cellStyle name="Neutral" xfId="11688" builtinId="28" hidden="1" customBuiltin="1"/>
    <cellStyle name="Neutral" xfId="11719" builtinId="28" hidden="1" customBuiltin="1"/>
    <cellStyle name="Neutral" xfId="11762" builtinId="28" hidden="1" customBuiltin="1"/>
    <cellStyle name="Neutral" xfId="11792" builtinId="28" hidden="1" customBuiltin="1"/>
    <cellStyle name="Neutral" xfId="11824" builtinId="28" hidden="1" customBuiltin="1"/>
    <cellStyle name="Neutral" xfId="11856" builtinId="28" hidden="1" customBuiltin="1"/>
    <cellStyle name="Neutral" xfId="11883" builtinId="28" hidden="1" customBuiltin="1"/>
    <cellStyle name="Neutral" xfId="11825" builtinId="28" hidden="1" customBuiltin="1"/>
    <cellStyle name="Neutral" xfId="11892" builtinId="28" hidden="1" customBuiltin="1"/>
    <cellStyle name="Neutral" xfId="11730" builtinId="28" hidden="1" customBuiltin="1"/>
    <cellStyle name="Neutral" xfId="11928" builtinId="28" hidden="1" customBuiltin="1"/>
    <cellStyle name="Neutral" xfId="11958" builtinId="28" hidden="1" customBuiltin="1"/>
    <cellStyle name="Neutral" xfId="11988" builtinId="28" hidden="1" customBuiltin="1"/>
    <cellStyle name="Neutral" xfId="12013" builtinId="28" hidden="1" customBuiltin="1"/>
    <cellStyle name="Neutral" xfId="9409" builtinId="28" hidden="1" customBuiltin="1"/>
    <cellStyle name="Neutral" xfId="10877" builtinId="28" hidden="1" customBuiltin="1"/>
    <cellStyle name="Neutral" xfId="10885" builtinId="28" hidden="1" customBuiltin="1"/>
    <cellStyle name="Neutral" xfId="5979" builtinId="28" hidden="1" customBuiltin="1"/>
    <cellStyle name="Neutral" xfId="10957" builtinId="28" hidden="1" customBuiltin="1"/>
    <cellStyle name="Neutral" xfId="5980" builtinId="28" hidden="1" customBuiltin="1"/>
    <cellStyle name="Neutral" xfId="12167" builtinId="28" hidden="1" customBuiltin="1"/>
    <cellStyle name="Neutral" xfId="12188" builtinId="28" hidden="1" customBuiltin="1"/>
    <cellStyle name="Neutral" xfId="12211" builtinId="28" hidden="1" customBuiltin="1"/>
    <cellStyle name="Neutral" xfId="12232" builtinId="28" hidden="1" customBuiltin="1"/>
    <cellStyle name="Neutral" xfId="12253" builtinId="28" hidden="1" customBuiltin="1"/>
    <cellStyle name="Neutral" xfId="12140" builtinId="28" hidden="1" customBuiltin="1"/>
    <cellStyle name="Neutral" xfId="12289" builtinId="28" hidden="1" customBuiltin="1"/>
    <cellStyle name="Neutral" xfId="12320" builtinId="28" hidden="1" customBuiltin="1"/>
    <cellStyle name="Neutral" xfId="12355" builtinId="28" hidden="1" customBuiltin="1"/>
    <cellStyle name="Neutral" xfId="12386" builtinId="28" hidden="1" customBuiltin="1"/>
    <cellStyle name="Neutral" xfId="12418" builtinId="28" hidden="1" customBuiltin="1"/>
    <cellStyle name="Neutral" xfId="12356" builtinId="28" hidden="1" customBuiltin="1"/>
    <cellStyle name="Neutral" xfId="12427" builtinId="28" hidden="1" customBuiltin="1"/>
    <cellStyle name="Neutral" xfId="12155" builtinId="28" hidden="1" customBuiltin="1"/>
    <cellStyle name="Neutral" xfId="12470" builtinId="28" hidden="1" customBuiltin="1"/>
    <cellStyle name="Neutral" xfId="12498" builtinId="28" hidden="1" customBuiltin="1"/>
    <cellStyle name="Neutral" xfId="12525" builtinId="28" hidden="1" customBuiltin="1"/>
    <cellStyle name="Neutral" xfId="12471" builtinId="28" hidden="1" customBuiltin="1"/>
    <cellStyle name="Neutral" xfId="12573" builtinId="28" hidden="1" customBuiltin="1"/>
    <cellStyle name="Neutral" xfId="12603" builtinId="28" hidden="1" customBuiltin="1"/>
    <cellStyle name="Neutral" xfId="12634" builtinId="28" hidden="1" customBuiltin="1"/>
    <cellStyle name="Neutral" xfId="12665" builtinId="28" hidden="1" customBuiltin="1"/>
    <cellStyle name="Neutral" xfId="12692" builtinId="28" hidden="1" customBuiltin="1"/>
    <cellStyle name="Neutral" xfId="12635" builtinId="28" hidden="1" customBuiltin="1"/>
    <cellStyle name="Neutral" xfId="12701" builtinId="28" hidden="1" customBuiltin="1"/>
    <cellStyle name="Neutral" xfId="12405" builtinId="28" hidden="1" customBuiltin="1"/>
    <cellStyle name="Neutral" xfId="12739" builtinId="28" hidden="1" customBuiltin="1"/>
    <cellStyle name="Neutral" xfId="12766" builtinId="28" hidden="1" customBuiltin="1"/>
    <cellStyle name="Neutral" xfId="12796" builtinId="28" hidden="1" customBuiltin="1"/>
    <cellStyle name="Neutral" xfId="12827" builtinId="28" hidden="1" customBuiltin="1"/>
    <cellStyle name="Neutral" xfId="12866" builtinId="28" hidden="1" customBuiltin="1"/>
    <cellStyle name="Neutral" xfId="12896" builtinId="28" hidden="1" customBuiltin="1"/>
    <cellStyle name="Neutral" xfId="12927" builtinId="28" hidden="1" customBuiltin="1"/>
    <cellStyle name="Neutral" xfId="12957" builtinId="28" hidden="1" customBuiltin="1"/>
    <cellStyle name="Neutral" xfId="12984" builtinId="28" hidden="1" customBuiltin="1"/>
    <cellStyle name="Neutral" xfId="12928" builtinId="28" hidden="1" customBuiltin="1"/>
    <cellStyle name="Neutral" xfId="12993" builtinId="28" hidden="1" customBuiltin="1"/>
    <cellStyle name="Neutral" xfId="12838" builtinId="28" hidden="1" customBuiltin="1"/>
    <cellStyle name="Neutral" xfId="13031" builtinId="28" hidden="1" customBuiltin="1"/>
    <cellStyle name="Neutral" xfId="13056" builtinId="28" hidden="1" customBuiltin="1"/>
    <cellStyle name="Neutral" xfId="13083" builtinId="28" hidden="1" customBuiltin="1"/>
    <cellStyle name="Neutral" xfId="13107" builtinId="28" hidden="1" customBuiltin="1"/>
    <cellStyle name="Neutral" xfId="7904" builtinId="28" hidden="1" customBuiltin="1"/>
    <cellStyle name="Neutral" xfId="7856" builtinId="28" hidden="1" customBuiltin="1"/>
    <cellStyle name="Neutral" xfId="7580" builtinId="28" hidden="1" customBuiltin="1"/>
    <cellStyle name="Neutral" xfId="7907" builtinId="28" hidden="1" customBuiltin="1"/>
    <cellStyle name="Neutral" xfId="4603" builtinId="28" hidden="1" customBuiltin="1"/>
    <cellStyle name="Neutral" xfId="7797" builtinId="28" hidden="1" customBuiltin="1"/>
    <cellStyle name="Neutral" xfId="5273" builtinId="28" hidden="1" customBuiltin="1"/>
    <cellStyle name="Neutral" xfId="5522" builtinId="28" hidden="1" customBuiltin="1"/>
    <cellStyle name="Neutral" xfId="13015" builtinId="28" hidden="1" customBuiltin="1"/>
    <cellStyle name="Neutral" xfId="7632" builtinId="28" hidden="1" customBuiltin="1"/>
    <cellStyle name="Neutral" xfId="7608" builtinId="28" hidden="1" customBuiltin="1"/>
    <cellStyle name="Neutral" xfId="10987" builtinId="28" hidden="1" customBuiltin="1"/>
    <cellStyle name="Neutral" xfId="12777" builtinId="28" hidden="1" customBuiltin="1"/>
    <cellStyle name="Neutral" xfId="11751" builtinId="28" hidden="1" customBuiltin="1"/>
    <cellStyle name="Neutral" xfId="4221" builtinId="28" hidden="1" customBuiltin="1"/>
    <cellStyle name="Neutral" xfId="4651" builtinId="28" hidden="1" customBuiltin="1"/>
    <cellStyle name="Neutral" xfId="11391" builtinId="28" hidden="1" customBuiltin="1"/>
    <cellStyle name="Neutral" xfId="4531" builtinId="28" hidden="1" customBuiltin="1"/>
    <cellStyle name="Neutral" xfId="11076" builtinId="28" hidden="1" customBuiltin="1"/>
    <cellStyle name="Neutral" xfId="7726" builtinId="28" hidden="1" customBuiltin="1"/>
    <cellStyle name="Neutral" xfId="13168" builtinId="28" hidden="1" customBuiltin="1"/>
    <cellStyle name="Neutral" xfId="13205" builtinId="28" hidden="1" customBuiltin="1"/>
    <cellStyle name="Neutral" xfId="13240" builtinId="28" hidden="1" customBuiltin="1"/>
    <cellStyle name="Neutral" xfId="13169" builtinId="28" hidden="1" customBuiltin="1"/>
    <cellStyle name="Neutral" xfId="13303" builtinId="28" hidden="1" customBuiltin="1"/>
    <cellStyle name="Neutral" xfId="13336" builtinId="28" hidden="1" customBuiltin="1"/>
    <cellStyle name="Neutral" xfId="13370" builtinId="28" hidden="1" customBuiltin="1"/>
    <cellStyle name="Neutral" xfId="13404" builtinId="28" hidden="1" customBuiltin="1"/>
    <cellStyle name="Neutral" xfId="13434" builtinId="28" hidden="1" customBuiltin="1"/>
    <cellStyle name="Neutral" xfId="13371" builtinId="28" hidden="1" customBuiltin="1"/>
    <cellStyle name="Neutral" xfId="13443" builtinId="28" hidden="1" customBuiltin="1"/>
    <cellStyle name="Neutral" xfId="5987" builtinId="28" hidden="1" customBuiltin="1"/>
    <cellStyle name="Neutral" xfId="13490" builtinId="28" hidden="1" customBuiltin="1"/>
    <cellStyle name="Neutral" xfId="13526" builtinId="28" hidden="1" customBuiltin="1"/>
    <cellStyle name="Neutral" xfId="13560" builtinId="28" hidden="1" customBuiltin="1"/>
    <cellStyle name="Neutral" xfId="13600" builtinId="28" hidden="1" customBuiltin="1"/>
    <cellStyle name="Neutral" xfId="13645" builtinId="28" hidden="1" customBuiltin="1"/>
    <cellStyle name="Neutral" xfId="13678" builtinId="28" hidden="1" customBuiltin="1"/>
    <cellStyle name="Neutral" xfId="13712" builtinId="28" hidden="1" customBuiltin="1"/>
    <cellStyle name="Neutral" xfId="13746" builtinId="28" hidden="1" customBuiltin="1"/>
    <cellStyle name="Neutral" xfId="13776" builtinId="28" hidden="1" customBuiltin="1"/>
    <cellStyle name="Neutral" xfId="13713" builtinId="28" hidden="1" customBuiltin="1"/>
    <cellStyle name="Neutral" xfId="13785" builtinId="28" hidden="1" customBuiltin="1"/>
    <cellStyle name="Neutral" xfId="13612" builtinId="28" hidden="1" customBuiltin="1"/>
    <cellStyle name="Neutral" xfId="13832" builtinId="28" hidden="1" customBuiltin="1"/>
    <cellStyle name="Neutral" xfId="13868" builtinId="28" hidden="1" customBuiltin="1"/>
    <cellStyle name="Neutral" xfId="13902" builtinId="28" hidden="1" customBuiltin="1"/>
    <cellStyle name="Neutral" xfId="13950" builtinId="28" hidden="1" customBuiltin="1"/>
    <cellStyle name="Neutral" xfId="14310" builtinId="28" hidden="1" customBuiltin="1"/>
    <cellStyle name="Neutral" xfId="14331" builtinId="28" hidden="1" customBuiltin="1"/>
    <cellStyle name="Neutral" xfId="14353" builtinId="28" hidden="1" customBuiltin="1"/>
    <cellStyle name="Neutral" xfId="14375" builtinId="28" hidden="1" customBuiltin="1"/>
    <cellStyle name="Neutral" xfId="14396" builtinId="28" hidden="1" customBuiltin="1"/>
    <cellStyle name="Neutral" xfId="14438" builtinId="28" hidden="1" customBuiltin="1"/>
    <cellStyle name="Neutral" xfId="14839" builtinId="28" hidden="1" customBuiltin="1"/>
    <cellStyle name="Neutral" xfId="14863" builtinId="28" hidden="1" customBuiltin="1"/>
    <cellStyle name="Neutral" xfId="14890" builtinId="28" hidden="1" customBuiltin="1"/>
    <cellStyle name="Neutral" xfId="14914" builtinId="28" hidden="1" customBuiltin="1"/>
    <cellStyle name="Neutral" xfId="14938" builtinId="28" hidden="1" customBuiltin="1"/>
    <cellStyle name="Neutral" xfId="14810" builtinId="28" hidden="1" customBuiltin="1"/>
    <cellStyle name="Neutral" xfId="14973" builtinId="28" hidden="1" customBuiltin="1"/>
    <cellStyle name="Neutral" xfId="15002" builtinId="28" hidden="1" customBuiltin="1"/>
    <cellStyle name="Neutral" xfId="15036" builtinId="28" hidden="1" customBuiltin="1"/>
    <cellStyle name="Neutral" xfId="15069" builtinId="28" hidden="1" customBuiltin="1"/>
    <cellStyle name="Neutral" xfId="15101" builtinId="28" hidden="1" customBuiltin="1"/>
    <cellStyle name="Neutral" xfId="15037" builtinId="28" hidden="1" customBuiltin="1"/>
    <cellStyle name="Neutral" xfId="15110" builtinId="28" hidden="1" customBuiltin="1"/>
    <cellStyle name="Neutral" xfId="14827" builtinId="28" hidden="1" customBuiltin="1"/>
    <cellStyle name="Neutral" xfId="15149" builtinId="28" hidden="1" customBuiltin="1"/>
    <cellStyle name="Neutral" xfId="15174" builtinId="28" hidden="1" customBuiltin="1"/>
    <cellStyle name="Neutral" xfId="15197" builtinId="28" hidden="1" customBuiltin="1"/>
    <cellStyle name="Neutral" xfId="15150" builtinId="28" hidden="1" customBuiltin="1"/>
    <cellStyle name="Neutral" xfId="15241" builtinId="28" hidden="1" customBuiltin="1"/>
    <cellStyle name="Neutral" xfId="15269" builtinId="28" hidden="1" customBuiltin="1"/>
    <cellStyle name="Neutral" xfId="15300" builtinId="28" hidden="1" customBuiltin="1"/>
    <cellStyle name="Neutral" xfId="15332" builtinId="28" hidden="1" customBuiltin="1"/>
    <cellStyle name="Neutral" xfId="15359" builtinId="28" hidden="1" customBuiltin="1"/>
    <cellStyle name="Neutral" xfId="15301" builtinId="28" hidden="1" customBuiltin="1"/>
    <cellStyle name="Neutral" xfId="15368" builtinId="28" hidden="1" customBuiltin="1"/>
    <cellStyle name="Neutral" xfId="15089" builtinId="28" hidden="1" customBuiltin="1"/>
    <cellStyle name="Neutral" xfId="15404" builtinId="28" hidden="1" customBuiltin="1"/>
    <cellStyle name="Neutral" xfId="15428" builtinId="28" hidden="1" customBuiltin="1"/>
    <cellStyle name="Neutral" xfId="15453" builtinId="28" hidden="1" customBuiltin="1"/>
    <cellStyle name="Neutral" xfId="15481" builtinId="28" hidden="1" customBuiltin="1"/>
    <cellStyle name="Neutral" xfId="15519" builtinId="28" hidden="1" customBuiltin="1"/>
    <cellStyle name="Neutral" xfId="15547" builtinId="28" hidden="1" customBuiltin="1"/>
    <cellStyle name="Neutral" xfId="15578" builtinId="28" hidden="1" customBuiltin="1"/>
    <cellStyle name="Neutral" xfId="15609" builtinId="28" hidden="1" customBuiltin="1"/>
    <cellStyle name="Neutral" xfId="15636" builtinId="28" hidden="1" customBuiltin="1"/>
    <cellStyle name="Neutral" xfId="15579" builtinId="28" hidden="1" customBuiltin="1"/>
    <cellStyle name="Neutral" xfId="15645" builtinId="28" hidden="1" customBuiltin="1"/>
    <cellStyle name="Neutral" xfId="15492" builtinId="28" hidden="1" customBuiltin="1"/>
    <cellStyle name="Neutral" xfId="15681" builtinId="28" hidden="1" customBuiltin="1"/>
    <cellStyle name="Neutral" xfId="15704" builtinId="28" hidden="1" customBuiltin="1"/>
    <cellStyle name="Neutral" xfId="15728" builtinId="28" hidden="1" customBuiltin="1"/>
    <cellStyle name="Neutral" xfId="15751" builtinId="28" hidden="1" customBuiltin="1"/>
    <cellStyle name="Neutral" xfId="14565" builtinId="28" hidden="1" customBuiltin="1"/>
    <cellStyle name="Neutral" xfId="14641" builtinId="28" hidden="1" customBuiltin="1"/>
    <cellStyle name="Neutral" xfId="14651" builtinId="28" hidden="1" customBuiltin="1"/>
    <cellStyle name="Neutral" xfId="14578" builtinId="28" hidden="1" customBuiltin="1"/>
    <cellStyle name="Neutral" xfId="14775" builtinId="28" hidden="1" customBuiltin="1"/>
    <cellStyle name="Neutral" xfId="14460" builtinId="28" hidden="1" customBuiltin="1"/>
    <cellStyle name="Neutral" xfId="15910" builtinId="28" hidden="1" customBuiltin="1"/>
    <cellStyle name="Neutral" xfId="15931" builtinId="28" hidden="1" customBuiltin="1"/>
    <cellStyle name="Neutral" xfId="15954" builtinId="28" hidden="1" customBuiltin="1"/>
    <cellStyle name="Neutral" xfId="15975" builtinId="28" hidden="1" customBuiltin="1"/>
    <cellStyle name="Neutral" xfId="15996" builtinId="28" hidden="1" customBuiltin="1"/>
    <cellStyle name="Neutral" xfId="15885" builtinId="28" hidden="1" customBuiltin="1"/>
    <cellStyle name="Neutral" xfId="16028" builtinId="28" hidden="1" customBuiltin="1"/>
    <cellStyle name="Neutral" xfId="16058" builtinId="28" hidden="1" customBuiltin="1"/>
    <cellStyle name="Neutral" xfId="16093" builtinId="28" hidden="1" customBuiltin="1"/>
    <cellStyle name="Neutral" xfId="16124" builtinId="28" hidden="1" customBuiltin="1"/>
    <cellStyle name="Neutral" xfId="16155" builtinId="28" hidden="1" customBuiltin="1"/>
    <cellStyle name="Neutral" xfId="16094" builtinId="28" hidden="1" customBuiltin="1"/>
    <cellStyle name="Neutral" xfId="16164" builtinId="28" hidden="1" customBuiltin="1"/>
    <cellStyle name="Neutral" xfId="15899" builtinId="28" hidden="1" customBuiltin="1"/>
    <cellStyle name="Neutral" xfId="16206" builtinId="28" hidden="1" customBuiltin="1"/>
    <cellStyle name="Neutral" xfId="16230" builtinId="28" hidden="1" customBuiltin="1"/>
    <cellStyle name="Neutral" xfId="16256" builtinId="28" hidden="1" customBuiltin="1"/>
    <cellStyle name="Neutral" xfId="16207" builtinId="28" hidden="1" customBuiltin="1"/>
    <cellStyle name="Neutral" xfId="16302" builtinId="28" hidden="1" customBuiltin="1"/>
    <cellStyle name="Neutral" xfId="16330" builtinId="28" hidden="1" customBuiltin="1"/>
    <cellStyle name="Neutral" xfId="16361" builtinId="28" hidden="1" customBuiltin="1"/>
    <cellStyle name="Neutral" xfId="16391" builtinId="28" hidden="1" customBuiltin="1"/>
    <cellStyle name="Neutral" xfId="16418" builtinId="28" hidden="1" customBuiltin="1"/>
    <cellStyle name="Neutral" xfId="16362" builtinId="28" hidden="1" customBuiltin="1"/>
    <cellStyle name="Neutral" xfId="16427" builtinId="28" hidden="1" customBuiltin="1"/>
    <cellStyle name="Neutral" xfId="16143" builtinId="28" hidden="1" customBuiltin="1"/>
    <cellStyle name="Neutral" xfId="16462" builtinId="28" hidden="1" customBuiltin="1"/>
    <cellStyle name="Neutral" xfId="16484" builtinId="28" hidden="1" customBuiltin="1"/>
    <cellStyle name="Neutral" xfId="16507" builtinId="28" hidden="1" customBuiltin="1"/>
    <cellStyle name="Neutral" xfId="16534" builtinId="28" hidden="1" customBuiltin="1"/>
    <cellStyle name="Neutral" xfId="16572" builtinId="28" hidden="1" customBuiltin="1"/>
    <cellStyle name="Neutral" xfId="16600" builtinId="28" hidden="1" customBuiltin="1"/>
    <cellStyle name="Neutral" xfId="16632" builtinId="28" hidden="1" customBuiltin="1"/>
    <cellStyle name="Neutral" xfId="16663" builtinId="28" hidden="1" customBuiltin="1"/>
    <cellStyle name="Neutral" xfId="16690" builtinId="28" hidden="1" customBuiltin="1"/>
    <cellStyle name="Neutral" xfId="16633" builtinId="28" hidden="1" customBuiltin="1"/>
    <cellStyle name="Neutral" xfId="16699" builtinId="28" hidden="1" customBuiltin="1"/>
    <cellStyle name="Neutral" xfId="16546" builtinId="28" hidden="1" customBuiltin="1"/>
    <cellStyle name="Neutral" xfId="16735" builtinId="28" hidden="1" customBuiltin="1"/>
    <cellStyle name="Neutral" xfId="16758" builtinId="28" hidden="1" customBuiltin="1"/>
    <cellStyle name="Neutral" xfId="16780" builtinId="28" hidden="1" customBuiltin="1"/>
    <cellStyle name="Neutral" xfId="16810" builtinId="28" hidden="1" customBuiltin="1"/>
    <cellStyle name="Neutral" xfId="14502" builtinId="28" hidden="1" customBuiltin="1"/>
    <cellStyle name="Neutral" xfId="17027" builtinId="28" hidden="1" customBuiltin="1"/>
    <cellStyle name="Neutral" xfId="14025" builtinId="28" hidden="1" customBuiltin="1"/>
    <cellStyle name="Neutral" xfId="10753" builtinId="28" hidden="1" customBuiltin="1"/>
    <cellStyle name="Neutral" xfId="16837" builtinId="28" hidden="1" customBuiltin="1"/>
    <cellStyle name="Neutral" xfId="14282" builtinId="28" hidden="1" customBuiltin="1"/>
    <cellStyle name="Neutral" xfId="12161" builtinId="28" hidden="1" customBuiltin="1"/>
    <cellStyle name="Neutral" xfId="14003" builtinId="28" hidden="1" customBuiltin="1"/>
    <cellStyle name="Neutral" xfId="5036" builtinId="28" hidden="1" customBuiltin="1"/>
    <cellStyle name="Neutral" xfId="4206" builtinId="28" hidden="1" customBuiltin="1"/>
    <cellStyle name="Neutral" xfId="14302" builtinId="28" hidden="1" customBuiltin="1"/>
    <cellStyle name="Neutral" xfId="14200" builtinId="28" hidden="1" customBuiltin="1"/>
    <cellStyle name="Neutral" xfId="10617" builtinId="28" hidden="1" customBuiltin="1"/>
    <cellStyle name="Neutral" xfId="6250" builtinId="28" hidden="1" customBuiltin="1"/>
    <cellStyle name="Neutral" xfId="14112" builtinId="28" hidden="1" customBuiltin="1"/>
    <cellStyle name="Neutral" xfId="16869" builtinId="28" hidden="1" customBuiltin="1"/>
    <cellStyle name="Neutral" xfId="14042" builtinId="28" hidden="1" customBuiltin="1"/>
    <cellStyle name="Neutral" xfId="6264" builtinId="28" hidden="1" customBuiltin="1"/>
    <cellStyle name="Neutral" xfId="15868" builtinId="28" hidden="1" customBuiltin="1"/>
    <cellStyle name="Neutral" xfId="4471" builtinId="28" hidden="1" customBuiltin="1"/>
    <cellStyle name="Neutral" xfId="16832" builtinId="28" hidden="1" customBuiltin="1"/>
    <cellStyle name="Neutral" xfId="16902" builtinId="28" hidden="1" customBuiltin="1"/>
    <cellStyle name="Neutral" xfId="13939" builtinId="28" hidden="1" customBuiltin="1"/>
    <cellStyle name="Neutral" xfId="13984" builtinId="28" hidden="1" customBuiltin="1"/>
    <cellStyle name="Neutral" xfId="16993" builtinId="28" hidden="1" customBuiltin="1"/>
    <cellStyle name="Neutral" xfId="11648" builtinId="28" hidden="1" customBuiltin="1"/>
    <cellStyle name="Neutral" xfId="14270" builtinId="28" hidden="1" customBuiltin="1"/>
    <cellStyle name="Neutral" xfId="14062" builtinId="28" hidden="1" customBuiltin="1"/>
    <cellStyle name="Neutral" xfId="4511" builtinId="28" hidden="1" customBuiltin="1"/>
    <cellStyle name="Neutral" xfId="8491" builtinId="28" hidden="1" customBuiltin="1"/>
    <cellStyle name="Neutral" xfId="5032" builtinId="28" hidden="1" customBuiltin="1"/>
    <cellStyle name="Neutral" xfId="5339" builtinId="28" hidden="1" customBuiltin="1"/>
    <cellStyle name="Neutral" xfId="3888" builtinId="28" hidden="1" customBuiltin="1"/>
    <cellStyle name="Neutral" xfId="4344" builtinId="28" hidden="1" customBuiltin="1"/>
    <cellStyle name="Neutral" xfId="4506" builtinId="28" hidden="1" customBuiltin="1"/>
    <cellStyle name="Neutral" xfId="4521" builtinId="28" hidden="1" customBuiltin="1"/>
    <cellStyle name="Neutral" xfId="4842" builtinId="28" hidden="1" customBuiltin="1"/>
    <cellStyle name="Neutral" xfId="3974" builtinId="28" hidden="1" customBuiltin="1"/>
    <cellStyle name="Neutral" xfId="7659" builtinId="28" hidden="1" customBuiltin="1"/>
    <cellStyle name="Neutral" xfId="5652" builtinId="28" hidden="1" customBuiltin="1"/>
    <cellStyle name="Neutral" xfId="11424" builtinId="28" hidden="1" customBuiltin="1"/>
    <cellStyle name="Neutral" xfId="11073" builtinId="28" hidden="1" customBuiltin="1"/>
    <cellStyle name="Neutral" xfId="4618" builtinId="28" hidden="1" customBuiltin="1"/>
    <cellStyle name="Neutral" xfId="10817" builtinId="28" hidden="1" customBuiltin="1"/>
    <cellStyle name="Neutral" xfId="5970" builtinId="28" hidden="1" customBuiltin="1"/>
    <cellStyle name="Neutral" xfId="4591" builtinId="28" hidden="1" customBuiltin="1"/>
    <cellStyle name="Neutral" xfId="7667" builtinId="28" hidden="1" customBuiltin="1"/>
    <cellStyle name="Neutral" xfId="5524" builtinId="28" hidden="1" customBuiltin="1"/>
    <cellStyle name="Neutral" xfId="5451" builtinId="28" hidden="1" customBuiltin="1"/>
    <cellStyle name="Neutral" xfId="14631" builtinId="28" hidden="1" customBuiltin="1"/>
    <cellStyle name="Neutral" xfId="15394" builtinId="28" hidden="1" customBuiltin="1"/>
    <cellStyle name="Neutral" xfId="8324" builtinId="28" hidden="1" customBuiltin="1"/>
    <cellStyle name="Neutral" xfId="14250" builtinId="28" hidden="1" customBuiltin="1"/>
    <cellStyle name="Neutral" xfId="15164" builtinId="28" hidden="1" customBuiltin="1"/>
    <cellStyle name="Neutral" xfId="17169" builtinId="28" hidden="1" customBuiltin="1"/>
    <cellStyle name="Neutral" xfId="17194" builtinId="28" hidden="1" customBuiltin="1"/>
    <cellStyle name="Neutral" xfId="17221" builtinId="28" hidden="1" customBuiltin="1"/>
    <cellStyle name="Neutral" xfId="17248" builtinId="28" hidden="1" customBuiltin="1"/>
    <cellStyle name="Neutral" xfId="17273" builtinId="28" hidden="1" customBuiltin="1"/>
    <cellStyle name="Neutral" xfId="17138" builtinId="28" hidden="1" customBuiltin="1"/>
    <cellStyle name="Neutral" xfId="17313" builtinId="28" hidden="1" customBuiltin="1"/>
    <cellStyle name="Neutral" xfId="17345" builtinId="28" hidden="1" customBuiltin="1"/>
    <cellStyle name="Neutral" xfId="17379" builtinId="28" hidden="1" customBuiltin="1"/>
    <cellStyle name="Neutral" xfId="17413" builtinId="28" hidden="1" customBuiltin="1"/>
    <cellStyle name="Neutral" xfId="17444" builtinId="28" hidden="1" customBuiltin="1"/>
    <cellStyle name="Neutral" xfId="17380" builtinId="28" hidden="1" customBuiltin="1"/>
    <cellStyle name="Neutral" xfId="17453" builtinId="28" hidden="1" customBuiltin="1"/>
    <cellStyle name="Neutral" xfId="17156" builtinId="28" hidden="1" customBuiltin="1"/>
    <cellStyle name="Neutral" xfId="17495" builtinId="28" hidden="1" customBuiltin="1"/>
    <cellStyle name="Neutral" xfId="17524" builtinId="28" hidden="1" customBuiltin="1"/>
    <cellStyle name="Neutral" xfId="17549" builtinId="28" hidden="1" customBuiltin="1"/>
    <cellStyle name="Neutral" xfId="17496" builtinId="28" hidden="1" customBuiltin="1"/>
    <cellStyle name="Neutral" xfId="17596" builtinId="28" hidden="1" customBuiltin="1"/>
    <cellStyle name="Neutral" xfId="17626" builtinId="28" hidden="1" customBuiltin="1"/>
    <cellStyle name="Neutral" xfId="17657" builtinId="28" hidden="1" customBuiltin="1"/>
    <cellStyle name="Neutral" xfId="17688" builtinId="28" hidden="1" customBuiltin="1"/>
    <cellStyle name="Neutral" xfId="17717" builtinId="28" hidden="1" customBuiltin="1"/>
    <cellStyle name="Neutral" xfId="17658" builtinId="28" hidden="1" customBuiltin="1"/>
    <cellStyle name="Neutral" xfId="17726" builtinId="28" hidden="1" customBuiltin="1"/>
    <cellStyle name="Neutral" xfId="17432" builtinId="28" hidden="1" customBuiltin="1"/>
    <cellStyle name="Neutral" xfId="17763" builtinId="28" hidden="1" customBuiltin="1"/>
    <cellStyle name="Neutral" xfId="17790" builtinId="28" hidden="1" customBuiltin="1"/>
    <cellStyle name="Neutral" xfId="17814" builtinId="28" hidden="1" customBuiltin="1"/>
    <cellStyle name="Neutral" xfId="17842" builtinId="28" hidden="1" customBuiltin="1"/>
    <cellStyle name="Neutral" xfId="17881" builtinId="28" hidden="1" customBuiltin="1"/>
    <cellStyle name="Neutral" xfId="17910" builtinId="28" hidden="1" customBuiltin="1"/>
    <cellStyle name="Neutral" xfId="17941" builtinId="28" hidden="1" customBuiltin="1"/>
    <cellStyle name="Neutral" xfId="17973" builtinId="28" hidden="1" customBuiltin="1"/>
    <cellStyle name="Neutral" xfId="18001" builtinId="28" hidden="1" customBuiltin="1"/>
    <cellStyle name="Neutral" xfId="17942" builtinId="28" hidden="1" customBuiltin="1"/>
    <cellStyle name="Neutral" xfId="18010" builtinId="28" hidden="1" customBuiltin="1"/>
    <cellStyle name="Neutral" xfId="17853" builtinId="28" hidden="1" customBuiltin="1"/>
    <cellStyle name="Neutral" xfId="18045" builtinId="28" hidden="1" customBuiltin="1"/>
    <cellStyle name="Neutral" xfId="18071" builtinId="28" hidden="1" customBuiltin="1"/>
    <cellStyle name="Neutral" xfId="18095" builtinId="28" hidden="1" customBuiltin="1"/>
    <cellStyle name="Neutral" xfId="18119" builtinId="28" hidden="1" customBuiltin="1"/>
    <cellStyle name="Neutral" xfId="15663" builtinId="28" hidden="1" customBuiltin="1"/>
    <cellStyle name="Neutral" xfId="17047" builtinId="28" hidden="1" customBuiltin="1"/>
    <cellStyle name="Neutral" xfId="17055" builtinId="28" hidden="1" customBuiltin="1"/>
    <cellStyle name="Neutral" xfId="7719" builtinId="28" hidden="1" customBuiltin="1"/>
    <cellStyle name="Neutral" xfId="17120" builtinId="28" hidden="1" customBuiltin="1"/>
    <cellStyle name="Neutral" xfId="7590" builtinId="28" hidden="1" customBuiltin="1"/>
    <cellStyle name="Neutral" xfId="18272" builtinId="28" hidden="1" customBuiltin="1"/>
    <cellStyle name="Neutral" xfId="18293" builtinId="28" hidden="1" customBuiltin="1"/>
    <cellStyle name="Neutral" xfId="18316" builtinId="28" hidden="1" customBuiltin="1"/>
    <cellStyle name="Neutral" xfId="18337" builtinId="28" hidden="1" customBuiltin="1"/>
    <cellStyle name="Neutral" xfId="18358" builtinId="28" hidden="1" customBuiltin="1"/>
    <cellStyle name="Neutral" xfId="18246" builtinId="28" hidden="1" customBuiltin="1"/>
    <cellStyle name="Neutral" xfId="18393" builtinId="28" hidden="1" customBuiltin="1"/>
    <cellStyle name="Neutral" xfId="18423" builtinId="28" hidden="1" customBuiltin="1"/>
    <cellStyle name="Neutral" xfId="18457" builtinId="28" hidden="1" customBuiltin="1"/>
    <cellStyle name="Neutral" xfId="18489" builtinId="28" hidden="1" customBuiltin="1"/>
    <cellStyle name="Neutral" xfId="18521" builtinId="28" hidden="1" customBuiltin="1"/>
    <cellStyle name="Neutral" xfId="18458" builtinId="28" hidden="1" customBuiltin="1"/>
    <cellStyle name="Neutral" xfId="18530" builtinId="28" hidden="1" customBuiltin="1"/>
    <cellStyle name="Neutral" xfId="18261" builtinId="28" hidden="1" customBuiltin="1"/>
    <cellStyle name="Neutral" xfId="18570" builtinId="28" hidden="1" customBuiltin="1"/>
    <cellStyle name="Neutral" xfId="18596" builtinId="28" hidden="1" customBuiltin="1"/>
    <cellStyle name="Neutral" xfId="18623" builtinId="28" hidden="1" customBuiltin="1"/>
    <cellStyle name="Neutral" xfId="18571" builtinId="28" hidden="1" customBuiltin="1"/>
    <cellStyle name="Neutral" xfId="18670" builtinId="28" hidden="1" customBuiltin="1"/>
    <cellStyle name="Neutral" xfId="18700" builtinId="28" hidden="1" customBuiltin="1"/>
    <cellStyle name="Neutral" xfId="18731" builtinId="28" hidden="1" customBuiltin="1"/>
    <cellStyle name="Neutral" xfId="18762" builtinId="28" hidden="1" customBuiltin="1"/>
    <cellStyle name="Neutral" xfId="18790" builtinId="28" hidden="1" customBuiltin="1"/>
    <cellStyle name="Neutral" xfId="18732" builtinId="28" hidden="1" customBuiltin="1"/>
    <cellStyle name="Neutral" xfId="18799" builtinId="28" hidden="1" customBuiltin="1"/>
    <cellStyle name="Neutral" xfId="18509" builtinId="28" hidden="1" customBuiltin="1"/>
    <cellStyle name="Neutral" xfId="18835" builtinId="28" hidden="1" customBuiltin="1"/>
    <cellStyle name="Neutral" xfId="18862" builtinId="28" hidden="1" customBuiltin="1"/>
    <cellStyle name="Neutral" xfId="18886" builtinId="28" hidden="1" customBuiltin="1"/>
    <cellStyle name="Neutral" xfId="18915" builtinId="28" hidden="1" customBuiltin="1"/>
    <cellStyle name="Neutral" xfId="18953" builtinId="28" hidden="1" customBuiltin="1"/>
    <cellStyle name="Neutral" xfId="18982" builtinId="28" hidden="1" customBuiltin="1"/>
    <cellStyle name="Neutral" xfId="19013" builtinId="28" hidden="1" customBuiltin="1"/>
    <cellStyle name="Neutral" xfId="19045" builtinId="28" hidden="1" customBuiltin="1"/>
    <cellStyle name="Neutral" xfId="19073" builtinId="28" hidden="1" customBuiltin="1"/>
    <cellStyle name="Neutral" xfId="19014" builtinId="28" hidden="1" customBuiltin="1"/>
    <cellStyle name="Neutral" xfId="19082" builtinId="28" hidden="1" customBuiltin="1"/>
    <cellStyle name="Neutral" xfId="18926" builtinId="28" hidden="1" customBuiltin="1"/>
    <cellStyle name="Neutral" xfId="19118" builtinId="28" hidden="1" customBuiltin="1"/>
    <cellStyle name="Neutral" xfId="19141" builtinId="28" hidden="1" customBuiltin="1"/>
    <cellStyle name="Neutral" xfId="19165" builtinId="28" hidden="1" customBuiltin="1"/>
    <cellStyle name="Neutral" xfId="19188" builtinId="28" hidden="1" customBuiltin="1"/>
    <cellStyle name="Neutral" xfId="14257" builtinId="28" hidden="1" customBuiltin="1"/>
    <cellStyle name="Neutral" xfId="14221" builtinId="28" hidden="1" customBuiltin="1"/>
    <cellStyle name="Neutral" xfId="14001" builtinId="28" hidden="1" customBuiltin="1"/>
    <cellStyle name="Neutral" xfId="14258" builtinId="28" hidden="1" customBuiltin="1"/>
    <cellStyle name="Neutral" xfId="9619" builtinId="28" hidden="1" customBuiltin="1"/>
    <cellStyle name="Neutral" xfId="14176" builtinId="28" hidden="1" customBuiltin="1"/>
    <cellStyle name="Neutral" xfId="10741" builtinId="28" hidden="1" customBuiltin="1"/>
    <cellStyle name="Neutral" xfId="8443" builtinId="28" hidden="1" customBuiltin="1"/>
    <cellStyle name="Neutral" xfId="19103" builtinId="28" hidden="1" customBuiltin="1"/>
    <cellStyle name="Neutral" xfId="14040" builtinId="28" hidden="1" customBuiltin="1"/>
    <cellStyle name="Neutral" xfId="14023" builtinId="28" hidden="1" customBuiltin="1"/>
    <cellStyle name="Neutral" xfId="17147" builtinId="28" hidden="1" customBuiltin="1"/>
    <cellStyle name="Neutral" xfId="18872" builtinId="28" hidden="1" customBuiltin="1"/>
    <cellStyle name="Neutral" xfId="17871" builtinId="28" hidden="1" customBuiltin="1"/>
    <cellStyle name="Neutral" xfId="4106" builtinId="28" hidden="1" customBuiltin="1"/>
    <cellStyle name="Neutral" xfId="5845" builtinId="28" hidden="1" customBuiltin="1"/>
    <cellStyle name="Neutral" xfId="17531" builtinId="28" hidden="1" customBuiltin="1"/>
    <cellStyle name="Neutral" xfId="7508" builtinId="28" hidden="1" customBuiltin="1"/>
    <cellStyle name="Neutral" xfId="17228" builtinId="28" hidden="1" customBuiltin="1"/>
    <cellStyle name="Neutral" xfId="14108" builtinId="28" hidden="1" customBuiltin="1"/>
    <cellStyle name="Neutral" xfId="19250" builtinId="28" hidden="1" customBuiltin="1"/>
    <cellStyle name="Neutral" xfId="19288" builtinId="28" hidden="1" customBuiltin="1"/>
    <cellStyle name="Neutral" xfId="19323" builtinId="28" hidden="1" customBuiltin="1"/>
    <cellStyle name="Neutral" xfId="19251" builtinId="28" hidden="1" customBuiltin="1"/>
    <cellStyle name="Neutral" xfId="19386" builtinId="28" hidden="1" customBuiltin="1"/>
    <cellStyle name="Neutral" xfId="19419" builtinId="28" hidden="1" customBuiltin="1"/>
    <cellStyle name="Neutral" xfId="19453" builtinId="28" hidden="1" customBuiltin="1"/>
    <cellStyle name="Neutral" xfId="19487" builtinId="28" hidden="1" customBuiltin="1"/>
    <cellStyle name="Neutral" xfId="19517" builtinId="28" hidden="1" customBuiltin="1"/>
    <cellStyle name="Neutral" xfId="19454" builtinId="28" hidden="1" customBuiltin="1"/>
    <cellStyle name="Neutral" xfId="19526" builtinId="28" hidden="1" customBuiltin="1"/>
    <cellStyle name="Neutral" xfId="12847" builtinId="28" hidden="1" customBuiltin="1"/>
    <cellStyle name="Neutral" xfId="19573" builtinId="28" hidden="1" customBuiltin="1"/>
    <cellStyle name="Neutral" xfId="19609" builtinId="28" hidden="1" customBuiltin="1"/>
    <cellStyle name="Neutral" xfId="19643" builtinId="28" hidden="1" customBuiltin="1"/>
    <cellStyle name="Neutral" xfId="19683" builtinId="28" hidden="1" customBuiltin="1"/>
    <cellStyle name="Neutral" xfId="19728" builtinId="28" hidden="1" customBuiltin="1"/>
    <cellStyle name="Neutral" xfId="19761" builtinId="28" hidden="1" customBuiltin="1"/>
    <cellStyle name="Neutral" xfId="19795" builtinId="28" hidden="1" customBuiltin="1"/>
    <cellStyle name="Neutral" xfId="19829" builtinId="28" hidden="1" customBuiltin="1"/>
    <cellStyle name="Neutral" xfId="19859" builtinId="28" hidden="1" customBuiltin="1"/>
    <cellStyle name="Neutral" xfId="19796" builtinId="28" hidden="1" customBuiltin="1"/>
    <cellStyle name="Neutral" xfId="19868" builtinId="28" hidden="1" customBuiltin="1"/>
    <cellStyle name="Neutral" xfId="19695" builtinId="28" hidden="1" customBuiltin="1"/>
    <cellStyle name="Neutral" xfId="19915" builtinId="28" hidden="1" customBuiltin="1"/>
    <cellStyle name="Neutral" xfId="19951" builtinId="28" hidden="1" customBuiltin="1"/>
    <cellStyle name="Neutral" xfId="19985" builtinId="28" hidden="1" customBuiltin="1"/>
    <cellStyle name="Neutral" xfId="20024" builtinId="28" hidden="1" customBuiltin="1"/>
    <cellStyle name="Neutral" xfId="20134" builtinId="28" hidden="1" customBuiltin="1"/>
    <cellStyle name="Neutral" xfId="20155" builtinId="28" hidden="1" customBuiltin="1"/>
    <cellStyle name="Neutral" xfId="20178" builtinId="28" hidden="1" customBuiltin="1"/>
    <cellStyle name="Neutral" xfId="20200" builtinId="28" hidden="1" customBuiltin="1"/>
    <cellStyle name="Neutral" xfId="20221" builtinId="28" hidden="1" customBuiltin="1"/>
    <cellStyle name="Neutral" xfId="20255" builtinId="28" hidden="1" customBuiltin="1"/>
    <cellStyle name="Neutral" xfId="20453" builtinId="28" hidden="1" customBuiltin="1"/>
    <cellStyle name="Neutral" xfId="20478" builtinId="28" hidden="1" customBuiltin="1"/>
    <cellStyle name="Neutral" xfId="20504" builtinId="28" hidden="1" customBuiltin="1"/>
    <cellStyle name="Neutral" xfId="20531" builtinId="28" hidden="1" customBuiltin="1"/>
    <cellStyle name="Neutral" xfId="20556" builtinId="28" hidden="1" customBuiltin="1"/>
    <cellStyle name="Neutral" xfId="20422" builtinId="28" hidden="1" customBuiltin="1"/>
    <cellStyle name="Neutral" xfId="20596" builtinId="28" hidden="1" customBuiltin="1"/>
    <cellStyle name="Neutral" xfId="20627" builtinId="28" hidden="1" customBuiltin="1"/>
    <cellStyle name="Neutral" xfId="20661" builtinId="28" hidden="1" customBuiltin="1"/>
    <cellStyle name="Neutral" xfId="20694" builtinId="28" hidden="1" customBuiltin="1"/>
    <cellStyle name="Neutral" xfId="20725" builtinId="28" hidden="1" customBuiltin="1"/>
    <cellStyle name="Neutral" xfId="20662" builtinId="28" hidden="1" customBuiltin="1"/>
    <cellStyle name="Neutral" xfId="20734" builtinId="28" hidden="1" customBuiltin="1"/>
    <cellStyle name="Neutral" xfId="20440" builtinId="28" hidden="1" customBuiltin="1"/>
    <cellStyle name="Neutral" xfId="20775" builtinId="28" hidden="1" customBuiltin="1"/>
    <cellStyle name="Neutral" xfId="20804" builtinId="28" hidden="1" customBuiltin="1"/>
    <cellStyle name="Neutral" xfId="20828" builtinId="28" hidden="1" customBuiltin="1"/>
    <cellStyle name="Neutral" xfId="20776" builtinId="28" hidden="1" customBuiltin="1"/>
    <cellStyle name="Neutral" xfId="20875" builtinId="28" hidden="1" customBuiltin="1"/>
    <cellStyle name="Neutral" xfId="20905" builtinId="28" hidden="1" customBuiltin="1"/>
    <cellStyle name="Neutral" xfId="20936" builtinId="28" hidden="1" customBuiltin="1"/>
    <cellStyle name="Neutral" xfId="20967" builtinId="28" hidden="1" customBuiltin="1"/>
    <cellStyle name="Neutral" xfId="20995" builtinId="28" hidden="1" customBuiltin="1"/>
    <cellStyle name="Neutral" xfId="20937" builtinId="28" hidden="1" customBuiltin="1"/>
    <cellStyle name="Neutral" xfId="21004" builtinId="28" hidden="1" customBuiltin="1"/>
    <cellStyle name="Neutral" xfId="20713" builtinId="28" hidden="1" customBuiltin="1"/>
    <cellStyle name="Neutral" xfId="21039" builtinId="28" hidden="1" customBuiltin="1"/>
    <cellStyle name="Neutral" xfId="21064" builtinId="28" hidden="1" customBuiltin="1"/>
    <cellStyle name="Neutral" xfId="21087" builtinId="28" hidden="1" customBuiltin="1"/>
    <cellStyle name="Neutral" xfId="21114" builtinId="28" hidden="1" customBuiltin="1"/>
    <cellStyle name="Neutral" xfId="21153" builtinId="28" hidden="1" customBuiltin="1"/>
    <cellStyle name="Neutral" xfId="21182" builtinId="28" hidden="1" customBuiltin="1"/>
    <cellStyle name="Neutral" xfId="21213" builtinId="28" hidden="1" customBuiltin="1"/>
    <cellStyle name="Neutral" xfId="21245" builtinId="28" hidden="1" customBuiltin="1"/>
    <cellStyle name="Neutral" xfId="21272" builtinId="28" hidden="1" customBuiltin="1"/>
    <cellStyle name="Neutral" xfId="21214" builtinId="28" hidden="1" customBuiltin="1"/>
    <cellStyle name="Neutral" xfId="21281" builtinId="28" hidden="1" customBuiltin="1"/>
    <cellStyle name="Neutral" xfId="21125" builtinId="28" hidden="1" customBuiltin="1"/>
    <cellStyle name="Neutral" xfId="21316" builtinId="28" hidden="1" customBuiltin="1"/>
    <cellStyle name="Neutral" xfId="21342" builtinId="28" hidden="1" customBuiltin="1"/>
    <cellStyle name="Neutral" xfId="21365" builtinId="28" hidden="1" customBuiltin="1"/>
    <cellStyle name="Neutral" xfId="21388" builtinId="28" hidden="1" customBuiltin="1"/>
    <cellStyle name="Neutral" xfId="20311" builtinId="28" hidden="1" customBuiltin="1"/>
    <cellStyle name="Neutral" xfId="20332" builtinId="28" hidden="1" customBuiltin="1"/>
    <cellStyle name="Neutral" xfId="20340" builtinId="28" hidden="1" customBuiltin="1"/>
    <cellStyle name="Neutral" xfId="20315" builtinId="28" hidden="1" customBuiltin="1"/>
    <cellStyle name="Neutral" xfId="20404" builtinId="28" hidden="1" customBuiltin="1"/>
    <cellStyle name="Neutral" xfId="20273" builtinId="28" hidden="1" customBuiltin="1"/>
    <cellStyle name="Neutral" xfId="21541" builtinId="28" hidden="1" customBuiltin="1"/>
    <cellStyle name="Neutral" xfId="21562" builtinId="28" hidden="1" customBuiltin="1"/>
    <cellStyle name="Neutral" xfId="21585" builtinId="28" hidden="1" customBuiltin="1"/>
    <cellStyle name="Neutral" xfId="21606" builtinId="28" hidden="1" customBuiltin="1"/>
    <cellStyle name="Neutral" xfId="21627" builtinId="28" hidden="1" customBuiltin="1"/>
    <cellStyle name="Neutral" xfId="21515" builtinId="28" hidden="1" customBuiltin="1"/>
    <cellStyle name="Neutral" xfId="21662" builtinId="28" hidden="1" customBuiltin="1"/>
    <cellStyle name="Neutral" xfId="21692" builtinId="28" hidden="1" customBuiltin="1"/>
    <cellStyle name="Neutral" xfId="21726" builtinId="28" hidden="1" customBuiltin="1"/>
    <cellStyle name="Neutral" xfId="21758" builtinId="28" hidden="1" customBuiltin="1"/>
    <cellStyle name="Neutral" xfId="21789" builtinId="28" hidden="1" customBuiltin="1"/>
    <cellStyle name="Neutral" xfId="21727" builtinId="28" hidden="1" customBuiltin="1"/>
    <cellStyle name="Neutral" xfId="21798" builtinId="28" hidden="1" customBuiltin="1"/>
    <cellStyle name="Neutral" xfId="21530" builtinId="28" hidden="1" customBuiltin="1"/>
    <cellStyle name="Neutral" xfId="21836" builtinId="28" hidden="1" customBuiltin="1"/>
    <cellStyle name="Neutral" xfId="21861" builtinId="28" hidden="1" customBuiltin="1"/>
    <cellStyle name="Neutral" xfId="21885" builtinId="28" hidden="1" customBuiltin="1"/>
    <cellStyle name="Neutral" xfId="21837" builtinId="28" hidden="1" customBuiltin="1"/>
    <cellStyle name="Neutral" xfId="21932" builtinId="28" hidden="1" customBuiltin="1"/>
    <cellStyle name="Neutral" xfId="21961" builtinId="28" hidden="1" customBuiltin="1"/>
    <cellStyle name="Neutral" xfId="21992" builtinId="28" hidden="1" customBuiltin="1"/>
    <cellStyle name="Neutral" xfId="22023" builtinId="28" hidden="1" customBuiltin="1"/>
    <cellStyle name="Neutral" xfId="22050" builtinId="28" hidden="1" customBuiltin="1"/>
    <cellStyle name="Neutral" xfId="21993" builtinId="28" hidden="1" customBuiltin="1"/>
    <cellStyle name="Neutral" xfId="22059" builtinId="28" hidden="1" customBuiltin="1"/>
    <cellStyle name="Neutral" xfId="21777" builtinId="28" hidden="1" customBuiltin="1"/>
    <cellStyle name="Neutral" xfId="22093" builtinId="28" hidden="1" customBuiltin="1"/>
    <cellStyle name="Neutral" xfId="22118" builtinId="28" hidden="1" customBuiltin="1"/>
    <cellStyle name="Neutral" xfId="22142" builtinId="28" hidden="1" customBuiltin="1"/>
    <cellStyle name="Neutral" xfId="22170" builtinId="28" hidden="1" customBuiltin="1"/>
    <cellStyle name="Neutral" xfId="22208" builtinId="28" hidden="1" customBuiltin="1"/>
    <cellStyle name="Neutral" xfId="22237" builtinId="28" hidden="1" customBuiltin="1"/>
    <cellStyle name="Neutral" xfId="22268" builtinId="28" hidden="1" customBuiltin="1"/>
    <cellStyle name="Neutral" xfId="22300" builtinId="28" hidden="1" customBuiltin="1"/>
    <cellStyle name="Neutral" xfId="22327" builtinId="28" hidden="1" customBuiltin="1"/>
    <cellStyle name="Neutral" xfId="22269" builtinId="28" hidden="1" customBuiltin="1"/>
    <cellStyle name="Neutral" xfId="22336" builtinId="28" hidden="1" customBuiltin="1"/>
    <cellStyle name="Neutral" xfId="22181" builtinId="28" hidden="1" customBuiltin="1"/>
    <cellStyle name="Neutral" xfId="22372" builtinId="28" hidden="1" customBuiltin="1"/>
    <cellStyle name="Neutral" xfId="22395" builtinId="28" hidden="1" customBuiltin="1"/>
    <cellStyle name="Neutral" xfId="22418" builtinId="28" hidden="1" customBuiltin="1"/>
    <cellStyle name="Neutral" xfId="22441" builtinId="28" hidden="1" customBuiltin="1"/>
    <cellStyle name="Neutral" xfId="14141" builtinId="28" hidden="1" customBuiltin="1"/>
    <cellStyle name="Neutral" xfId="4773" builtinId="28" hidden="1" customBuiltin="1"/>
    <cellStyle name="Neutral" xfId="18584" builtinId="28" hidden="1" customBuiltin="1"/>
    <cellStyle name="Neutral" xfId="4202" builtinId="28" hidden="1" customBuiltin="1"/>
    <cellStyle name="Neutral" xfId="14614" builtinId="28" hidden="1" customBuiltin="1"/>
    <cellStyle name="Neutral" xfId="19245" builtinId="28" hidden="1" customBuiltin="1"/>
    <cellStyle name="Neutral" xfId="7868" builtinId="28" hidden="1" customBuiltin="1"/>
    <cellStyle name="Neutral" xfId="14028" builtinId="28" hidden="1" customBuiltin="1"/>
    <cellStyle name="Neutral" xfId="22357" builtinId="28" hidden="1" customBuiltin="1"/>
    <cellStyle name="Neutral" xfId="20117" builtinId="28" hidden="1" customBuiltin="1"/>
    <cellStyle name="Neutral" xfId="8298" builtinId="28" hidden="1" customBuiltin="1"/>
    <cellStyle name="Neutral" xfId="20431" builtinId="28" hidden="1" customBuiltin="1"/>
    <cellStyle name="Neutral" xfId="22128" builtinId="28" hidden="1" customBuiltin="1"/>
    <cellStyle name="Neutral" xfId="21143" builtinId="28" hidden="1" customBuiltin="1"/>
    <cellStyle name="Neutral" xfId="6135" builtinId="28" hidden="1" customBuiltin="1"/>
    <cellStyle name="Neutral" xfId="18407" builtinId="28" hidden="1" customBuiltin="1"/>
    <cellStyle name="Neutral" xfId="20811" builtinId="28" hidden="1" customBuiltin="1"/>
    <cellStyle name="Neutral" xfId="9879" builtinId="28" hidden="1" customBuiltin="1"/>
    <cellStyle name="Neutral" xfId="20511" builtinId="28" hidden="1" customBuiltin="1"/>
    <cellStyle name="Neutral" xfId="20118" builtinId="28" hidden="1" customBuiltin="1"/>
    <cellStyle name="Neutral" xfId="22503" builtinId="28" hidden="1" customBuiltin="1"/>
    <cellStyle name="Neutral" xfId="22541" builtinId="28" hidden="1" customBuiltin="1"/>
    <cellStyle name="Neutral" xfId="22576" builtinId="28" hidden="1" customBuiltin="1"/>
    <cellStyle name="Neutral" xfId="22504" builtinId="28" hidden="1" customBuiltin="1"/>
    <cellStyle name="Neutral" xfId="22639" builtinId="28" hidden="1" customBuiltin="1"/>
    <cellStyle name="Neutral" xfId="22672" builtinId="28" hidden="1" customBuiltin="1"/>
    <cellStyle name="Neutral" xfId="22706" builtinId="28" hidden="1" customBuiltin="1"/>
    <cellStyle name="Neutral" xfId="22740" builtinId="28" hidden="1" customBuiltin="1"/>
    <cellStyle name="Neutral" xfId="22770" builtinId="28" hidden="1" customBuiltin="1"/>
    <cellStyle name="Neutral" xfId="22707" builtinId="28" hidden="1" customBuiltin="1"/>
    <cellStyle name="Neutral" xfId="22779" builtinId="28" hidden="1" customBuiltin="1"/>
    <cellStyle name="Neutral" xfId="20031" builtinId="28" hidden="1" customBuiltin="1"/>
    <cellStyle name="Neutral" xfId="22826" builtinId="28" hidden="1" customBuiltin="1"/>
    <cellStyle name="Neutral" xfId="22862" builtinId="28" hidden="1" customBuiltin="1"/>
    <cellStyle name="Neutral" xfId="22896" builtinId="28" hidden="1" customBuiltin="1"/>
    <cellStyle name="Neutral" xfId="22936" builtinId="28" hidden="1" customBuiltin="1"/>
    <cellStyle name="Neutral" xfId="22981" builtinId="28" hidden="1" customBuiltin="1"/>
    <cellStyle name="Neutral" xfId="23014" builtinId="28" hidden="1" customBuiltin="1"/>
    <cellStyle name="Neutral" xfId="23048" builtinId="28" hidden="1" customBuiltin="1"/>
    <cellStyle name="Neutral" xfId="23082" builtinId="28" hidden="1" customBuiltin="1"/>
    <cellStyle name="Neutral" xfId="23112" builtinId="28" hidden="1" customBuiltin="1"/>
    <cellStyle name="Neutral" xfId="23049" builtinId="28" hidden="1" customBuiltin="1"/>
    <cellStyle name="Neutral" xfId="23121" builtinId="28" hidden="1" customBuiltin="1"/>
    <cellStyle name="Neutral" xfId="22948" builtinId="28" hidden="1" customBuiltin="1"/>
    <cellStyle name="Neutral" xfId="23168" builtinId="28" hidden="1" customBuiltin="1"/>
    <cellStyle name="Neutral" xfId="23204" builtinId="28" hidden="1" customBuiltin="1"/>
    <cellStyle name="Neutral" xfId="23238" builtinId="28" hidden="1" customBuiltin="1"/>
    <cellStyle name="Neutral" xfId="23274" builtinId="28" hidden="1" customBuiltin="1"/>
    <cellStyle name="Neutral" xfId="23342" builtinId="28" hidden="1" customBuiltin="1"/>
    <cellStyle name="Neutral" xfId="23363" builtinId="28" hidden="1" customBuiltin="1"/>
    <cellStyle name="Neutral" xfId="23386" builtinId="28" hidden="1" customBuiltin="1"/>
    <cellStyle name="Neutral" xfId="23408" builtinId="28" hidden="1" customBuiltin="1"/>
    <cellStyle name="Neutral" xfId="23429" builtinId="28" hidden="1" customBuiltin="1"/>
    <cellStyle name="Neutral" xfId="23460" builtinId="28" hidden="1" customBuiltin="1"/>
    <cellStyle name="Neutral" xfId="23655" builtinId="28" hidden="1" customBuiltin="1"/>
    <cellStyle name="Neutral" xfId="23677" builtinId="28" hidden="1" customBuiltin="1"/>
    <cellStyle name="Neutral" xfId="23703" builtinId="28" hidden="1" customBuiltin="1"/>
    <cellStyle name="Neutral" xfId="23729" builtinId="28" hidden="1" customBuiltin="1"/>
    <cellStyle name="Neutral" xfId="23753" builtinId="28" hidden="1" customBuiltin="1"/>
    <cellStyle name="Neutral" xfId="23624" builtinId="28" hidden="1" customBuiltin="1"/>
    <cellStyle name="Neutral" xfId="23793" builtinId="28" hidden="1" customBuiltin="1"/>
    <cellStyle name="Neutral" xfId="23823" builtinId="28" hidden="1" customBuiltin="1"/>
    <cellStyle name="Neutral" xfId="23857" builtinId="28" hidden="1" customBuiltin="1"/>
    <cellStyle name="Neutral" xfId="23890" builtinId="28" hidden="1" customBuiltin="1"/>
    <cellStyle name="Neutral" xfId="23921" builtinId="28" hidden="1" customBuiltin="1"/>
    <cellStyle name="Neutral" xfId="23858" builtinId="28" hidden="1" customBuiltin="1"/>
    <cellStyle name="Neutral" xfId="23930" builtinId="28" hidden="1" customBuiltin="1"/>
    <cellStyle name="Neutral" xfId="23642" builtinId="28" hidden="1" customBuiltin="1"/>
    <cellStyle name="Neutral" xfId="23969" builtinId="28" hidden="1" customBuiltin="1"/>
    <cellStyle name="Neutral" xfId="23996" builtinId="28" hidden="1" customBuiltin="1"/>
    <cellStyle name="Neutral" xfId="24020" builtinId="28" hidden="1" customBuiltin="1"/>
    <cellStyle name="Neutral" xfId="23970" builtinId="28" hidden="1" customBuiltin="1"/>
    <cellStyle name="Neutral" xfId="24066" builtinId="28" hidden="1" customBuiltin="1"/>
    <cellStyle name="Neutral" xfId="24094" builtinId="28" hidden="1" customBuiltin="1"/>
    <cellStyle name="Neutral" xfId="24125" builtinId="28" hidden="1" customBuiltin="1"/>
    <cellStyle name="Neutral" xfId="24156" builtinId="28" hidden="1" customBuiltin="1"/>
    <cellStyle name="Neutral" xfId="24183" builtinId="28" hidden="1" customBuiltin="1"/>
    <cellStyle name="Neutral" xfId="24126" builtinId="28" hidden="1" customBuiltin="1"/>
    <cellStyle name="Neutral" xfId="24192" builtinId="28" hidden="1" customBuiltin="1"/>
    <cellStyle name="Neutral" xfId="23909" builtinId="28" hidden="1" customBuiltin="1"/>
    <cellStyle name="Neutral" xfId="24227" builtinId="28" hidden="1" customBuiltin="1"/>
    <cellStyle name="Neutral" xfId="24251" builtinId="28" hidden="1" customBuiltin="1"/>
    <cellStyle name="Neutral" xfId="24274" builtinId="28" hidden="1" customBuiltin="1"/>
    <cellStyle name="Neutral" xfId="24301" builtinId="28" hidden="1" customBuiltin="1"/>
    <cellStyle name="Neutral" xfId="24340" builtinId="28" hidden="1" customBuiltin="1"/>
    <cellStyle name="Neutral" xfId="24368" builtinId="28" hidden="1" customBuiltin="1"/>
    <cellStyle name="Neutral" xfId="24399" builtinId="28" hidden="1" customBuiltin="1"/>
    <cellStyle name="Neutral" xfId="24430" builtinId="28" hidden="1" customBuiltin="1"/>
    <cellStyle name="Neutral" xfId="24457" builtinId="28" hidden="1" customBuiltin="1"/>
    <cellStyle name="Neutral" xfId="24400" builtinId="28" hidden="1" customBuiltin="1"/>
    <cellStyle name="Neutral" xfId="24466" builtinId="28" hidden="1" customBuiltin="1"/>
    <cellStyle name="Neutral" xfId="24312" builtinId="28" hidden="1" customBuiltin="1"/>
    <cellStyle name="Neutral" xfId="24501" builtinId="28" hidden="1" customBuiltin="1"/>
    <cellStyle name="Neutral" xfId="24526" builtinId="28" hidden="1" customBuiltin="1"/>
    <cellStyle name="Neutral" xfId="24549" builtinId="28" hidden="1" customBuiltin="1"/>
    <cellStyle name="Neutral" xfId="24572" builtinId="28" hidden="1" customBuiltin="1"/>
    <cellStyle name="Neutral" xfId="23515" builtinId="28" hidden="1" customBuiltin="1"/>
    <cellStyle name="Neutral" xfId="23536" builtinId="28" hidden="1" customBuiltin="1"/>
    <cellStyle name="Neutral" xfId="23544" builtinId="28" hidden="1" customBuiltin="1"/>
    <cellStyle name="Neutral" xfId="23519" builtinId="28" hidden="1" customBuiltin="1"/>
    <cellStyle name="Neutral" xfId="23607" builtinId="28" hidden="1" customBuiltin="1"/>
    <cellStyle name="Neutral" xfId="23478" builtinId="28" hidden="1" customBuiltin="1"/>
    <cellStyle name="Neutral" xfId="24724" builtinId="28" hidden="1" customBuiltin="1"/>
    <cellStyle name="Neutral" xfId="24745" builtinId="28" hidden="1" customBuiltin="1"/>
    <cellStyle name="Neutral" xfId="24768" builtinId="28" hidden="1" customBuiltin="1"/>
    <cellStyle name="Neutral" xfId="24789" builtinId="28" hidden="1" customBuiltin="1"/>
    <cellStyle name="Neutral" xfId="24810" builtinId="28" hidden="1" customBuiltin="1"/>
    <cellStyle name="Neutral" xfId="24699" builtinId="28" hidden="1" customBuiltin="1"/>
    <cellStyle name="Neutral" xfId="24844" builtinId="28" hidden="1" customBuiltin="1"/>
    <cellStyle name="Neutral" xfId="24873" builtinId="28" hidden="1" customBuiltin="1"/>
    <cellStyle name="Neutral" xfId="24907" builtinId="28" hidden="1" customBuiltin="1"/>
    <cellStyle name="Neutral" xfId="24938" builtinId="28" hidden="1" customBuiltin="1"/>
    <cellStyle name="Neutral" xfId="24969" builtinId="28" hidden="1" customBuiltin="1"/>
    <cellStyle name="Neutral" xfId="24908" builtinId="28" hidden="1" customBuiltin="1"/>
    <cellStyle name="Neutral" xfId="24978" builtinId="28" hidden="1" customBuiltin="1"/>
    <cellStyle name="Neutral" xfId="24713" builtinId="28" hidden="1" customBuiltin="1"/>
    <cellStyle name="Neutral" xfId="25016" builtinId="28" hidden="1" customBuiltin="1"/>
    <cellStyle name="Neutral" xfId="25040" builtinId="28" hidden="1" customBuiltin="1"/>
    <cellStyle name="Neutral" xfId="25064" builtinId="28" hidden="1" customBuiltin="1"/>
    <cellStyle name="Neutral" xfId="25017" builtinId="28" hidden="1" customBuiltin="1"/>
    <cellStyle name="Neutral" xfId="25109" builtinId="28" hidden="1" customBuiltin="1"/>
    <cellStyle name="Neutral" xfId="25137" builtinId="28" hidden="1" customBuiltin="1"/>
    <cellStyle name="Neutral" xfId="25168" builtinId="28" hidden="1" customBuiltin="1"/>
    <cellStyle name="Neutral" xfId="25198" builtinId="28" hidden="1" customBuiltin="1"/>
    <cellStyle name="Neutral" xfId="25225" builtinId="28" hidden="1" customBuiltin="1"/>
    <cellStyle name="Neutral" xfId="25169" builtinId="28" hidden="1" customBuiltin="1"/>
    <cellStyle name="Neutral" xfId="25234" builtinId="28" hidden="1" customBuiltin="1"/>
    <cellStyle name="Neutral" xfId="24957" builtinId="28" hidden="1" customBuiltin="1"/>
    <cellStyle name="Neutral" xfId="25267" builtinId="28" hidden="1" customBuiltin="1"/>
    <cellStyle name="Neutral" xfId="25291" builtinId="28" hidden="1" customBuiltin="1"/>
    <cellStyle name="Neutral" xfId="25315" builtinId="28" hidden="1" customBuiltin="1"/>
    <cellStyle name="Neutral" xfId="25343" builtinId="28" hidden="1" customBuiltin="1"/>
    <cellStyle name="Neutral" xfId="25380" builtinId="28" hidden="1" customBuiltin="1"/>
    <cellStyle name="Neutral" xfId="25408" builtinId="28" hidden="1" customBuiltin="1"/>
    <cellStyle name="Neutral" xfId="25439" builtinId="28" hidden="1" customBuiltin="1"/>
    <cellStyle name="Neutral" xfId="25469" builtinId="28" hidden="1" customBuiltin="1"/>
    <cellStyle name="Neutral" xfId="25496" builtinId="28" hidden="1" customBuiltin="1"/>
    <cellStyle name="Neutral" xfId="25440" builtinId="28" hidden="1" customBuiltin="1"/>
    <cellStyle name="Neutral" xfId="25505" builtinId="28" hidden="1" customBuiltin="1"/>
    <cellStyle name="Neutral" xfId="25354" builtinId="28" hidden="1" customBuiltin="1"/>
    <cellStyle name="Neutral" xfId="25540" builtinId="28" hidden="1" customBuiltin="1"/>
    <cellStyle name="Neutral" xfId="25563" builtinId="28" hidden="1" customBuiltin="1"/>
    <cellStyle name="Neutral" xfId="25586" builtinId="28" hidden="1" customBuiltin="1"/>
    <cellStyle name="Neutral" xfId="25609" builtinId="28" hidden="1" customBuiltin="1"/>
    <cellStyle name="Neutral" xfId="6171" builtinId="28" hidden="1" customBuiltin="1"/>
    <cellStyle name="Neutral" xfId="14275" builtinId="28" hidden="1" customBuiltin="1"/>
    <cellStyle name="Neutral" xfId="21850" builtinId="28" hidden="1" customBuiltin="1"/>
    <cellStyle name="Neutral" xfId="20130" builtinId="28" hidden="1" customBuiltin="1"/>
    <cellStyle name="Neutral" xfId="14170" builtinId="28" hidden="1" customBuiltin="1"/>
    <cellStyle name="Neutral" xfId="22498" builtinId="28" hidden="1" customBuiltin="1"/>
    <cellStyle name="Neutral" xfId="4615" builtinId="28" hidden="1" customBuiltin="1"/>
    <cellStyle name="Neutral" xfId="5054" builtinId="28" hidden="1" customBuiltin="1"/>
    <cellStyle name="Neutral" xfId="25526" builtinId="28" hidden="1" customBuiltin="1"/>
    <cellStyle name="Neutral" xfId="23333" builtinId="28" hidden="1" customBuiltin="1"/>
    <cellStyle name="Neutral" xfId="4138" builtinId="28" hidden="1" customBuiltin="1"/>
    <cellStyle name="Neutral" xfId="23633" builtinId="28" hidden="1" customBuiltin="1"/>
    <cellStyle name="Neutral" xfId="25301" builtinId="28" hidden="1" customBuiltin="1"/>
    <cellStyle name="Neutral" xfId="24330" builtinId="28" hidden="1" customBuiltin="1"/>
    <cellStyle name="Neutral" xfId="14057" builtinId="28" hidden="1" customBuiltin="1"/>
    <cellStyle name="Neutral" xfId="21676" builtinId="28" hidden="1" customBuiltin="1"/>
    <cellStyle name="Neutral" xfId="24003" builtinId="28" hidden="1" customBuiltin="1"/>
    <cellStyle name="Neutral" xfId="4659" builtinId="28" hidden="1" customBuiltin="1"/>
    <cellStyle name="Neutral" xfId="23710" builtinId="28" hidden="1" customBuiltin="1"/>
    <cellStyle name="Neutral" xfId="23334" builtinId="28" hidden="1" customBuiltin="1"/>
    <cellStyle name="Neutral" xfId="25670" builtinId="28" hidden="1" customBuiltin="1"/>
    <cellStyle name="Neutral" xfId="25707" builtinId="28" hidden="1" customBuiltin="1"/>
    <cellStyle name="Neutral" xfId="25742" builtinId="28" hidden="1" customBuiltin="1"/>
    <cellStyle name="Neutral" xfId="25671" builtinId="28" hidden="1" customBuiltin="1"/>
    <cellStyle name="Neutral" xfId="25805" builtinId="28" hidden="1" customBuiltin="1"/>
    <cellStyle name="Neutral" xfId="25838" builtinId="28" hidden="1" customBuiltin="1"/>
    <cellStyle name="Neutral" xfId="25872" builtinId="28" hidden="1" customBuiltin="1"/>
    <cellStyle name="Neutral" xfId="25906" builtinId="28" hidden="1" customBuiltin="1"/>
    <cellStyle name="Neutral" xfId="25936" builtinId="28" hidden="1" customBuiltin="1"/>
    <cellStyle name="Neutral" xfId="25873" builtinId="28" hidden="1" customBuiltin="1"/>
    <cellStyle name="Neutral" xfId="25945" builtinId="28" hidden="1" customBuiltin="1"/>
    <cellStyle name="Neutral" xfId="23281" builtinId="28" hidden="1" customBuiltin="1"/>
    <cellStyle name="Neutral" xfId="25992" builtinId="28" hidden="1" customBuiltin="1"/>
    <cellStyle name="Neutral" xfId="26028" builtinId="28" hidden="1" customBuiltin="1"/>
    <cellStyle name="Neutral" xfId="26062" builtinId="28" hidden="1" customBuiltin="1"/>
    <cellStyle name="Neutral" xfId="26099" builtinId="28" hidden="1" customBuiltin="1"/>
    <cellStyle name="Neutral" xfId="26137" builtinId="28" hidden="1" customBuiltin="1"/>
    <cellStyle name="Neutral" xfId="26165" builtinId="28" hidden="1" customBuiltin="1"/>
    <cellStyle name="Neutral" xfId="26196" builtinId="28" hidden="1" customBuiltin="1"/>
    <cellStyle name="Neutral" xfId="26227" builtinId="28" hidden="1" customBuiltin="1"/>
    <cellStyle name="Neutral" xfId="26254" builtinId="28" hidden="1" customBuiltin="1"/>
    <cellStyle name="Neutral" xfId="26197" builtinId="28" hidden="1" customBuiltin="1"/>
    <cellStyle name="Neutral" xfId="26263" builtinId="28" hidden="1" customBuiltin="1"/>
    <cellStyle name="Neutral" xfId="26110" builtinId="28" hidden="1" customBuiltin="1"/>
    <cellStyle name="Neutral" xfId="26295" builtinId="28" hidden="1" customBuiltin="1"/>
    <cellStyle name="Neutral" xfId="26318" builtinId="28" hidden="1" customBuiltin="1"/>
    <cellStyle name="Neutral" xfId="26339" builtinId="28" hidden="1" customBuiltin="1"/>
    <cellStyle name="Neutral" xfId="26361" builtinId="28" hidden="1" customBuiltin="1"/>
    <cellStyle name="Neutral" xfId="26383" builtinId="28" hidden="1" customBuiltin="1"/>
    <cellStyle name="Neutral" xfId="26404" builtinId="28" hidden="1" customBuiltin="1"/>
    <cellStyle name="Neutral" xfId="26426" builtinId="28" hidden="1" customBuiltin="1"/>
    <cellStyle name="Neutral" xfId="26448" builtinId="28" hidden="1" customBuiltin="1"/>
    <cellStyle name="Neutral" xfId="26469" builtinId="28" hidden="1" customBuiltin="1"/>
    <cellStyle name="Neutral" xfId="26494" builtinId="28" hidden="1" customBuiltin="1"/>
    <cellStyle name="Neutral" xfId="26673" builtinId="28" hidden="1" customBuiltin="1"/>
    <cellStyle name="Neutral" xfId="26694" builtinId="28" hidden="1" customBuiltin="1"/>
    <cellStyle name="Neutral" xfId="26717" builtinId="28" hidden="1" customBuiltin="1"/>
    <cellStyle name="Neutral" xfId="26739" builtinId="28" hidden="1" customBuiltin="1"/>
    <cellStyle name="Neutral" xfId="26760" builtinId="28" hidden="1" customBuiltin="1"/>
    <cellStyle name="Neutral" xfId="26646" builtinId="28" hidden="1" customBuiltin="1"/>
    <cellStyle name="Neutral" xfId="26793" builtinId="28" hidden="1" customBuiltin="1"/>
    <cellStyle name="Neutral" xfId="26821" builtinId="28" hidden="1" customBuiltin="1"/>
    <cellStyle name="Neutral" xfId="26855" builtinId="28" hidden="1" customBuiltin="1"/>
    <cellStyle name="Neutral" xfId="26886" builtinId="28" hidden="1" customBuiltin="1"/>
    <cellStyle name="Neutral" xfId="26917" builtinId="28" hidden="1" customBuiltin="1"/>
    <cellStyle name="Neutral" xfId="26856" builtinId="28" hidden="1" customBuiltin="1"/>
    <cellStyle name="Neutral" xfId="26926" builtinId="28" hidden="1" customBuiltin="1"/>
    <cellStyle name="Neutral" xfId="26661" builtinId="28" hidden="1" customBuiltin="1"/>
    <cellStyle name="Neutral" xfId="26962" builtinId="28" hidden="1" customBuiltin="1"/>
    <cellStyle name="Neutral" xfId="26985" builtinId="28" hidden="1" customBuiltin="1"/>
    <cellStyle name="Neutral" xfId="27006" builtinId="28" hidden="1" customBuiltin="1"/>
    <cellStyle name="Neutral" xfId="26963" builtinId="28" hidden="1" customBuiltin="1"/>
    <cellStyle name="Neutral" xfId="27048" builtinId="28" hidden="1" customBuiltin="1"/>
    <cellStyle name="Neutral" xfId="27075" builtinId="28" hidden="1" customBuiltin="1"/>
    <cellStyle name="Neutral" xfId="27106" builtinId="28" hidden="1" customBuiltin="1"/>
    <cellStyle name="Neutral" xfId="27136" builtinId="28" hidden="1" customBuiltin="1"/>
    <cellStyle name="Neutral" xfId="27163" builtinId="28" hidden="1" customBuiltin="1"/>
    <cellStyle name="Neutral" xfId="27107" builtinId="28" hidden="1" customBuiltin="1"/>
    <cellStyle name="Neutral" xfId="27172" builtinId="28" hidden="1" customBuiltin="1"/>
    <cellStyle name="Neutral" xfId="26905" builtinId="28" hidden="1" customBuiltin="1"/>
    <cellStyle name="Neutral" xfId="27204" builtinId="28" hidden="1" customBuiltin="1"/>
    <cellStyle name="Neutral" xfId="27226" builtinId="28" hidden="1" customBuiltin="1"/>
    <cellStyle name="Neutral" xfId="27247" builtinId="28" hidden="1" customBuiltin="1"/>
    <cellStyle name="Neutral" xfId="27271" builtinId="28" hidden="1" customBuiltin="1"/>
    <cellStyle name="Neutral" xfId="27308" builtinId="28" hidden="1" customBuiltin="1"/>
    <cellStyle name="Neutral" xfId="27335" builtinId="28" hidden="1" customBuiltin="1"/>
    <cellStyle name="Neutral" xfId="27366" builtinId="28" hidden="1" customBuiltin="1"/>
    <cellStyle name="Neutral" xfId="27396" builtinId="28" hidden="1" customBuiltin="1"/>
    <cellStyle name="Neutral" xfId="27423" builtinId="28" hidden="1" customBuiltin="1"/>
    <cellStyle name="Neutral" xfId="27367" builtinId="28" hidden="1" customBuiltin="1"/>
    <cellStyle name="Neutral" xfId="27432" builtinId="28" hidden="1" customBuiltin="1"/>
    <cellStyle name="Neutral" xfId="27282" builtinId="28" hidden="1" customBuiltin="1"/>
    <cellStyle name="Neutral" xfId="27464" builtinId="28" hidden="1" customBuiltin="1"/>
    <cellStyle name="Neutral" xfId="27486" builtinId="28" hidden="1" customBuiltin="1"/>
    <cellStyle name="Neutral" xfId="27507" builtinId="28" hidden="1" customBuiltin="1"/>
    <cellStyle name="Neutral" xfId="27528" builtinId="28" hidden="1" customBuiltin="1"/>
    <cellStyle name="Neutral" xfId="26545" builtinId="28" hidden="1" customBuiltin="1"/>
    <cellStyle name="Neutral" xfId="26565" builtinId="28" hidden="1" customBuiltin="1"/>
    <cellStyle name="Neutral" xfId="26572" builtinId="28" hidden="1" customBuiltin="1"/>
    <cellStyle name="Neutral" xfId="26549" builtinId="28" hidden="1" customBuiltin="1"/>
    <cellStyle name="Neutral" xfId="26630" builtinId="28" hidden="1" customBuiltin="1"/>
    <cellStyle name="Neutral" xfId="26512" builtinId="28" hidden="1" customBuiltin="1"/>
    <cellStyle name="Neutral" xfId="27581" builtinId="28" hidden="1" customBuiltin="1"/>
    <cellStyle name="Neutral" xfId="27602" builtinId="28" hidden="1" customBuiltin="1"/>
    <cellStyle name="Neutral" xfId="27625" builtinId="28" hidden="1" customBuiltin="1"/>
    <cellStyle name="Neutral" xfId="27646" builtinId="28" hidden="1" customBuiltin="1"/>
    <cellStyle name="Neutral" xfId="27667" builtinId="28" hidden="1" customBuiltin="1"/>
    <cellStyle name="Neutral" xfId="27556" builtinId="28" hidden="1" customBuiltin="1"/>
    <cellStyle name="Neutral" xfId="27699" builtinId="28" hidden="1" customBuiltin="1"/>
    <cellStyle name="Neutral" xfId="27727" builtinId="28" hidden="1" customBuiltin="1"/>
    <cellStyle name="Neutral" xfId="27761" builtinId="28" hidden="1" customBuiltin="1"/>
    <cellStyle name="Neutral" xfId="27791" builtinId="28" hidden="1" customBuiltin="1"/>
    <cellStyle name="Neutral" xfId="27822" builtinId="28" hidden="1" customBuiltin="1"/>
    <cellStyle name="Neutral" xfId="27762" builtinId="28" hidden="1" customBuiltin="1"/>
    <cellStyle name="Neutral" xfId="27831" builtinId="28" hidden="1" customBuiltin="1"/>
    <cellStyle name="Neutral" xfId="27570" builtinId="28" hidden="1" customBuiltin="1"/>
    <cellStyle name="Neutral" xfId="27867" builtinId="28" hidden="1" customBuiltin="1"/>
    <cellStyle name="Neutral" xfId="27889" builtinId="28" hidden="1" customBuiltin="1"/>
    <cellStyle name="Neutral" xfId="27910" builtinId="28" hidden="1" customBuiltin="1"/>
    <cellStyle name="Neutral" xfId="27868" builtinId="28" hidden="1" customBuiltin="1"/>
    <cellStyle name="Neutral" xfId="27950" builtinId="28" hidden="1" customBuiltin="1"/>
    <cellStyle name="Neutral" xfId="27977" builtinId="28" hidden="1" customBuiltin="1"/>
    <cellStyle name="Neutral" xfId="28008" builtinId="28" hidden="1" customBuiltin="1"/>
    <cellStyle name="Neutral" xfId="28037" builtinId="28" hidden="1" customBuiltin="1"/>
    <cellStyle name="Neutral" xfId="28064" builtinId="28" hidden="1" customBuiltin="1"/>
    <cellStyle name="Neutral" xfId="28009" builtinId="28" hidden="1" customBuiltin="1"/>
    <cellStyle name="Neutral" xfId="28073" builtinId="28" hidden="1" customBuiltin="1"/>
    <cellStyle name="Neutral" xfId="27810" builtinId="28" hidden="1" customBuiltin="1"/>
    <cellStyle name="Neutral" xfId="28105" builtinId="28" hidden="1" customBuiltin="1"/>
    <cellStyle name="Neutral" xfId="28126" builtinId="28" hidden="1" customBuiltin="1"/>
    <cellStyle name="Neutral" xfId="28147" builtinId="28" hidden="1" customBuiltin="1"/>
    <cellStyle name="Neutral" xfId="28171" builtinId="28" hidden="1" customBuiltin="1"/>
    <cellStyle name="Neutral" xfId="28206" builtinId="28" hidden="1" customBuiltin="1"/>
    <cellStyle name="Neutral" xfId="28233" builtinId="28" hidden="1" customBuiltin="1"/>
    <cellStyle name="Neutral" xfId="28264" builtinId="28" hidden="1" customBuiltin="1"/>
    <cellStyle name="Neutral" xfId="28293" builtinId="28" hidden="1" customBuiltin="1"/>
    <cellStyle name="Neutral" xfId="28320" builtinId="28" hidden="1" customBuiltin="1"/>
    <cellStyle name="Neutral" xfId="28265" builtinId="28" hidden="1" customBuiltin="1"/>
    <cellStyle name="Neutral" xfId="28329" builtinId="28" hidden="1" customBuiltin="1"/>
    <cellStyle name="Neutral" xfId="28182" builtinId="28" hidden="1" customBuiltin="1"/>
    <cellStyle name="Neutral" xfId="28361" builtinId="28" hidden="1" customBuiltin="1"/>
    <cellStyle name="Neutral" xfId="28382" builtinId="28" hidden="1" customBuiltin="1"/>
    <cellStyle name="Neutral" xfId="28403" builtinId="28" hidden="1" customBuiltin="1"/>
    <cellStyle name="Neutral" xfId="28424" builtinId="28" hidden="1" customBuiltin="1"/>
    <cellStyle name="Normal" xfId="0" builtinId="0" customBuiltin="1"/>
    <cellStyle name="Note" xfId="17" builtinId="10" hidden="1" customBuiltin="1"/>
    <cellStyle name="Note" xfId="66" builtinId="10" hidden="1" customBuiltin="1"/>
    <cellStyle name="Note" xfId="101" builtinId="10" hidden="1" customBuiltin="1"/>
    <cellStyle name="Note" xfId="143" builtinId="10" hidden="1" customBuiltin="1"/>
    <cellStyle name="Note" xfId="186" builtinId="10" hidden="1" customBuiltin="1"/>
    <cellStyle name="Note" xfId="220" builtinId="10" hidden="1" customBuiltin="1"/>
    <cellStyle name="Note" xfId="257" builtinId="10" hidden="1" customBuiltin="1"/>
    <cellStyle name="Note" xfId="294" builtinId="10" hidden="1" customBuiltin="1"/>
    <cellStyle name="Note" xfId="328" builtinId="10" hidden="1" customBuiltin="1"/>
    <cellStyle name="Note" xfId="363" builtinId="10" hidden="1" customBuiltin="1"/>
    <cellStyle name="Note" xfId="3914" builtinId="10" hidden="1" customBuiltin="1"/>
    <cellStyle name="Note" xfId="3948" builtinId="10" hidden="1" customBuiltin="1"/>
    <cellStyle name="Note" xfId="3985" builtinId="10" hidden="1" customBuiltin="1"/>
    <cellStyle name="Note" xfId="4022" builtinId="10" hidden="1" customBuiltin="1"/>
    <cellStyle name="Note" xfId="4056" builtinId="10" hidden="1" customBuiltin="1"/>
    <cellStyle name="Note" xfId="4254" builtinId="10" hidden="1" customBuiltin="1"/>
    <cellStyle name="Note" xfId="7898" builtinId="10" hidden="1" customBuiltin="1"/>
    <cellStyle name="Note" xfId="8509" builtinId="10" hidden="1" customBuiltin="1"/>
    <cellStyle name="Note" xfId="10778" builtinId="10" hidden="1" customBuiltin="1"/>
    <cellStyle name="Note" xfId="8091" builtinId="10" hidden="1" customBuiltin="1"/>
    <cellStyle name="Note" xfId="5156" builtinId="10" hidden="1" customBuiltin="1"/>
    <cellStyle name="Note" xfId="8518" builtinId="10" hidden="1" customBuiltin="1"/>
    <cellStyle name="Note" xfId="5351" builtinId="10" hidden="1" customBuiltin="1"/>
    <cellStyle name="Note" xfId="7962" builtinId="10" hidden="1" customBuiltin="1"/>
    <cellStyle name="Note" xfId="5370" builtinId="10" hidden="1" customBuiltin="1"/>
    <cellStyle name="Note" xfId="5856" builtinId="10" hidden="1" customBuiltin="1"/>
    <cellStyle name="Note" xfId="4241" builtinId="10" hidden="1" customBuiltin="1"/>
    <cellStyle name="Note" xfId="10743" builtinId="10" hidden="1" customBuiltin="1"/>
    <cellStyle name="Note" xfId="14251" builtinId="10" hidden="1" customBuiltin="1"/>
    <cellStyle name="Note" xfId="14782" builtinId="10" hidden="1" customBuiltin="1"/>
    <cellStyle name="Note" xfId="16982" builtinId="10" hidden="1" customBuiltin="1"/>
    <cellStyle name="Note" xfId="14426" builtinId="10" hidden="1" customBuiltin="1"/>
    <cellStyle name="Note" xfId="5323" builtinId="10" hidden="1" customBuiltin="1"/>
    <cellStyle name="Note" xfId="14790" builtinId="10" hidden="1" customBuiltin="1"/>
    <cellStyle name="Note" xfId="7891" builtinId="10" hidden="1" customBuiltin="1"/>
    <cellStyle name="Note" xfId="14303" builtinId="10" hidden="1" customBuiltin="1"/>
    <cellStyle name="Note" xfId="8249" builtinId="10" hidden="1" customBuiltin="1"/>
    <cellStyle name="Note" xfId="5549" builtinId="10" hidden="1" customBuiltin="1"/>
    <cellStyle name="Note" xfId="5796" builtinId="10" hidden="1" customBuiltin="1"/>
    <cellStyle name="Note" xfId="16950" builtinId="10" hidden="1" customBuiltin="1"/>
    <cellStyle name="Note" xfId="5963" builtinId="10" hidden="1" customBuiltin="1"/>
    <cellStyle name="Note" xfId="5535" builtinId="10" hidden="1" customBuiltin="1"/>
    <cellStyle name="Note" xfId="20239" builtinId="10" hidden="1" customBuiltin="1"/>
    <cellStyle name="Note" xfId="5425" builtinId="10" hidden="1" customBuiltin="1"/>
    <cellStyle name="Note" xfId="6219" builtinId="10" hidden="1" customBuiltin="1"/>
    <cellStyle name="Note" xfId="10837" builtinId="10" hidden="1" customBuiltin="1"/>
    <cellStyle name="Note" xfId="5472" builtinId="10" hidden="1" customBuiltin="1"/>
    <cellStyle name="Note" xfId="20128" builtinId="10" hidden="1" customBuiltin="1"/>
    <cellStyle name="Note" xfId="23447" builtinId="10" hidden="1" customBuiltin="1"/>
    <cellStyle name="Note" xfId="5355" builtinId="10" hidden="1" customBuiltin="1"/>
    <cellStyle name="Note" xfId="7929" builtinId="10" hidden="1" customBuiltin="1"/>
    <cellStyle name="Note" xfId="14501" builtinId="10" hidden="1" customBuiltin="1"/>
    <cellStyle name="Note 10" xfId="485" hidden="1" xr:uid="{00000000-0005-0000-0000-00009C790000}"/>
    <cellStyle name="Note 10" xfId="645" hidden="1" xr:uid="{00000000-0005-0000-0000-00009D790000}"/>
    <cellStyle name="Note 10" xfId="982" hidden="1" xr:uid="{00000000-0005-0000-0000-00009E790000}"/>
    <cellStyle name="Note 10" xfId="1324" hidden="1" xr:uid="{00000000-0005-0000-0000-00009F790000}"/>
    <cellStyle name="Note 10" xfId="6533" hidden="1" xr:uid="{00000000-0005-0000-0000-0000A0790000}"/>
    <cellStyle name="Note 10" xfId="6872" hidden="1" xr:uid="{00000000-0005-0000-0000-0000A1790000}"/>
    <cellStyle name="Note 10" xfId="7216" hidden="1" xr:uid="{00000000-0005-0000-0000-0000A2790000}"/>
    <cellStyle name="Note 10" xfId="6083" hidden="1" xr:uid="{00000000-0005-0000-0000-0000A3790000}"/>
    <cellStyle name="Note 10" xfId="7885" hidden="1" xr:uid="{00000000-0005-0000-0000-0000A4790000}"/>
    <cellStyle name="Note 10" xfId="4162" hidden="1" xr:uid="{00000000-0005-0000-0000-0000A5790000}"/>
    <cellStyle name="Note 10" xfId="12750" hidden="1" xr:uid="{00000000-0005-0000-0000-0000A6790000}"/>
    <cellStyle name="Note 10" xfId="13311" hidden="1" xr:uid="{00000000-0005-0000-0000-0000A7790000}"/>
    <cellStyle name="Note 10" xfId="13653" hidden="1" xr:uid="{00000000-0005-0000-0000-0000A8790000}"/>
    <cellStyle name="Note 10" xfId="4611" hidden="1" xr:uid="{00000000-0005-0000-0000-0000A9790000}"/>
    <cellStyle name="Note 10" xfId="14241" hidden="1" xr:uid="{00000000-0005-0000-0000-0000AA790000}"/>
    <cellStyle name="Note 10" xfId="8170" hidden="1" xr:uid="{00000000-0005-0000-0000-0000AB790000}"/>
    <cellStyle name="Note 10" xfId="18846" hidden="1" xr:uid="{00000000-0005-0000-0000-0000AC790000}"/>
    <cellStyle name="Note 10" xfId="19394" hidden="1" xr:uid="{00000000-0005-0000-0000-0000AD790000}"/>
    <cellStyle name="Note 10" xfId="19736" hidden="1" xr:uid="{00000000-0005-0000-0000-0000AE790000}"/>
    <cellStyle name="Note 10" xfId="22103" hidden="1" xr:uid="{00000000-0005-0000-0000-0000AF790000}"/>
    <cellStyle name="Note 10" xfId="22647" hidden="1" xr:uid="{00000000-0005-0000-0000-0000B0790000}"/>
    <cellStyle name="Note 10" xfId="22989" hidden="1" xr:uid="{00000000-0005-0000-0000-0000B1790000}"/>
    <cellStyle name="Note 10" xfId="25277" hidden="1" xr:uid="{00000000-0005-0000-0000-0000B2790000}"/>
    <cellStyle name="Note 10" xfId="25813" hidden="1" xr:uid="{00000000-0005-0000-0000-0000B3790000}"/>
    <cellStyle name="Note 10" xfId="28481" hidden="1" xr:uid="{00000000-0005-0000-0000-0000B4790000}"/>
    <cellStyle name="Note 10" xfId="28538" hidden="1" xr:uid="{00000000-0005-0000-0000-0000B5790000}"/>
    <cellStyle name="Note 10" xfId="28616" hidden="1" xr:uid="{00000000-0005-0000-0000-0000B6790000}"/>
    <cellStyle name="Note 10" xfId="28694" hidden="1" xr:uid="{00000000-0005-0000-0000-0000B7790000}"/>
    <cellStyle name="Note 10" xfId="29276" hidden="1" xr:uid="{00000000-0005-0000-0000-0000B8790000}"/>
    <cellStyle name="Note 10" xfId="29355" hidden="1" xr:uid="{00000000-0005-0000-0000-0000B9790000}"/>
    <cellStyle name="Note 10" xfId="29434" hidden="1" xr:uid="{00000000-0005-0000-0000-0000BA790000}"/>
    <cellStyle name="Note 10" xfId="29228" hidden="1" xr:uid="{00000000-0005-0000-0000-0000BB790000}"/>
    <cellStyle name="Note 10" xfId="29535" hidden="1" xr:uid="{00000000-0005-0000-0000-0000BC790000}"/>
    <cellStyle name="Note 10" xfId="28989" hidden="1" xr:uid="{00000000-0005-0000-0000-0000BD790000}"/>
    <cellStyle name="Note 10" xfId="29879" hidden="1" xr:uid="{00000000-0005-0000-0000-0000BE790000}"/>
    <cellStyle name="Note 10" xfId="29950" hidden="1" xr:uid="{00000000-0005-0000-0000-0000BF790000}"/>
    <cellStyle name="Note 10" xfId="30028" hidden="1" xr:uid="{00000000-0005-0000-0000-0000C0790000}"/>
    <cellStyle name="Note 10" xfId="29030" hidden="1" xr:uid="{00000000-0005-0000-0000-0000C1790000}"/>
    <cellStyle name="Note 10" xfId="30121" hidden="1" xr:uid="{00000000-0005-0000-0000-0000C2790000}"/>
    <cellStyle name="Note 10" xfId="29550" hidden="1" xr:uid="{00000000-0005-0000-0000-0000C3790000}"/>
    <cellStyle name="Note 10" xfId="30416" hidden="1" xr:uid="{00000000-0005-0000-0000-0000C4790000}"/>
    <cellStyle name="Note 10" xfId="30482" hidden="1" xr:uid="{00000000-0005-0000-0000-0000C5790000}"/>
    <cellStyle name="Note 10" xfId="30560" hidden="1" xr:uid="{00000000-0005-0000-0000-0000C6790000}"/>
    <cellStyle name="Note 10" xfId="30753" hidden="1" xr:uid="{00000000-0005-0000-0000-0000C7790000}"/>
    <cellStyle name="Note 10" xfId="30819" hidden="1" xr:uid="{00000000-0005-0000-0000-0000C8790000}"/>
    <cellStyle name="Note 10" xfId="30897" hidden="1" xr:uid="{00000000-0005-0000-0000-0000C9790000}"/>
    <cellStyle name="Note 10" xfId="31090" hidden="1" xr:uid="{00000000-0005-0000-0000-0000CA790000}"/>
    <cellStyle name="Note 10" xfId="31156" hidden="1" xr:uid="{00000000-0005-0000-0000-0000CB790000}"/>
    <cellStyle name="Note 10" xfId="31273" hidden="1" xr:uid="{00000000-0005-0000-0000-0000CC790000}"/>
    <cellStyle name="Note 10" xfId="31330" hidden="1" xr:uid="{00000000-0005-0000-0000-0000CD790000}"/>
    <cellStyle name="Note 10" xfId="31408" hidden="1" xr:uid="{00000000-0005-0000-0000-0000CE790000}"/>
    <cellStyle name="Note 10" xfId="31486" hidden="1" xr:uid="{00000000-0005-0000-0000-0000CF790000}"/>
    <cellStyle name="Note 10" xfId="32068" hidden="1" xr:uid="{00000000-0005-0000-0000-0000D0790000}"/>
    <cellStyle name="Note 10" xfId="32147" hidden="1" xr:uid="{00000000-0005-0000-0000-0000D1790000}"/>
    <cellStyle name="Note 10" xfId="32226" hidden="1" xr:uid="{00000000-0005-0000-0000-0000D2790000}"/>
    <cellStyle name="Note 10" xfId="32020" hidden="1" xr:uid="{00000000-0005-0000-0000-0000D3790000}"/>
    <cellStyle name="Note 10" xfId="32327" hidden="1" xr:uid="{00000000-0005-0000-0000-0000D4790000}"/>
    <cellStyle name="Note 10" xfId="31781" hidden="1" xr:uid="{00000000-0005-0000-0000-0000D5790000}"/>
    <cellStyle name="Note 10" xfId="32671" hidden="1" xr:uid="{00000000-0005-0000-0000-0000D6790000}"/>
    <cellStyle name="Note 10" xfId="32742" hidden="1" xr:uid="{00000000-0005-0000-0000-0000D7790000}"/>
    <cellStyle name="Note 10" xfId="32820" hidden="1" xr:uid="{00000000-0005-0000-0000-0000D8790000}"/>
    <cellStyle name="Note 10" xfId="31822" hidden="1" xr:uid="{00000000-0005-0000-0000-0000D9790000}"/>
    <cellStyle name="Note 10" xfId="32913" hidden="1" xr:uid="{00000000-0005-0000-0000-0000DA790000}"/>
    <cellStyle name="Note 10" xfId="32342" hidden="1" xr:uid="{00000000-0005-0000-0000-0000DB790000}"/>
    <cellStyle name="Note 10" xfId="33208" hidden="1" xr:uid="{00000000-0005-0000-0000-0000DC790000}"/>
    <cellStyle name="Note 10" xfId="33274" hidden="1" xr:uid="{00000000-0005-0000-0000-0000DD790000}"/>
    <cellStyle name="Note 10" xfId="33352" hidden="1" xr:uid="{00000000-0005-0000-0000-0000DE790000}"/>
    <cellStyle name="Note 10" xfId="33545" hidden="1" xr:uid="{00000000-0005-0000-0000-0000DF790000}"/>
    <cellStyle name="Note 10" xfId="33611" hidden="1" xr:uid="{00000000-0005-0000-0000-0000E0790000}"/>
    <cellStyle name="Note 10" xfId="33689" hidden="1" xr:uid="{00000000-0005-0000-0000-0000E1790000}"/>
    <cellStyle name="Note 10" xfId="33882" hidden="1" xr:uid="{00000000-0005-0000-0000-0000E2790000}"/>
    <cellStyle name="Note 10" xfId="33948" hidden="1" xr:uid="{00000000-0005-0000-0000-0000E3790000}"/>
    <cellStyle name="Note 11" xfId="521" hidden="1" xr:uid="{00000000-0005-0000-0000-0000E4790000}"/>
    <cellStyle name="Note 11" xfId="845" hidden="1" xr:uid="{00000000-0005-0000-0000-0000E5790000}"/>
    <cellStyle name="Note 11" xfId="1166" hidden="1" xr:uid="{00000000-0005-0000-0000-0000E6790000}"/>
    <cellStyle name="Note 11" xfId="1508" hidden="1" xr:uid="{00000000-0005-0000-0000-0000E7790000}"/>
    <cellStyle name="Note 11" xfId="6735" hidden="1" xr:uid="{00000000-0005-0000-0000-0000E8790000}"/>
    <cellStyle name="Note 11" xfId="7057" hidden="1" xr:uid="{00000000-0005-0000-0000-0000E9790000}"/>
    <cellStyle name="Note 11" xfId="7403" hidden="1" xr:uid="{00000000-0005-0000-0000-0000EA790000}"/>
    <cellStyle name="Note 11" xfId="8428" hidden="1" xr:uid="{00000000-0005-0000-0000-0000EB790000}"/>
    <cellStyle name="Note 11" xfId="6258" hidden="1" xr:uid="{00000000-0005-0000-0000-0000EC790000}"/>
    <cellStyle name="Note 11" xfId="6073" hidden="1" xr:uid="{00000000-0005-0000-0000-0000ED790000}"/>
    <cellStyle name="Note 11" xfId="13174" hidden="1" xr:uid="{00000000-0005-0000-0000-0000EE790000}"/>
    <cellStyle name="Note 11" xfId="13495" hidden="1" xr:uid="{00000000-0005-0000-0000-0000EF790000}"/>
    <cellStyle name="Note 11" xfId="13837" hidden="1" xr:uid="{00000000-0005-0000-0000-0000F0790000}"/>
    <cellStyle name="Note 11" xfId="14710" hidden="1" xr:uid="{00000000-0005-0000-0000-0000F1790000}"/>
    <cellStyle name="Note 11" xfId="4667" hidden="1" xr:uid="{00000000-0005-0000-0000-0000F2790000}"/>
    <cellStyle name="Note 11" xfId="6229" hidden="1" xr:uid="{00000000-0005-0000-0000-0000F3790000}"/>
    <cellStyle name="Note 11" xfId="19256" hidden="1" xr:uid="{00000000-0005-0000-0000-0000F4790000}"/>
    <cellStyle name="Note 11" xfId="19578" hidden="1" xr:uid="{00000000-0005-0000-0000-0000F5790000}"/>
    <cellStyle name="Note 11" xfId="19920" hidden="1" xr:uid="{00000000-0005-0000-0000-0000F6790000}"/>
    <cellStyle name="Note 11" xfId="22509" hidden="1" xr:uid="{00000000-0005-0000-0000-0000F7790000}"/>
    <cellStyle name="Note 11" xfId="22831" hidden="1" xr:uid="{00000000-0005-0000-0000-0000F8790000}"/>
    <cellStyle name="Note 11" xfId="23173" hidden="1" xr:uid="{00000000-0005-0000-0000-0000F9790000}"/>
    <cellStyle name="Note 11" xfId="25676" hidden="1" xr:uid="{00000000-0005-0000-0000-0000FA790000}"/>
    <cellStyle name="Note 11" xfId="25997" hidden="1" xr:uid="{00000000-0005-0000-0000-0000FB790000}"/>
    <cellStyle name="Note 11" xfId="28494" hidden="1" xr:uid="{00000000-0005-0000-0000-0000FC790000}"/>
    <cellStyle name="Note 11" xfId="28568" hidden="1" xr:uid="{00000000-0005-0000-0000-0000FD790000}"/>
    <cellStyle name="Note 11" xfId="28644" hidden="1" xr:uid="{00000000-0005-0000-0000-0000FE790000}"/>
    <cellStyle name="Note 11" xfId="28722" hidden="1" xr:uid="{00000000-0005-0000-0000-0000FF790000}"/>
    <cellStyle name="Note 11" xfId="29307" hidden="1" xr:uid="{00000000-0005-0000-0000-0000007A0000}"/>
    <cellStyle name="Note 11" xfId="29383" hidden="1" xr:uid="{00000000-0005-0000-0000-0000017A0000}"/>
    <cellStyle name="Note 11" xfId="29462" hidden="1" xr:uid="{00000000-0005-0000-0000-0000027A0000}"/>
    <cellStyle name="Note 11" xfId="29575" hidden="1" xr:uid="{00000000-0005-0000-0000-0000037A0000}"/>
    <cellStyle name="Note 11" xfId="29249" hidden="1" xr:uid="{00000000-0005-0000-0000-0000047A0000}"/>
    <cellStyle name="Note 11" xfId="29226" hidden="1" xr:uid="{00000000-0005-0000-0000-0000057A0000}"/>
    <cellStyle name="Note 11" xfId="29902" hidden="1" xr:uid="{00000000-0005-0000-0000-0000067A0000}"/>
    <cellStyle name="Note 11" xfId="29978" hidden="1" xr:uid="{00000000-0005-0000-0000-0000077A0000}"/>
    <cellStyle name="Note 11" xfId="30056" hidden="1" xr:uid="{00000000-0005-0000-0000-0000087A0000}"/>
    <cellStyle name="Note 11" xfId="30146" hidden="1" xr:uid="{00000000-0005-0000-0000-0000097A0000}"/>
    <cellStyle name="Note 11" xfId="29038" hidden="1" xr:uid="{00000000-0005-0000-0000-00000A7A0000}"/>
    <cellStyle name="Note 11" xfId="29246" hidden="1" xr:uid="{00000000-0005-0000-0000-00000B7A0000}"/>
    <cellStyle name="Note 11" xfId="30434" hidden="1" xr:uid="{00000000-0005-0000-0000-00000C7A0000}"/>
    <cellStyle name="Note 11" xfId="30510" hidden="1" xr:uid="{00000000-0005-0000-0000-00000D7A0000}"/>
    <cellStyle name="Note 11" xfId="30588" hidden="1" xr:uid="{00000000-0005-0000-0000-00000E7A0000}"/>
    <cellStyle name="Note 11" xfId="30771" hidden="1" xr:uid="{00000000-0005-0000-0000-00000F7A0000}"/>
    <cellStyle name="Note 11" xfId="30847" hidden="1" xr:uid="{00000000-0005-0000-0000-0000107A0000}"/>
    <cellStyle name="Note 11" xfId="30925" hidden="1" xr:uid="{00000000-0005-0000-0000-0000117A0000}"/>
    <cellStyle name="Note 11" xfId="31108" hidden="1" xr:uid="{00000000-0005-0000-0000-0000127A0000}"/>
    <cellStyle name="Note 11" xfId="31184" hidden="1" xr:uid="{00000000-0005-0000-0000-0000137A0000}"/>
    <cellStyle name="Note 11" xfId="31286" hidden="1" xr:uid="{00000000-0005-0000-0000-0000147A0000}"/>
    <cellStyle name="Note 11" xfId="31360" hidden="1" xr:uid="{00000000-0005-0000-0000-0000157A0000}"/>
    <cellStyle name="Note 11" xfId="31436" hidden="1" xr:uid="{00000000-0005-0000-0000-0000167A0000}"/>
    <cellStyle name="Note 11" xfId="31514" hidden="1" xr:uid="{00000000-0005-0000-0000-0000177A0000}"/>
    <cellStyle name="Note 11" xfId="32099" hidden="1" xr:uid="{00000000-0005-0000-0000-0000187A0000}"/>
    <cellStyle name="Note 11" xfId="32175" hidden="1" xr:uid="{00000000-0005-0000-0000-0000197A0000}"/>
    <cellStyle name="Note 11" xfId="32254" hidden="1" xr:uid="{00000000-0005-0000-0000-00001A7A0000}"/>
    <cellStyle name="Note 11" xfId="32367" hidden="1" xr:uid="{00000000-0005-0000-0000-00001B7A0000}"/>
    <cellStyle name="Note 11" xfId="32041" hidden="1" xr:uid="{00000000-0005-0000-0000-00001C7A0000}"/>
    <cellStyle name="Note 11" xfId="32018" hidden="1" xr:uid="{00000000-0005-0000-0000-00001D7A0000}"/>
    <cellStyle name="Note 11" xfId="32694" hidden="1" xr:uid="{00000000-0005-0000-0000-00001E7A0000}"/>
    <cellStyle name="Note 11" xfId="32770" hidden="1" xr:uid="{00000000-0005-0000-0000-00001F7A0000}"/>
    <cellStyle name="Note 11" xfId="32848" hidden="1" xr:uid="{00000000-0005-0000-0000-0000207A0000}"/>
    <cellStyle name="Note 11" xfId="32938" hidden="1" xr:uid="{00000000-0005-0000-0000-0000217A0000}"/>
    <cellStyle name="Note 11" xfId="31830" hidden="1" xr:uid="{00000000-0005-0000-0000-0000227A0000}"/>
    <cellStyle name="Note 11" xfId="32038" hidden="1" xr:uid="{00000000-0005-0000-0000-0000237A0000}"/>
    <cellStyle name="Note 11" xfId="33226" hidden="1" xr:uid="{00000000-0005-0000-0000-0000247A0000}"/>
    <cellStyle name="Note 11" xfId="33302" hidden="1" xr:uid="{00000000-0005-0000-0000-0000257A0000}"/>
    <cellStyle name="Note 11" xfId="33380" hidden="1" xr:uid="{00000000-0005-0000-0000-0000267A0000}"/>
    <cellStyle name="Note 11" xfId="33563" hidden="1" xr:uid="{00000000-0005-0000-0000-0000277A0000}"/>
    <cellStyle name="Note 11" xfId="33639" hidden="1" xr:uid="{00000000-0005-0000-0000-0000287A0000}"/>
    <cellStyle name="Note 11" xfId="33717" hidden="1" xr:uid="{00000000-0005-0000-0000-0000297A0000}"/>
    <cellStyle name="Note 11" xfId="33900" hidden="1" xr:uid="{00000000-0005-0000-0000-00002A7A0000}"/>
    <cellStyle name="Note 11" xfId="33976" hidden="1" xr:uid="{00000000-0005-0000-0000-00002B7A0000}"/>
    <cellStyle name="Note 12" xfId="557" hidden="1" xr:uid="{00000000-0005-0000-0000-00002C7A0000}"/>
    <cellStyle name="Note 12" xfId="881" hidden="1" xr:uid="{00000000-0005-0000-0000-00002D7A0000}"/>
    <cellStyle name="Note 12" xfId="1202" hidden="1" xr:uid="{00000000-0005-0000-0000-00002E7A0000}"/>
    <cellStyle name="Note 12" xfId="1544" hidden="1" xr:uid="{00000000-0005-0000-0000-00002F7A0000}"/>
    <cellStyle name="Note 12" xfId="6771" hidden="1" xr:uid="{00000000-0005-0000-0000-0000307A0000}"/>
    <cellStyle name="Note 12" xfId="7093" hidden="1" xr:uid="{00000000-0005-0000-0000-0000317A0000}"/>
    <cellStyle name="Note 12" xfId="7439" hidden="1" xr:uid="{00000000-0005-0000-0000-0000327A0000}"/>
    <cellStyle name="Note 12" xfId="7757" hidden="1" xr:uid="{00000000-0005-0000-0000-0000337A0000}"/>
    <cellStyle name="Note 12" xfId="5404" hidden="1" xr:uid="{00000000-0005-0000-0000-0000347A0000}"/>
    <cellStyle name="Note 12" xfId="4360" hidden="1" xr:uid="{00000000-0005-0000-0000-0000357A0000}"/>
    <cellStyle name="Note 12" xfId="13210" hidden="1" xr:uid="{00000000-0005-0000-0000-0000367A0000}"/>
    <cellStyle name="Note 12" xfId="13531" hidden="1" xr:uid="{00000000-0005-0000-0000-0000377A0000}"/>
    <cellStyle name="Note 12" xfId="13873" hidden="1" xr:uid="{00000000-0005-0000-0000-0000387A0000}"/>
    <cellStyle name="Note 12" xfId="14138" hidden="1" xr:uid="{00000000-0005-0000-0000-0000397A0000}"/>
    <cellStyle name="Note 12" xfId="8135" hidden="1" xr:uid="{00000000-0005-0000-0000-00003A7A0000}"/>
    <cellStyle name="Note 12" xfId="12503" hidden="1" xr:uid="{00000000-0005-0000-0000-00003B7A0000}"/>
    <cellStyle name="Note 12" xfId="19293" hidden="1" xr:uid="{00000000-0005-0000-0000-00003C7A0000}"/>
    <cellStyle name="Note 12" xfId="19614" hidden="1" xr:uid="{00000000-0005-0000-0000-00003D7A0000}"/>
    <cellStyle name="Note 12" xfId="19956" hidden="1" xr:uid="{00000000-0005-0000-0000-00003E7A0000}"/>
    <cellStyle name="Note 12" xfId="22546" hidden="1" xr:uid="{00000000-0005-0000-0000-00003F7A0000}"/>
    <cellStyle name="Note 12" xfId="22867" hidden="1" xr:uid="{00000000-0005-0000-0000-0000407A0000}"/>
    <cellStyle name="Note 12" xfId="23209" hidden="1" xr:uid="{00000000-0005-0000-0000-0000417A0000}"/>
    <cellStyle name="Note 12" xfId="25712" hidden="1" xr:uid="{00000000-0005-0000-0000-0000427A0000}"/>
    <cellStyle name="Note 12" xfId="26033" hidden="1" xr:uid="{00000000-0005-0000-0000-0000437A0000}"/>
    <cellStyle name="Note 12" xfId="28507" hidden="1" xr:uid="{00000000-0005-0000-0000-0000447A0000}"/>
    <cellStyle name="Note 12" xfId="28581" hidden="1" xr:uid="{00000000-0005-0000-0000-0000457A0000}"/>
    <cellStyle name="Note 12" xfId="28657" hidden="1" xr:uid="{00000000-0005-0000-0000-0000467A0000}"/>
    <cellStyle name="Note 12" xfId="28735" hidden="1" xr:uid="{00000000-0005-0000-0000-0000477A0000}"/>
    <cellStyle name="Note 12" xfId="29320" hidden="1" xr:uid="{00000000-0005-0000-0000-0000487A0000}"/>
    <cellStyle name="Note 12" xfId="29396" hidden="1" xr:uid="{00000000-0005-0000-0000-0000497A0000}"/>
    <cellStyle name="Note 12" xfId="29475" hidden="1" xr:uid="{00000000-0005-0000-0000-00004A7A0000}"/>
    <cellStyle name="Note 12" xfId="29523" hidden="1" xr:uid="{00000000-0005-0000-0000-00004B7A0000}"/>
    <cellStyle name="Note 12" xfId="29136" hidden="1" xr:uid="{00000000-0005-0000-0000-00004C7A0000}"/>
    <cellStyle name="Note 12" xfId="29005" hidden="1" xr:uid="{00000000-0005-0000-0000-00004D7A0000}"/>
    <cellStyle name="Note 12" xfId="29915" hidden="1" xr:uid="{00000000-0005-0000-0000-00004E7A0000}"/>
    <cellStyle name="Note 12" xfId="29991" hidden="1" xr:uid="{00000000-0005-0000-0000-00004F7A0000}"/>
    <cellStyle name="Note 12" xfId="30069" hidden="1" xr:uid="{00000000-0005-0000-0000-0000507A0000}"/>
    <cellStyle name="Note 12" xfId="30111" hidden="1" xr:uid="{00000000-0005-0000-0000-0000517A0000}"/>
    <cellStyle name="Note 12" xfId="29546" hidden="1" xr:uid="{00000000-0005-0000-0000-0000527A0000}"/>
    <cellStyle name="Note 12" xfId="29876" hidden="1" xr:uid="{00000000-0005-0000-0000-0000537A0000}"/>
    <cellStyle name="Note 12" xfId="30447" hidden="1" xr:uid="{00000000-0005-0000-0000-0000547A0000}"/>
    <cellStyle name="Note 12" xfId="30523" hidden="1" xr:uid="{00000000-0005-0000-0000-0000557A0000}"/>
    <cellStyle name="Note 12" xfId="30601" hidden="1" xr:uid="{00000000-0005-0000-0000-0000567A0000}"/>
    <cellStyle name="Note 12" xfId="30784" hidden="1" xr:uid="{00000000-0005-0000-0000-0000577A0000}"/>
    <cellStyle name="Note 12" xfId="30860" hidden="1" xr:uid="{00000000-0005-0000-0000-0000587A0000}"/>
    <cellStyle name="Note 12" xfId="30938" hidden="1" xr:uid="{00000000-0005-0000-0000-0000597A0000}"/>
    <cellStyle name="Note 12" xfId="31121" hidden="1" xr:uid="{00000000-0005-0000-0000-00005A7A0000}"/>
    <cellStyle name="Note 12" xfId="31197" hidden="1" xr:uid="{00000000-0005-0000-0000-00005B7A0000}"/>
    <cellStyle name="Note 12" xfId="31299" hidden="1" xr:uid="{00000000-0005-0000-0000-00005C7A0000}"/>
    <cellStyle name="Note 12" xfId="31373" hidden="1" xr:uid="{00000000-0005-0000-0000-00005D7A0000}"/>
    <cellStyle name="Note 12" xfId="31449" hidden="1" xr:uid="{00000000-0005-0000-0000-00005E7A0000}"/>
    <cellStyle name="Note 12" xfId="31527" hidden="1" xr:uid="{00000000-0005-0000-0000-00005F7A0000}"/>
    <cellStyle name="Note 12" xfId="32112" hidden="1" xr:uid="{00000000-0005-0000-0000-0000607A0000}"/>
    <cellStyle name="Note 12" xfId="32188" hidden="1" xr:uid="{00000000-0005-0000-0000-0000617A0000}"/>
    <cellStyle name="Note 12" xfId="32267" hidden="1" xr:uid="{00000000-0005-0000-0000-0000627A0000}"/>
    <cellStyle name="Note 12" xfId="32315" hidden="1" xr:uid="{00000000-0005-0000-0000-0000637A0000}"/>
    <cellStyle name="Note 12" xfId="31928" hidden="1" xr:uid="{00000000-0005-0000-0000-0000647A0000}"/>
    <cellStyle name="Note 12" xfId="31797" hidden="1" xr:uid="{00000000-0005-0000-0000-0000657A0000}"/>
    <cellStyle name="Note 12" xfId="32707" hidden="1" xr:uid="{00000000-0005-0000-0000-0000667A0000}"/>
    <cellStyle name="Note 12" xfId="32783" hidden="1" xr:uid="{00000000-0005-0000-0000-0000677A0000}"/>
    <cellStyle name="Note 12" xfId="32861" hidden="1" xr:uid="{00000000-0005-0000-0000-0000687A0000}"/>
    <cellStyle name="Note 12" xfId="32903" hidden="1" xr:uid="{00000000-0005-0000-0000-0000697A0000}"/>
    <cellStyle name="Note 12" xfId="32338" hidden="1" xr:uid="{00000000-0005-0000-0000-00006A7A0000}"/>
    <cellStyle name="Note 12" xfId="32668" hidden="1" xr:uid="{00000000-0005-0000-0000-00006B7A0000}"/>
    <cellStyle name="Note 12" xfId="33239" hidden="1" xr:uid="{00000000-0005-0000-0000-00006C7A0000}"/>
    <cellStyle name="Note 12" xfId="33315" hidden="1" xr:uid="{00000000-0005-0000-0000-00006D7A0000}"/>
    <cellStyle name="Note 12" xfId="33393" hidden="1" xr:uid="{00000000-0005-0000-0000-00006E7A0000}"/>
    <cellStyle name="Note 12" xfId="33576" hidden="1" xr:uid="{00000000-0005-0000-0000-00006F7A0000}"/>
    <cellStyle name="Note 12" xfId="33652" hidden="1" xr:uid="{00000000-0005-0000-0000-0000707A0000}"/>
    <cellStyle name="Note 12" xfId="33730" hidden="1" xr:uid="{00000000-0005-0000-0000-0000717A0000}"/>
    <cellStyle name="Note 12" xfId="33913" hidden="1" xr:uid="{00000000-0005-0000-0000-0000727A0000}"/>
    <cellStyle name="Note 12" xfId="33989" hidden="1" xr:uid="{00000000-0005-0000-0000-0000737A0000}"/>
    <cellStyle name="Note 13" xfId="591" hidden="1" xr:uid="{00000000-0005-0000-0000-0000747A0000}"/>
    <cellStyle name="Note 13" xfId="916" hidden="1" xr:uid="{00000000-0005-0000-0000-0000757A0000}"/>
    <cellStyle name="Note 13" xfId="1236" hidden="1" xr:uid="{00000000-0005-0000-0000-0000767A0000}"/>
    <cellStyle name="Note 13" xfId="1578" hidden="1" xr:uid="{00000000-0005-0000-0000-0000777A0000}"/>
    <cellStyle name="Note 13" xfId="6806" hidden="1" xr:uid="{00000000-0005-0000-0000-0000787A0000}"/>
    <cellStyle name="Note 13" xfId="7127" hidden="1" xr:uid="{00000000-0005-0000-0000-0000797A0000}"/>
    <cellStyle name="Note 13" xfId="7473" hidden="1" xr:uid="{00000000-0005-0000-0000-00007A7A0000}"/>
    <cellStyle name="Note 13" xfId="8216" hidden="1" xr:uid="{00000000-0005-0000-0000-00007B7A0000}"/>
    <cellStyle name="Note 13" xfId="5009" hidden="1" xr:uid="{00000000-0005-0000-0000-00007C7A0000}"/>
    <cellStyle name="Note 13" xfId="4151" hidden="1" xr:uid="{00000000-0005-0000-0000-00007D7A0000}"/>
    <cellStyle name="Note 13" xfId="13245" hidden="1" xr:uid="{00000000-0005-0000-0000-00007E7A0000}"/>
    <cellStyle name="Note 13" xfId="13565" hidden="1" xr:uid="{00000000-0005-0000-0000-00007F7A0000}"/>
    <cellStyle name="Note 13" xfId="13907" hidden="1" xr:uid="{00000000-0005-0000-0000-0000807A0000}"/>
    <cellStyle name="Note 13" xfId="14530" hidden="1" xr:uid="{00000000-0005-0000-0000-0000817A0000}"/>
    <cellStyle name="Note 13" xfId="4643" hidden="1" xr:uid="{00000000-0005-0000-0000-0000827A0000}"/>
    <cellStyle name="Note 13" xfId="5833" hidden="1" xr:uid="{00000000-0005-0000-0000-0000837A0000}"/>
    <cellStyle name="Note 13" xfId="19328" hidden="1" xr:uid="{00000000-0005-0000-0000-0000847A0000}"/>
    <cellStyle name="Note 13" xfId="19648" hidden="1" xr:uid="{00000000-0005-0000-0000-0000857A0000}"/>
    <cellStyle name="Note 13" xfId="19990" hidden="1" xr:uid="{00000000-0005-0000-0000-0000867A0000}"/>
    <cellStyle name="Note 13" xfId="22581" hidden="1" xr:uid="{00000000-0005-0000-0000-0000877A0000}"/>
    <cellStyle name="Note 13" xfId="22901" hidden="1" xr:uid="{00000000-0005-0000-0000-0000887A0000}"/>
    <cellStyle name="Note 13" xfId="23243" hidden="1" xr:uid="{00000000-0005-0000-0000-0000897A0000}"/>
    <cellStyle name="Note 13" xfId="25747" hidden="1" xr:uid="{00000000-0005-0000-0000-00008A7A0000}"/>
    <cellStyle name="Note 13" xfId="26067" hidden="1" xr:uid="{00000000-0005-0000-0000-00008B7A0000}"/>
    <cellStyle name="Note 13" xfId="28520" hidden="1" xr:uid="{00000000-0005-0000-0000-00008C7A0000}"/>
    <cellStyle name="Note 13" xfId="28595" hidden="1" xr:uid="{00000000-0005-0000-0000-00008D7A0000}"/>
    <cellStyle name="Note 13" xfId="28670" hidden="1" xr:uid="{00000000-0005-0000-0000-00008E7A0000}"/>
    <cellStyle name="Note 13" xfId="28748" hidden="1" xr:uid="{00000000-0005-0000-0000-00008F7A0000}"/>
    <cellStyle name="Note 13" xfId="29334" hidden="1" xr:uid="{00000000-0005-0000-0000-0000907A0000}"/>
    <cellStyle name="Note 13" xfId="29409" hidden="1" xr:uid="{00000000-0005-0000-0000-0000917A0000}"/>
    <cellStyle name="Note 13" xfId="29488" hidden="1" xr:uid="{00000000-0005-0000-0000-0000927A0000}"/>
    <cellStyle name="Note 13" xfId="29556" hidden="1" xr:uid="{00000000-0005-0000-0000-0000937A0000}"/>
    <cellStyle name="Note 13" xfId="29085" hidden="1" xr:uid="{00000000-0005-0000-0000-0000947A0000}"/>
    <cellStyle name="Note 13" xfId="28986" hidden="1" xr:uid="{00000000-0005-0000-0000-0000957A0000}"/>
    <cellStyle name="Note 13" xfId="29929" hidden="1" xr:uid="{00000000-0005-0000-0000-0000967A0000}"/>
    <cellStyle name="Note 13" xfId="30004" hidden="1" xr:uid="{00000000-0005-0000-0000-0000977A0000}"/>
    <cellStyle name="Note 13" xfId="30082" hidden="1" xr:uid="{00000000-0005-0000-0000-0000987A0000}"/>
    <cellStyle name="Note 13" xfId="30136" hidden="1" xr:uid="{00000000-0005-0000-0000-0000997A0000}"/>
    <cellStyle name="Note 13" xfId="29035" hidden="1" xr:uid="{00000000-0005-0000-0000-00009A7A0000}"/>
    <cellStyle name="Note 13" xfId="29193" hidden="1" xr:uid="{00000000-0005-0000-0000-00009B7A0000}"/>
    <cellStyle name="Note 13" xfId="30461" hidden="1" xr:uid="{00000000-0005-0000-0000-00009C7A0000}"/>
    <cellStyle name="Note 13" xfId="30536" hidden="1" xr:uid="{00000000-0005-0000-0000-00009D7A0000}"/>
    <cellStyle name="Note 13" xfId="30614" hidden="1" xr:uid="{00000000-0005-0000-0000-00009E7A0000}"/>
    <cellStyle name="Note 13" xfId="30798" hidden="1" xr:uid="{00000000-0005-0000-0000-00009F7A0000}"/>
    <cellStyle name="Note 13" xfId="30873" hidden="1" xr:uid="{00000000-0005-0000-0000-0000A07A0000}"/>
    <cellStyle name="Note 13" xfId="30951" hidden="1" xr:uid="{00000000-0005-0000-0000-0000A17A0000}"/>
    <cellStyle name="Note 13" xfId="31135" hidden="1" xr:uid="{00000000-0005-0000-0000-0000A27A0000}"/>
    <cellStyle name="Note 13" xfId="31210" hidden="1" xr:uid="{00000000-0005-0000-0000-0000A37A0000}"/>
    <cellStyle name="Note 13" xfId="31312" hidden="1" xr:uid="{00000000-0005-0000-0000-0000A47A0000}"/>
    <cellStyle name="Note 13" xfId="31387" hidden="1" xr:uid="{00000000-0005-0000-0000-0000A57A0000}"/>
    <cellStyle name="Note 13" xfId="31462" hidden="1" xr:uid="{00000000-0005-0000-0000-0000A67A0000}"/>
    <cellStyle name="Note 13" xfId="31540" hidden="1" xr:uid="{00000000-0005-0000-0000-0000A77A0000}"/>
    <cellStyle name="Note 13" xfId="32126" hidden="1" xr:uid="{00000000-0005-0000-0000-0000A87A0000}"/>
    <cellStyle name="Note 13" xfId="32201" hidden="1" xr:uid="{00000000-0005-0000-0000-0000A97A0000}"/>
    <cellStyle name="Note 13" xfId="32280" hidden="1" xr:uid="{00000000-0005-0000-0000-0000AA7A0000}"/>
    <cellStyle name="Note 13" xfId="32348" hidden="1" xr:uid="{00000000-0005-0000-0000-0000AB7A0000}"/>
    <cellStyle name="Note 13" xfId="31877" hidden="1" xr:uid="{00000000-0005-0000-0000-0000AC7A0000}"/>
    <cellStyle name="Note 13" xfId="31778" hidden="1" xr:uid="{00000000-0005-0000-0000-0000AD7A0000}"/>
    <cellStyle name="Note 13" xfId="32721" hidden="1" xr:uid="{00000000-0005-0000-0000-0000AE7A0000}"/>
    <cellStyle name="Note 13" xfId="32796" hidden="1" xr:uid="{00000000-0005-0000-0000-0000AF7A0000}"/>
    <cellStyle name="Note 13" xfId="32874" hidden="1" xr:uid="{00000000-0005-0000-0000-0000B07A0000}"/>
    <cellStyle name="Note 13" xfId="32928" hidden="1" xr:uid="{00000000-0005-0000-0000-0000B17A0000}"/>
    <cellStyle name="Note 13" xfId="31827" hidden="1" xr:uid="{00000000-0005-0000-0000-0000B27A0000}"/>
    <cellStyle name="Note 13" xfId="31985" hidden="1" xr:uid="{00000000-0005-0000-0000-0000B37A0000}"/>
    <cellStyle name="Note 13" xfId="33253" hidden="1" xr:uid="{00000000-0005-0000-0000-0000B47A0000}"/>
    <cellStyle name="Note 13" xfId="33328" hidden="1" xr:uid="{00000000-0005-0000-0000-0000B57A0000}"/>
    <cellStyle name="Note 13" xfId="33406" hidden="1" xr:uid="{00000000-0005-0000-0000-0000B67A0000}"/>
    <cellStyle name="Note 13" xfId="33590" hidden="1" xr:uid="{00000000-0005-0000-0000-0000B77A0000}"/>
    <cellStyle name="Note 13" xfId="33665" hidden="1" xr:uid="{00000000-0005-0000-0000-0000B87A0000}"/>
    <cellStyle name="Note 13" xfId="33743" hidden="1" xr:uid="{00000000-0005-0000-0000-0000B97A0000}"/>
    <cellStyle name="Note 13" xfId="33927" hidden="1" xr:uid="{00000000-0005-0000-0000-0000BA7A0000}"/>
    <cellStyle name="Note 13" xfId="34002" hidden="1" xr:uid="{00000000-0005-0000-0000-0000BB7A0000}"/>
    <cellStyle name="Note 14" xfId="1613" hidden="1" xr:uid="{00000000-0005-0000-0000-0000BC7A0000}"/>
    <cellStyle name="Note 14" xfId="2879" hidden="1" xr:uid="{00000000-0005-0000-0000-0000BD7A0000}"/>
    <cellStyle name="Note 14" xfId="9505" hidden="1" xr:uid="{00000000-0005-0000-0000-0000BE7A0000}"/>
    <cellStyle name="Note 14" xfId="12018" hidden="1" xr:uid="{00000000-0005-0000-0000-0000BF7A0000}"/>
    <cellStyle name="Note 14" xfId="15756" hidden="1" xr:uid="{00000000-0005-0000-0000-0000C07A0000}"/>
    <cellStyle name="Note 14" xfId="18124" hidden="1" xr:uid="{00000000-0005-0000-0000-0000C17A0000}"/>
    <cellStyle name="Note 14" xfId="21393" hidden="1" xr:uid="{00000000-0005-0000-0000-0000C27A0000}"/>
    <cellStyle name="Note 14" xfId="24577" hidden="1" xr:uid="{00000000-0005-0000-0000-0000C37A0000}"/>
    <cellStyle name="Note 14" xfId="28761" hidden="1" xr:uid="{00000000-0005-0000-0000-0000C47A0000}"/>
    <cellStyle name="Note 14" xfId="28876" hidden="1" xr:uid="{00000000-0005-0000-0000-0000C57A0000}"/>
    <cellStyle name="Note 14" xfId="29599" hidden="1" xr:uid="{00000000-0005-0000-0000-0000C67A0000}"/>
    <cellStyle name="Note 14" xfId="29772" hidden="1" xr:uid="{00000000-0005-0000-0000-0000C77A0000}"/>
    <cellStyle name="Note 14" xfId="30165" hidden="1" xr:uid="{00000000-0005-0000-0000-0000C87A0000}"/>
    <cellStyle name="Note 14" xfId="30313" hidden="1" xr:uid="{00000000-0005-0000-0000-0000C97A0000}"/>
    <cellStyle name="Note 14" xfId="30651" hidden="1" xr:uid="{00000000-0005-0000-0000-0000CA7A0000}"/>
    <cellStyle name="Note 14" xfId="30988" hidden="1" xr:uid="{00000000-0005-0000-0000-0000CB7A0000}"/>
    <cellStyle name="Note 14" xfId="31553" hidden="1" xr:uid="{00000000-0005-0000-0000-0000CC7A0000}"/>
    <cellStyle name="Note 14" xfId="31668" hidden="1" xr:uid="{00000000-0005-0000-0000-0000CD7A0000}"/>
    <cellStyle name="Note 14" xfId="32391" hidden="1" xr:uid="{00000000-0005-0000-0000-0000CE7A0000}"/>
    <cellStyle name="Note 14" xfId="32564" hidden="1" xr:uid="{00000000-0005-0000-0000-0000CF7A0000}"/>
    <cellStyle name="Note 14" xfId="32957" hidden="1" xr:uid="{00000000-0005-0000-0000-0000D07A0000}"/>
    <cellStyle name="Note 14" xfId="33105" hidden="1" xr:uid="{00000000-0005-0000-0000-0000D17A0000}"/>
    <cellStyle name="Note 14" xfId="33443" hidden="1" xr:uid="{00000000-0005-0000-0000-0000D27A0000}"/>
    <cellStyle name="Note 14" xfId="33780" hidden="1" xr:uid="{00000000-0005-0000-0000-0000D37A0000}"/>
    <cellStyle name="Note 5 2 5 3 2" xfId="1700" hidden="1" xr:uid="{00000000-0005-0000-0000-0000D47A0000}"/>
    <cellStyle name="Note 5 2 5 3 2" xfId="2966" hidden="1" xr:uid="{00000000-0005-0000-0000-0000D57A0000}"/>
    <cellStyle name="Note 5 2 5 3 2" xfId="9592" hidden="1" xr:uid="{00000000-0005-0000-0000-0000D67A0000}"/>
    <cellStyle name="Note 5 2 5 3 2" xfId="12105" hidden="1" xr:uid="{00000000-0005-0000-0000-0000D77A0000}"/>
    <cellStyle name="Note 5 2 5 3 2" xfId="15843" hidden="1" xr:uid="{00000000-0005-0000-0000-0000D87A0000}"/>
    <cellStyle name="Note 5 2 5 3 2" xfId="18211" hidden="1" xr:uid="{00000000-0005-0000-0000-0000D97A0000}"/>
    <cellStyle name="Note 5 2 5 3 2" xfId="21480" hidden="1" xr:uid="{00000000-0005-0000-0000-0000DA7A0000}"/>
    <cellStyle name="Note 5 2 5 3 2" xfId="24664" hidden="1" xr:uid="{00000000-0005-0000-0000-0000DB7A0000}"/>
    <cellStyle name="Note 5 2 5 3 2" xfId="28835" hidden="1" xr:uid="{00000000-0005-0000-0000-0000DC7A0000}"/>
    <cellStyle name="Note 5 2 5 3 2" xfId="28950" hidden="1" xr:uid="{00000000-0005-0000-0000-0000DD7A0000}"/>
    <cellStyle name="Note 5 2 5 3 2" xfId="29673" hidden="1" xr:uid="{00000000-0005-0000-0000-0000DE7A0000}"/>
    <cellStyle name="Note 5 2 5 3 2" xfId="29846" hidden="1" xr:uid="{00000000-0005-0000-0000-0000DF7A0000}"/>
    <cellStyle name="Note 5 2 5 3 2" xfId="30239" hidden="1" xr:uid="{00000000-0005-0000-0000-0000E07A0000}"/>
    <cellStyle name="Note 5 2 5 3 2" xfId="30387" hidden="1" xr:uid="{00000000-0005-0000-0000-0000E17A0000}"/>
    <cellStyle name="Note 5 2 5 3 2" xfId="30725" hidden="1" xr:uid="{00000000-0005-0000-0000-0000E27A0000}"/>
    <cellStyle name="Note 5 2 5 3 2" xfId="31062" hidden="1" xr:uid="{00000000-0005-0000-0000-0000E37A0000}"/>
    <cellStyle name="Note 5 2 5 3 2" xfId="31627" hidden="1" xr:uid="{00000000-0005-0000-0000-0000E47A0000}"/>
    <cellStyle name="Note 5 2 5 3 2" xfId="31742" hidden="1" xr:uid="{00000000-0005-0000-0000-0000E57A0000}"/>
    <cellStyle name="Note 5 2 5 3 2" xfId="32465" hidden="1" xr:uid="{00000000-0005-0000-0000-0000E67A0000}"/>
    <cellStyle name="Note 5 2 5 3 2" xfId="32638" hidden="1" xr:uid="{00000000-0005-0000-0000-0000E77A0000}"/>
    <cellStyle name="Note 5 2 5 3 2" xfId="33031" hidden="1" xr:uid="{00000000-0005-0000-0000-0000E87A0000}"/>
    <cellStyle name="Note 5 2 5 3 2" xfId="33179" hidden="1" xr:uid="{00000000-0005-0000-0000-0000E97A0000}"/>
    <cellStyle name="Note 5 2 5 3 2" xfId="33517" hidden="1" xr:uid="{00000000-0005-0000-0000-0000EA7A0000}"/>
    <cellStyle name="Note 5 2 5 3 2" xfId="33854" hidden="1" xr:uid="{00000000-0005-0000-0000-0000EB7A0000}"/>
    <cellStyle name="Note 5 6 3 2" xfId="1699" hidden="1" xr:uid="{00000000-0005-0000-0000-0000EC7A0000}"/>
    <cellStyle name="Note 5 6 3 2" xfId="2965" hidden="1" xr:uid="{00000000-0005-0000-0000-0000ED7A0000}"/>
    <cellStyle name="Note 5 6 3 2" xfId="9591" hidden="1" xr:uid="{00000000-0005-0000-0000-0000EE7A0000}"/>
    <cellStyle name="Note 5 6 3 2" xfId="12104" hidden="1" xr:uid="{00000000-0005-0000-0000-0000EF7A0000}"/>
    <cellStyle name="Note 5 6 3 2" xfId="15842" hidden="1" xr:uid="{00000000-0005-0000-0000-0000F07A0000}"/>
    <cellStyle name="Note 5 6 3 2" xfId="18210" hidden="1" xr:uid="{00000000-0005-0000-0000-0000F17A0000}"/>
    <cellStyle name="Note 5 6 3 2" xfId="21479" hidden="1" xr:uid="{00000000-0005-0000-0000-0000F27A0000}"/>
    <cellStyle name="Note 5 6 3 2" xfId="24663" hidden="1" xr:uid="{00000000-0005-0000-0000-0000F37A0000}"/>
    <cellStyle name="Note 5 6 3 2" xfId="28834" hidden="1" xr:uid="{00000000-0005-0000-0000-0000F47A0000}"/>
    <cellStyle name="Note 5 6 3 2" xfId="28949" hidden="1" xr:uid="{00000000-0005-0000-0000-0000F57A0000}"/>
    <cellStyle name="Note 5 6 3 2" xfId="29672" hidden="1" xr:uid="{00000000-0005-0000-0000-0000F67A0000}"/>
    <cellStyle name="Note 5 6 3 2" xfId="29845" hidden="1" xr:uid="{00000000-0005-0000-0000-0000F77A0000}"/>
    <cellStyle name="Note 5 6 3 2" xfId="30238" hidden="1" xr:uid="{00000000-0005-0000-0000-0000F87A0000}"/>
    <cellStyle name="Note 5 6 3 2" xfId="30386" hidden="1" xr:uid="{00000000-0005-0000-0000-0000F97A0000}"/>
    <cellStyle name="Note 5 6 3 2" xfId="30724" hidden="1" xr:uid="{00000000-0005-0000-0000-0000FA7A0000}"/>
    <cellStyle name="Note 5 6 3 2" xfId="31061" hidden="1" xr:uid="{00000000-0005-0000-0000-0000FB7A0000}"/>
    <cellStyle name="Note 5 6 3 2" xfId="31626" hidden="1" xr:uid="{00000000-0005-0000-0000-0000FC7A0000}"/>
    <cellStyle name="Note 5 6 3 2" xfId="31741" hidden="1" xr:uid="{00000000-0005-0000-0000-0000FD7A0000}"/>
    <cellStyle name="Note 5 6 3 2" xfId="32464" hidden="1" xr:uid="{00000000-0005-0000-0000-0000FE7A0000}"/>
    <cellStyle name="Note 5 6 3 2" xfId="32637" hidden="1" xr:uid="{00000000-0005-0000-0000-0000FF7A0000}"/>
    <cellStyle name="Note 5 6 3 2" xfId="33030" hidden="1" xr:uid="{00000000-0005-0000-0000-0000007B0000}"/>
    <cellStyle name="Note 5 6 3 2" xfId="33178" hidden="1" xr:uid="{00000000-0005-0000-0000-0000017B0000}"/>
    <cellStyle name="Note 5 6 3 2" xfId="33516" hidden="1" xr:uid="{00000000-0005-0000-0000-0000027B0000}"/>
    <cellStyle name="Note 5 6 3 2" xfId="33853" hidden="1" xr:uid="{00000000-0005-0000-0000-0000037B0000}"/>
    <cellStyle name="Note 6 2 2" xfId="1701" hidden="1" xr:uid="{00000000-0005-0000-0000-0000047B0000}"/>
    <cellStyle name="Note 6 2 2" xfId="2967" hidden="1" xr:uid="{00000000-0005-0000-0000-0000057B0000}"/>
    <cellStyle name="Note 6 2 2" xfId="9593" hidden="1" xr:uid="{00000000-0005-0000-0000-0000067B0000}"/>
    <cellStyle name="Note 6 2 2" xfId="12106" hidden="1" xr:uid="{00000000-0005-0000-0000-0000077B0000}"/>
    <cellStyle name="Note 6 2 2" xfId="15844" hidden="1" xr:uid="{00000000-0005-0000-0000-0000087B0000}"/>
    <cellStyle name="Note 6 2 2" xfId="18212" hidden="1" xr:uid="{00000000-0005-0000-0000-0000097B0000}"/>
    <cellStyle name="Note 6 2 2" xfId="21481" hidden="1" xr:uid="{00000000-0005-0000-0000-00000A7B0000}"/>
    <cellStyle name="Note 6 2 2" xfId="24665" hidden="1" xr:uid="{00000000-0005-0000-0000-00000B7B0000}"/>
    <cellStyle name="Note 6 2 2" xfId="28836" hidden="1" xr:uid="{00000000-0005-0000-0000-00000C7B0000}"/>
    <cellStyle name="Note 6 2 2" xfId="28951" hidden="1" xr:uid="{00000000-0005-0000-0000-00000D7B0000}"/>
    <cellStyle name="Note 6 2 2" xfId="29674" hidden="1" xr:uid="{00000000-0005-0000-0000-00000E7B0000}"/>
    <cellStyle name="Note 6 2 2" xfId="29847" hidden="1" xr:uid="{00000000-0005-0000-0000-00000F7B0000}"/>
    <cellStyle name="Note 6 2 2" xfId="30240" hidden="1" xr:uid="{00000000-0005-0000-0000-0000107B0000}"/>
    <cellStyle name="Note 6 2 2" xfId="30388" hidden="1" xr:uid="{00000000-0005-0000-0000-0000117B0000}"/>
    <cellStyle name="Note 6 2 2" xfId="30726" hidden="1" xr:uid="{00000000-0005-0000-0000-0000127B0000}"/>
    <cellStyle name="Note 6 2 2" xfId="31063" hidden="1" xr:uid="{00000000-0005-0000-0000-0000137B0000}"/>
    <cellStyle name="Note 6 2 2" xfId="31628" hidden="1" xr:uid="{00000000-0005-0000-0000-0000147B0000}"/>
    <cellStyle name="Note 6 2 2" xfId="31743" hidden="1" xr:uid="{00000000-0005-0000-0000-0000157B0000}"/>
    <cellStyle name="Note 6 2 2" xfId="32466" hidden="1" xr:uid="{00000000-0005-0000-0000-0000167B0000}"/>
    <cellStyle name="Note 6 2 2" xfId="32639" hidden="1" xr:uid="{00000000-0005-0000-0000-0000177B0000}"/>
    <cellStyle name="Note 6 2 2" xfId="33032" hidden="1" xr:uid="{00000000-0005-0000-0000-0000187B0000}"/>
    <cellStyle name="Note 6 2 2" xfId="33180" hidden="1" xr:uid="{00000000-0005-0000-0000-0000197B0000}"/>
    <cellStyle name="Note 6 2 2" xfId="33518" hidden="1" xr:uid="{00000000-0005-0000-0000-00001A7B0000}"/>
    <cellStyle name="Note 6 2 2" xfId="33855" hidden="1" xr:uid="{00000000-0005-0000-0000-00001B7B0000}"/>
    <cellStyle name="Note 6 3" xfId="1640" hidden="1" xr:uid="{00000000-0005-0000-0000-00001C7B0000}"/>
    <cellStyle name="Note 6 3" xfId="2906" hidden="1" xr:uid="{00000000-0005-0000-0000-00001D7B0000}"/>
    <cellStyle name="Note 6 3" xfId="9532" hidden="1" xr:uid="{00000000-0005-0000-0000-00001E7B0000}"/>
    <cellStyle name="Note 6 3" xfId="12045" hidden="1" xr:uid="{00000000-0005-0000-0000-00001F7B0000}"/>
    <cellStyle name="Note 6 3" xfId="15783" hidden="1" xr:uid="{00000000-0005-0000-0000-0000207B0000}"/>
    <cellStyle name="Note 6 3" xfId="18151" hidden="1" xr:uid="{00000000-0005-0000-0000-0000217B0000}"/>
    <cellStyle name="Note 6 3" xfId="21420" hidden="1" xr:uid="{00000000-0005-0000-0000-0000227B0000}"/>
    <cellStyle name="Note 6 3" xfId="24604" hidden="1" xr:uid="{00000000-0005-0000-0000-0000237B0000}"/>
    <cellStyle name="Note 6 3" xfId="28775" hidden="1" xr:uid="{00000000-0005-0000-0000-0000247B0000}"/>
    <cellStyle name="Note 6 3" xfId="28890" hidden="1" xr:uid="{00000000-0005-0000-0000-0000257B0000}"/>
    <cellStyle name="Note 6 3" xfId="29613" hidden="1" xr:uid="{00000000-0005-0000-0000-0000267B0000}"/>
    <cellStyle name="Note 6 3" xfId="29786" hidden="1" xr:uid="{00000000-0005-0000-0000-0000277B0000}"/>
    <cellStyle name="Note 6 3" xfId="30179" hidden="1" xr:uid="{00000000-0005-0000-0000-0000287B0000}"/>
    <cellStyle name="Note 6 3" xfId="30327" hidden="1" xr:uid="{00000000-0005-0000-0000-0000297B0000}"/>
    <cellStyle name="Note 6 3" xfId="30665" hidden="1" xr:uid="{00000000-0005-0000-0000-00002A7B0000}"/>
    <cellStyle name="Note 6 3" xfId="31002" hidden="1" xr:uid="{00000000-0005-0000-0000-00002B7B0000}"/>
    <cellStyle name="Note 6 3" xfId="31567" hidden="1" xr:uid="{00000000-0005-0000-0000-00002C7B0000}"/>
    <cellStyle name="Note 6 3" xfId="31682" hidden="1" xr:uid="{00000000-0005-0000-0000-00002D7B0000}"/>
    <cellStyle name="Note 6 3" xfId="32405" hidden="1" xr:uid="{00000000-0005-0000-0000-00002E7B0000}"/>
    <cellStyle name="Note 6 3" xfId="32578" hidden="1" xr:uid="{00000000-0005-0000-0000-00002F7B0000}"/>
    <cellStyle name="Note 6 3" xfId="32971" hidden="1" xr:uid="{00000000-0005-0000-0000-0000307B0000}"/>
    <cellStyle name="Note 6 3" xfId="33119" hidden="1" xr:uid="{00000000-0005-0000-0000-0000317B0000}"/>
    <cellStyle name="Note 6 3" xfId="33457" hidden="1" xr:uid="{00000000-0005-0000-0000-0000327B0000}"/>
    <cellStyle name="Note 6 3" xfId="33794" hidden="1" xr:uid="{00000000-0005-0000-0000-0000337B0000}"/>
    <cellStyle name="Note 8" xfId="403" hidden="1" xr:uid="{00000000-0005-0000-0000-0000347B0000}"/>
    <cellStyle name="Note 8" xfId="642" hidden="1" xr:uid="{00000000-0005-0000-0000-0000357B0000}"/>
    <cellStyle name="Note 8" xfId="979" hidden="1" xr:uid="{00000000-0005-0000-0000-0000367B0000}"/>
    <cellStyle name="Note 8" xfId="1321" hidden="1" xr:uid="{00000000-0005-0000-0000-0000377B0000}"/>
    <cellStyle name="Note 8" xfId="6530" hidden="1" xr:uid="{00000000-0005-0000-0000-0000387B0000}"/>
    <cellStyle name="Note 8" xfId="6869" hidden="1" xr:uid="{00000000-0005-0000-0000-0000397B0000}"/>
    <cellStyle name="Note 8" xfId="7213" hidden="1" xr:uid="{00000000-0005-0000-0000-00003A7B0000}"/>
    <cellStyle name="Note 8" xfId="5019" hidden="1" xr:uid="{00000000-0005-0000-0000-00003B7B0000}"/>
    <cellStyle name="Note 8" xfId="4174" hidden="1" xr:uid="{00000000-0005-0000-0000-00003C7B0000}"/>
    <cellStyle name="Note 8" xfId="4738" hidden="1" xr:uid="{00000000-0005-0000-0000-00003D7B0000}"/>
    <cellStyle name="Note 8" xfId="11106" hidden="1" xr:uid="{00000000-0005-0000-0000-00003E7B0000}"/>
    <cellStyle name="Note 8" xfId="13308" hidden="1" xr:uid="{00000000-0005-0000-0000-00003F7B0000}"/>
    <cellStyle name="Note 8" xfId="13650" hidden="1" xr:uid="{00000000-0005-0000-0000-0000407B0000}"/>
    <cellStyle name="Note 8" xfId="4697" hidden="1" xr:uid="{00000000-0005-0000-0000-0000417B0000}"/>
    <cellStyle name="Note 8" xfId="8404" hidden="1" xr:uid="{00000000-0005-0000-0000-0000427B0000}"/>
    <cellStyle name="Note 8" xfId="10798" hidden="1" xr:uid="{00000000-0005-0000-0000-0000437B0000}"/>
    <cellStyle name="Note 8" xfId="17258" hidden="1" xr:uid="{00000000-0005-0000-0000-0000447B0000}"/>
    <cellStyle name="Note 8" xfId="19391" hidden="1" xr:uid="{00000000-0005-0000-0000-0000457B0000}"/>
    <cellStyle name="Note 8" xfId="19733" hidden="1" xr:uid="{00000000-0005-0000-0000-0000467B0000}"/>
    <cellStyle name="Note 8" xfId="20541" hidden="1" xr:uid="{00000000-0005-0000-0000-0000477B0000}"/>
    <cellStyle name="Note 8" xfId="22644" hidden="1" xr:uid="{00000000-0005-0000-0000-0000487B0000}"/>
    <cellStyle name="Note 8" xfId="22986" hidden="1" xr:uid="{00000000-0005-0000-0000-0000497B0000}"/>
    <cellStyle name="Note 8" xfId="23739" hidden="1" xr:uid="{00000000-0005-0000-0000-00004A7B0000}"/>
    <cellStyle name="Note 8" xfId="25810" hidden="1" xr:uid="{00000000-0005-0000-0000-00004B7B0000}"/>
    <cellStyle name="Note 8" xfId="28451" hidden="1" xr:uid="{00000000-0005-0000-0000-00004C7B0000}"/>
    <cellStyle name="Note 8" xfId="28537" hidden="1" xr:uid="{00000000-0005-0000-0000-00004D7B0000}"/>
    <cellStyle name="Note 8" xfId="28615" hidden="1" xr:uid="{00000000-0005-0000-0000-00004E7B0000}"/>
    <cellStyle name="Note 8" xfId="28693" hidden="1" xr:uid="{00000000-0005-0000-0000-00004F7B0000}"/>
    <cellStyle name="Note 8" xfId="29275" hidden="1" xr:uid="{00000000-0005-0000-0000-0000507B0000}"/>
    <cellStyle name="Note 8" xfId="29354" hidden="1" xr:uid="{00000000-0005-0000-0000-0000517B0000}"/>
    <cellStyle name="Note 8" xfId="29433" hidden="1" xr:uid="{00000000-0005-0000-0000-0000527B0000}"/>
    <cellStyle name="Note 8" xfId="29086" hidden="1" xr:uid="{00000000-0005-0000-0000-0000537B0000}"/>
    <cellStyle name="Note 8" xfId="28993" hidden="1" xr:uid="{00000000-0005-0000-0000-0000547B0000}"/>
    <cellStyle name="Note 8" xfId="29047" hidden="1" xr:uid="{00000000-0005-0000-0000-0000557B0000}"/>
    <cellStyle name="Note 8" xfId="29748" hidden="1" xr:uid="{00000000-0005-0000-0000-0000567B0000}"/>
    <cellStyle name="Note 8" xfId="29949" hidden="1" xr:uid="{00000000-0005-0000-0000-0000577B0000}"/>
    <cellStyle name="Note 8" xfId="30027" hidden="1" xr:uid="{00000000-0005-0000-0000-0000587B0000}"/>
    <cellStyle name="Note 8" xfId="29041" hidden="1" xr:uid="{00000000-0005-0000-0000-0000597B0000}"/>
    <cellStyle name="Note 8" xfId="29573" hidden="1" xr:uid="{00000000-0005-0000-0000-00005A7B0000}"/>
    <cellStyle name="Note 8" xfId="29733" hidden="1" xr:uid="{00000000-0005-0000-0000-00005B7B0000}"/>
    <cellStyle name="Note 8" xfId="30296" hidden="1" xr:uid="{00000000-0005-0000-0000-00005C7B0000}"/>
    <cellStyle name="Note 8" xfId="30481" hidden="1" xr:uid="{00000000-0005-0000-0000-00005D7B0000}"/>
    <cellStyle name="Note 8" xfId="30559" hidden="1" xr:uid="{00000000-0005-0000-0000-00005E7B0000}"/>
    <cellStyle name="Note 8" xfId="30638" hidden="1" xr:uid="{00000000-0005-0000-0000-00005F7B0000}"/>
    <cellStyle name="Note 8" xfId="30818" hidden="1" xr:uid="{00000000-0005-0000-0000-0000607B0000}"/>
    <cellStyle name="Note 8" xfId="30896" hidden="1" xr:uid="{00000000-0005-0000-0000-0000617B0000}"/>
    <cellStyle name="Note 8" xfId="30975" hidden="1" xr:uid="{00000000-0005-0000-0000-0000627B0000}"/>
    <cellStyle name="Note 8" xfId="31155" hidden="1" xr:uid="{00000000-0005-0000-0000-0000637B0000}"/>
    <cellStyle name="Note 8" xfId="31243" hidden="1" xr:uid="{00000000-0005-0000-0000-0000647B0000}"/>
    <cellStyle name="Note 8" xfId="31329" hidden="1" xr:uid="{00000000-0005-0000-0000-0000657B0000}"/>
    <cellStyle name="Note 8" xfId="31407" hidden="1" xr:uid="{00000000-0005-0000-0000-0000667B0000}"/>
    <cellStyle name="Note 8" xfId="31485" hidden="1" xr:uid="{00000000-0005-0000-0000-0000677B0000}"/>
    <cellStyle name="Note 8" xfId="32067" hidden="1" xr:uid="{00000000-0005-0000-0000-0000687B0000}"/>
    <cellStyle name="Note 8" xfId="32146" hidden="1" xr:uid="{00000000-0005-0000-0000-0000697B0000}"/>
    <cellStyle name="Note 8" xfId="32225" hidden="1" xr:uid="{00000000-0005-0000-0000-00006A7B0000}"/>
    <cellStyle name="Note 8" xfId="31878" hidden="1" xr:uid="{00000000-0005-0000-0000-00006B7B0000}"/>
    <cellStyle name="Note 8" xfId="31785" hidden="1" xr:uid="{00000000-0005-0000-0000-00006C7B0000}"/>
    <cellStyle name="Note 8" xfId="31839" hidden="1" xr:uid="{00000000-0005-0000-0000-00006D7B0000}"/>
    <cellStyle name="Note 8" xfId="32540" hidden="1" xr:uid="{00000000-0005-0000-0000-00006E7B0000}"/>
    <cellStyle name="Note 8" xfId="32741" hidden="1" xr:uid="{00000000-0005-0000-0000-00006F7B0000}"/>
    <cellStyle name="Note 8" xfId="32819" hidden="1" xr:uid="{00000000-0005-0000-0000-0000707B0000}"/>
    <cellStyle name="Note 8" xfId="31833" hidden="1" xr:uid="{00000000-0005-0000-0000-0000717B0000}"/>
    <cellStyle name="Note 8" xfId="32365" hidden="1" xr:uid="{00000000-0005-0000-0000-0000727B0000}"/>
    <cellStyle name="Note 8" xfId="32525" hidden="1" xr:uid="{00000000-0005-0000-0000-0000737B0000}"/>
    <cellStyle name="Note 8" xfId="33088" hidden="1" xr:uid="{00000000-0005-0000-0000-0000747B0000}"/>
    <cellStyle name="Note 8" xfId="33273" hidden="1" xr:uid="{00000000-0005-0000-0000-0000757B0000}"/>
    <cellStyle name="Note 8" xfId="33351" hidden="1" xr:uid="{00000000-0005-0000-0000-0000767B0000}"/>
    <cellStyle name="Note 8" xfId="33430" hidden="1" xr:uid="{00000000-0005-0000-0000-0000777B0000}"/>
    <cellStyle name="Note 8" xfId="33610" hidden="1" xr:uid="{00000000-0005-0000-0000-0000787B0000}"/>
    <cellStyle name="Note 8" xfId="33688" hidden="1" xr:uid="{00000000-0005-0000-0000-0000797B0000}"/>
    <cellStyle name="Note 8" xfId="33767" hidden="1" xr:uid="{00000000-0005-0000-0000-00007A7B0000}"/>
    <cellStyle name="Note 8" xfId="33947" hidden="1" xr:uid="{00000000-0005-0000-0000-00007B7B0000}"/>
    <cellStyle name="Note 9" xfId="451" hidden="1" xr:uid="{00000000-0005-0000-0000-00007C7B0000}"/>
    <cellStyle name="Note 9" xfId="438" hidden="1" xr:uid="{00000000-0005-0000-0000-00007D7B0000}"/>
    <cellStyle name="Note 9" xfId="725" hidden="1" xr:uid="{00000000-0005-0000-0000-00007E7B0000}"/>
    <cellStyle name="Note 9" xfId="1280" hidden="1" xr:uid="{00000000-0005-0000-0000-00007F7B0000}"/>
    <cellStyle name="Note 9" xfId="6376" hidden="1" xr:uid="{00000000-0005-0000-0000-0000807B0000}"/>
    <cellStyle name="Note 9" xfId="6614" hidden="1" xr:uid="{00000000-0005-0000-0000-0000817B0000}"/>
    <cellStyle name="Note 9" xfId="7171" hidden="1" xr:uid="{00000000-0005-0000-0000-0000827B0000}"/>
    <cellStyle name="Note 9" xfId="7812" hidden="1" xr:uid="{00000000-0005-0000-0000-0000837B0000}"/>
    <cellStyle name="Note 9" xfId="10696" hidden="1" xr:uid="{00000000-0005-0000-0000-0000847B0000}"/>
    <cellStyle name="Note 9" xfId="5564" hidden="1" xr:uid="{00000000-0005-0000-0000-0000857B0000}"/>
    <cellStyle name="Note 9" xfId="10796" hidden="1" xr:uid="{00000000-0005-0000-0000-0000867B0000}"/>
    <cellStyle name="Note 9" xfId="5653" hidden="1" xr:uid="{00000000-0005-0000-0000-0000877B0000}"/>
    <cellStyle name="Note 9" xfId="13609" hidden="1" xr:uid="{00000000-0005-0000-0000-0000887B0000}"/>
    <cellStyle name="Note 9" xfId="14189" hidden="1" xr:uid="{00000000-0005-0000-0000-0000897B0000}"/>
    <cellStyle name="Note 9" xfId="16906" hidden="1" xr:uid="{00000000-0005-0000-0000-00008A7B0000}"/>
    <cellStyle name="Note 9" xfId="6010" hidden="1" xr:uid="{00000000-0005-0000-0000-00008B7B0000}"/>
    <cellStyle name="Note 9" xfId="16996" hidden="1" xr:uid="{00000000-0005-0000-0000-00008C7B0000}"/>
    <cellStyle name="Note 9" xfId="7900" hidden="1" xr:uid="{00000000-0005-0000-0000-00008D7B0000}"/>
    <cellStyle name="Note 9" xfId="19692" hidden="1" xr:uid="{00000000-0005-0000-0000-00008E7B0000}"/>
    <cellStyle name="Note 9" xfId="5427" hidden="1" xr:uid="{00000000-0005-0000-0000-00008F7B0000}"/>
    <cellStyle name="Note 9" xfId="9442" hidden="1" xr:uid="{00000000-0005-0000-0000-0000907B0000}"/>
    <cellStyle name="Note 9" xfId="22945" hidden="1" xr:uid="{00000000-0005-0000-0000-0000917B0000}"/>
    <cellStyle name="Note 9" xfId="18108" hidden="1" xr:uid="{00000000-0005-0000-0000-0000927B0000}"/>
    <cellStyle name="Note 9" xfId="14118" hidden="1" xr:uid="{00000000-0005-0000-0000-0000937B0000}"/>
    <cellStyle name="Note 9" xfId="28468" hidden="1" xr:uid="{00000000-0005-0000-0000-0000947B0000}"/>
    <cellStyle name="Note 9" xfId="28467" hidden="1" xr:uid="{00000000-0005-0000-0000-0000957B0000}"/>
    <cellStyle name="Note 9" xfId="28545" hidden="1" xr:uid="{00000000-0005-0000-0000-0000967B0000}"/>
    <cellStyle name="Note 9" xfId="28686" hidden="1" xr:uid="{00000000-0005-0000-0000-0000977B0000}"/>
    <cellStyle name="Note 9" xfId="29270" hidden="1" xr:uid="{00000000-0005-0000-0000-0000987B0000}"/>
    <cellStyle name="Note 9" xfId="29284" hidden="1" xr:uid="{00000000-0005-0000-0000-0000997B0000}"/>
    <cellStyle name="Note 9" xfId="29425" hidden="1" xr:uid="{00000000-0005-0000-0000-00009A7B0000}"/>
    <cellStyle name="Note 9" xfId="29530" hidden="1" xr:uid="{00000000-0005-0000-0000-00009B7B0000}"/>
    <cellStyle name="Note 9" xfId="29713" hidden="1" xr:uid="{00000000-0005-0000-0000-00009C7B0000}"/>
    <cellStyle name="Note 9" xfId="29162" hidden="1" xr:uid="{00000000-0005-0000-0000-00009D7B0000}"/>
    <cellStyle name="Note 9" xfId="29732" hidden="1" xr:uid="{00000000-0005-0000-0000-00009E7B0000}"/>
    <cellStyle name="Note 9" xfId="29171" hidden="1" xr:uid="{00000000-0005-0000-0000-00009F7B0000}"/>
    <cellStyle name="Note 9" xfId="30020" hidden="1" xr:uid="{00000000-0005-0000-0000-0000A07B0000}"/>
    <cellStyle name="Note 9" xfId="30118" hidden="1" xr:uid="{00000000-0005-0000-0000-0000A17B0000}"/>
    <cellStyle name="Note 9" xfId="30273" hidden="1" xr:uid="{00000000-0005-0000-0000-0000A27B0000}"/>
    <cellStyle name="Note 9" xfId="29214" hidden="1" xr:uid="{00000000-0005-0000-0000-0000A37B0000}"/>
    <cellStyle name="Note 9" xfId="30290" hidden="1" xr:uid="{00000000-0005-0000-0000-0000A47B0000}"/>
    <cellStyle name="Note 9" xfId="29537" hidden="1" xr:uid="{00000000-0005-0000-0000-0000A57B0000}"/>
    <cellStyle name="Note 9" xfId="30552" hidden="1" xr:uid="{00000000-0005-0000-0000-0000A67B0000}"/>
    <cellStyle name="Note 9" xfId="29139" hidden="1" xr:uid="{00000000-0005-0000-0000-0000A77B0000}"/>
    <cellStyle name="Note 9" xfId="29596" hidden="1" xr:uid="{00000000-0005-0000-0000-0000A87B0000}"/>
    <cellStyle name="Note 9" xfId="30889" hidden="1" xr:uid="{00000000-0005-0000-0000-0000A97B0000}"/>
    <cellStyle name="Note 9" xfId="30312" hidden="1" xr:uid="{00000000-0005-0000-0000-0000AA7B0000}"/>
    <cellStyle name="Note 9" xfId="30109" hidden="1" xr:uid="{00000000-0005-0000-0000-0000AB7B0000}"/>
    <cellStyle name="Note 9" xfId="31260" hidden="1" xr:uid="{00000000-0005-0000-0000-0000AC7B0000}"/>
    <cellStyle name="Note 9" xfId="31259" hidden="1" xr:uid="{00000000-0005-0000-0000-0000AD7B0000}"/>
    <cellStyle name="Note 9" xfId="31337" hidden="1" xr:uid="{00000000-0005-0000-0000-0000AE7B0000}"/>
    <cellStyle name="Note 9" xfId="31478" hidden="1" xr:uid="{00000000-0005-0000-0000-0000AF7B0000}"/>
    <cellStyle name="Note 9" xfId="32062" hidden="1" xr:uid="{00000000-0005-0000-0000-0000B07B0000}"/>
    <cellStyle name="Note 9" xfId="32076" hidden="1" xr:uid="{00000000-0005-0000-0000-0000B17B0000}"/>
    <cellStyle name="Note 9" xfId="32217" hidden="1" xr:uid="{00000000-0005-0000-0000-0000B27B0000}"/>
    <cellStyle name="Note 9" xfId="32322" hidden="1" xr:uid="{00000000-0005-0000-0000-0000B37B0000}"/>
    <cellStyle name="Note 9" xfId="32505" hidden="1" xr:uid="{00000000-0005-0000-0000-0000B47B0000}"/>
    <cellStyle name="Note 9" xfId="31954" hidden="1" xr:uid="{00000000-0005-0000-0000-0000B57B0000}"/>
    <cellStyle name="Note 9" xfId="32524" hidden="1" xr:uid="{00000000-0005-0000-0000-0000B67B0000}"/>
    <cellStyle name="Note 9" xfId="31963" hidden="1" xr:uid="{00000000-0005-0000-0000-0000B77B0000}"/>
    <cellStyle name="Note 9" xfId="32812" hidden="1" xr:uid="{00000000-0005-0000-0000-0000B87B0000}"/>
    <cellStyle name="Note 9" xfId="32910" hidden="1" xr:uid="{00000000-0005-0000-0000-0000B97B0000}"/>
    <cellStyle name="Note 9" xfId="33065" hidden="1" xr:uid="{00000000-0005-0000-0000-0000BA7B0000}"/>
    <cellStyle name="Note 9" xfId="32006" hidden="1" xr:uid="{00000000-0005-0000-0000-0000BB7B0000}"/>
    <cellStyle name="Note 9" xfId="33082" hidden="1" xr:uid="{00000000-0005-0000-0000-0000BC7B0000}"/>
    <cellStyle name="Note 9" xfId="32329" hidden="1" xr:uid="{00000000-0005-0000-0000-0000BD7B0000}"/>
    <cellStyle name="Note 9" xfId="33344" hidden="1" xr:uid="{00000000-0005-0000-0000-0000BE7B0000}"/>
    <cellStyle name="Note 9" xfId="31931" hidden="1" xr:uid="{00000000-0005-0000-0000-0000BF7B0000}"/>
    <cellStyle name="Note 9" xfId="32388" hidden="1" xr:uid="{00000000-0005-0000-0000-0000C07B0000}"/>
    <cellStyle name="Note 9" xfId="33681" hidden="1" xr:uid="{00000000-0005-0000-0000-0000C17B0000}"/>
    <cellStyle name="Note 9" xfId="33104" hidden="1" xr:uid="{00000000-0005-0000-0000-0000C27B0000}"/>
    <cellStyle name="Note 9" xfId="32901" hidden="1" xr:uid="{00000000-0005-0000-0000-0000C37B0000}"/>
    <cellStyle name="Output" xfId="12" builtinId="21" customBuiltin="1"/>
    <cellStyle name="Percent" xfId="6" builtinId="5" hidden="1"/>
    <cellStyle name="Percent" xfId="57" builtinId="5" hidden="1"/>
    <cellStyle name="Percent" xfId="133" builtinId="5" hidden="1"/>
    <cellStyle name="Percent" xfId="177" builtinId="5" hidden="1"/>
    <cellStyle name="Percent" xfId="247" builtinId="5" hidden="1"/>
    <cellStyle name="Percent" xfId="285" builtinId="5" hidden="1"/>
    <cellStyle name="Percent" xfId="354" builtinId="5" hidden="1"/>
    <cellStyle name="Percent" xfId="3905" builtinId="5" hidden="1"/>
    <cellStyle name="Percent" xfId="3975" builtinId="5" hidden="1"/>
    <cellStyle name="Percent" xfId="4013" builtinId="5" hidden="1"/>
    <cellStyle name="Percent" xfId="4109" builtinId="5" hidden="1"/>
    <cellStyle name="Percent" xfId="8242" builtinId="5" hidden="1"/>
    <cellStyle name="Percent" xfId="6110" builtinId="5" hidden="1"/>
    <cellStyle name="Percent" xfId="8345" builtinId="5" hidden="1"/>
    <cellStyle name="Percent" xfId="10571" builtinId="5" hidden="1"/>
    <cellStyle name="Percent" xfId="4549" builtinId="5" hidden="1"/>
    <cellStyle name="Percent" xfId="8525" builtinId="5" hidden="1"/>
    <cellStyle name="Percent" xfId="8297" builtinId="5" hidden="1"/>
    <cellStyle name="Percent" xfId="5645" builtinId="5" hidden="1"/>
    <cellStyle name="Percent" xfId="14554" builtinId="5" hidden="1"/>
    <cellStyle name="Percent" xfId="11046" builtinId="5" hidden="1"/>
    <cellStyle name="Percent" xfId="14638" builtinId="5" hidden="1"/>
    <cellStyle name="Percent" xfId="16806" builtinId="5" hidden="1"/>
    <cellStyle name="Percent" xfId="7732" builtinId="5" hidden="1"/>
    <cellStyle name="Percent" xfId="14797" builtinId="5" hidden="1"/>
    <cellStyle name="Percent" xfId="14598" builtinId="5" hidden="1"/>
    <cellStyle name="Percent" xfId="6058" builtinId="5" hidden="1"/>
    <cellStyle name="Percent" xfId="19110" builtinId="5" hidden="1"/>
    <cellStyle name="Percent" xfId="8315" builtinId="5" hidden="1"/>
    <cellStyle name="Percent" xfId="6156" builtinId="5" hidden="1"/>
    <cellStyle name="Percent" xfId="17783" builtinId="5" hidden="1"/>
    <cellStyle name="Percent" xfId="22364" builtinId="5" hidden="1"/>
    <cellStyle name="Percent" xfId="18504" builtinId="5" hidden="1"/>
    <cellStyle name="Percent" xfId="16920" builtinId="5" hidden="1"/>
    <cellStyle name="Percent" xfId="28445" xr:uid="{00000000-0005-0000-0000-0000E87B0000}"/>
    <cellStyle name="Percent [0]" xfId="127" xr:uid="{00000000-0005-0000-0000-0000E97B0000}"/>
    <cellStyle name="Percent [1]" xfId="48" xr:uid="{00000000-0005-0000-0000-0000EB7B0000}"/>
    <cellStyle name="Percent [2]" xfId="44" xr:uid="{00000000-0005-0000-0000-0000ED7B0000}"/>
    <cellStyle name="Percent [3]" xfId="50" xr:uid="{00000000-0005-0000-0000-0000EF7B0000}"/>
    <cellStyle name="Rt border" xfId="28444" xr:uid="{C8F2665A-897E-456C-9933-F7D19FBB33FF}"/>
    <cellStyle name="Rt margin" xfId="92" xr:uid="{00000000-0005-0000-0000-0000F27B0000}"/>
    <cellStyle name="Sum" xfId="28442" xr:uid="{00000000-0005-0000-0000-0000F47B0000}"/>
    <cellStyle name="Text" xfId="45" xr:uid="{00000000-0005-0000-0000-0000F57B0000}"/>
    <cellStyle name="Title" xfId="1" builtinId="15" customBuiltin="1"/>
    <cellStyle name="Total" xfId="19" builtinId="25" hidden="1" customBuiltin="1"/>
    <cellStyle name="Total" xfId="67" builtinId="25" hidden="1" customBuiltin="1"/>
    <cellStyle name="Total" xfId="102" builtinId="25" hidden="1" customBuiltin="1"/>
    <cellStyle name="Total" xfId="145" builtinId="25" hidden="1" customBuiltin="1"/>
    <cellStyle name="Total" xfId="187" builtinId="25" hidden="1" customBuiltin="1"/>
    <cellStyle name="Total" xfId="221" builtinId="25" hidden="1" customBuiltin="1"/>
    <cellStyle name="Total" xfId="258" builtinId="25" hidden="1" customBuiltin="1"/>
    <cellStyle name="Total" xfId="295" builtinId="25" hidden="1" customBuiltin="1"/>
    <cellStyle name="Total" xfId="329" builtinId="25" hidden="1" customBuiltin="1"/>
    <cellStyle name="Total" xfId="364" builtinId="25" hidden="1" customBuiltin="1"/>
    <cellStyle name="Total" xfId="452" builtinId="25" hidden="1" customBuiltin="1"/>
    <cellStyle name="Total" xfId="486" builtinId="25" hidden="1" customBuiltin="1"/>
    <cellStyle name="Total" xfId="522" builtinId="25" hidden="1" customBuiltin="1"/>
    <cellStyle name="Total" xfId="558" builtinId="25" hidden="1" customBuiltin="1"/>
    <cellStyle name="Total" xfId="592" builtinId="25" hidden="1" customBuiltin="1"/>
    <cellStyle name="Total" xfId="391" builtinId="25" hidden="1" customBuiltin="1"/>
    <cellStyle name="Total" xfId="643" builtinId="25" hidden="1" customBuiltin="1"/>
    <cellStyle name="Total" xfId="677" builtinId="25" hidden="1" customBuiltin="1"/>
    <cellStyle name="Total" xfId="715" builtinId="25" hidden="1" customBuiltin="1"/>
    <cellStyle name="Total" xfId="750" builtinId="25" hidden="1" customBuiltin="1"/>
    <cellStyle name="Total" xfId="784" builtinId="25" hidden="1" customBuiltin="1"/>
    <cellStyle name="Total" xfId="433" builtinId="25" hidden="1" customBuiltin="1"/>
    <cellStyle name="Total" xfId="805" builtinId="25" hidden="1" customBuiltin="1"/>
    <cellStyle name="Total" xfId="404" builtinId="25" hidden="1" customBuiltin="1"/>
    <cellStyle name="Total" xfId="846" builtinId="25" hidden="1" customBuiltin="1"/>
    <cellStyle name="Total" xfId="882" builtinId="25" hidden="1" customBuiltin="1"/>
    <cellStyle name="Total" xfId="917" builtinId="25" hidden="1" customBuiltin="1"/>
    <cellStyle name="Total" xfId="808" builtinId="25" hidden="1" customBuiltin="1"/>
    <cellStyle name="Total" xfId="980" builtinId="25" hidden="1" customBuiltin="1"/>
    <cellStyle name="Total" xfId="1013" builtinId="25" hidden="1" customBuiltin="1"/>
    <cellStyle name="Total" xfId="1048" builtinId="25" hidden="1" customBuiltin="1"/>
    <cellStyle name="Total" xfId="1081" builtinId="25" hidden="1" customBuiltin="1"/>
    <cellStyle name="Total" xfId="1111" builtinId="25" hidden="1" customBuiltin="1"/>
    <cellStyle name="Total" xfId="692" builtinId="25" hidden="1" customBuiltin="1"/>
    <cellStyle name="Total" xfId="1130" builtinId="25" hidden="1" customBuiltin="1"/>
    <cellStyle name="Total" xfId="393" builtinId="25" hidden="1" customBuiltin="1"/>
    <cellStyle name="Total" xfId="1167" builtinId="25" hidden="1" customBuiltin="1"/>
    <cellStyle name="Total" xfId="1203" builtinId="25" hidden="1" customBuiltin="1"/>
    <cellStyle name="Total" xfId="1237" builtinId="25" hidden="1" customBuiltin="1"/>
    <cellStyle name="Total" xfId="1277" builtinId="25" hidden="1" customBuiltin="1"/>
    <cellStyle name="Total" xfId="1322" builtinId="25" hidden="1" customBuiltin="1"/>
    <cellStyle name="Total" xfId="1355" builtinId="25" hidden="1" customBuiltin="1"/>
    <cellStyle name="Total" xfId="1390" builtinId="25" hidden="1" customBuiltin="1"/>
    <cellStyle name="Total" xfId="1423" builtinId="25" hidden="1" customBuiltin="1"/>
    <cellStyle name="Total" xfId="1453" builtinId="25" hidden="1" customBuiltin="1"/>
    <cellStyle name="Total" xfId="1262" builtinId="25" hidden="1" customBuiltin="1"/>
    <cellStyle name="Total" xfId="1472" builtinId="25" hidden="1" customBuiltin="1"/>
    <cellStyle name="Total" xfId="1279" builtinId="25" hidden="1" customBuiltin="1"/>
    <cellStyle name="Total" xfId="1509" builtinId="25" hidden="1" customBuiltin="1"/>
    <cellStyle name="Total" xfId="1545" builtinId="25" hidden="1" customBuiltin="1"/>
    <cellStyle name="Total" xfId="1579" builtinId="25" hidden="1" customBuiltin="1"/>
    <cellStyle name="Total" xfId="1614" builtinId="25" hidden="1" customBuiltin="1"/>
    <cellStyle name="Total" xfId="1734" builtinId="25" hidden="1" customBuiltin="1"/>
    <cellStyle name="Total" xfId="1755" builtinId="25" hidden="1" customBuiltin="1"/>
    <cellStyle name="Total" xfId="1777" builtinId="25" hidden="1" customBuiltin="1"/>
    <cellStyle name="Total" xfId="1799" builtinId="25" hidden="1" customBuiltin="1"/>
    <cellStyle name="Total" xfId="1820" builtinId="25" hidden="1" customBuiltin="1"/>
    <cellStyle name="Total" xfId="1845" builtinId="25" hidden="1" customBuiltin="1"/>
    <cellStyle name="Total" xfId="2024" builtinId="25" hidden="1" customBuiltin="1"/>
    <cellStyle name="Total" xfId="2045" builtinId="25" hidden="1" customBuiltin="1"/>
    <cellStyle name="Total" xfId="2068" builtinId="25" hidden="1" customBuiltin="1"/>
    <cellStyle name="Total" xfId="2090" builtinId="25" hidden="1" customBuiltin="1"/>
    <cellStyle name="Total" xfId="2111" builtinId="25" hidden="1" customBuiltin="1"/>
    <cellStyle name="Total" xfId="1983" builtinId="25" hidden="1" customBuiltin="1"/>
    <cellStyle name="Total" xfId="2144" builtinId="25" hidden="1" customBuiltin="1"/>
    <cellStyle name="Total" xfId="2173" builtinId="25" hidden="1" customBuiltin="1"/>
    <cellStyle name="Total" xfId="2208" builtinId="25" hidden="1" customBuiltin="1"/>
    <cellStyle name="Total" xfId="2238" builtinId="25" hidden="1" customBuiltin="1"/>
    <cellStyle name="Total" xfId="2269" builtinId="25" hidden="1" customBuiltin="1"/>
    <cellStyle name="Total" xfId="2009" builtinId="25" hidden="1" customBuiltin="1"/>
    <cellStyle name="Total" xfId="2287" builtinId="25" hidden="1" customBuiltin="1"/>
    <cellStyle name="Total" xfId="1994" builtinId="25" hidden="1" customBuiltin="1"/>
    <cellStyle name="Total" xfId="2314" builtinId="25" hidden="1" customBuiltin="1"/>
    <cellStyle name="Total" xfId="2336" builtinId="25" hidden="1" customBuiltin="1"/>
    <cellStyle name="Total" xfId="2357" builtinId="25" hidden="1" customBuiltin="1"/>
    <cellStyle name="Total" xfId="2289" builtinId="25" hidden="1" customBuiltin="1"/>
    <cellStyle name="Total" xfId="2399" builtinId="25" hidden="1" customBuiltin="1"/>
    <cellStyle name="Total" xfId="2427" builtinId="25" hidden="1" customBuiltin="1"/>
    <cellStyle name="Total" xfId="2459" builtinId="25" hidden="1" customBuiltin="1"/>
    <cellStyle name="Total" xfId="2488" builtinId="25" hidden="1" customBuiltin="1"/>
    <cellStyle name="Total" xfId="2515" builtinId="25" hidden="1" customBuiltin="1"/>
    <cellStyle name="Total" xfId="2187" builtinId="25" hidden="1" customBuiltin="1"/>
    <cellStyle name="Total" xfId="2532" builtinId="25" hidden="1" customBuiltin="1"/>
    <cellStyle name="Total" xfId="1985" builtinId="25" hidden="1" customBuiltin="1"/>
    <cellStyle name="Total" xfId="2555" builtinId="25" hidden="1" customBuiltin="1"/>
    <cellStyle name="Total" xfId="2577" builtinId="25" hidden="1" customBuiltin="1"/>
    <cellStyle name="Total" xfId="2598" builtinId="25" hidden="1" customBuiltin="1"/>
    <cellStyle name="Total" xfId="2623" builtinId="25" hidden="1" customBuiltin="1"/>
    <cellStyle name="Total" xfId="2659" builtinId="25" hidden="1" customBuiltin="1"/>
    <cellStyle name="Total" xfId="2687" builtinId="25" hidden="1" customBuiltin="1"/>
    <cellStyle name="Total" xfId="2719" builtinId="25" hidden="1" customBuiltin="1"/>
    <cellStyle name="Total" xfId="2748" builtinId="25" hidden="1" customBuiltin="1"/>
    <cellStyle name="Total" xfId="2775" builtinId="25" hidden="1" customBuiltin="1"/>
    <cellStyle name="Total" xfId="2611" builtinId="25" hidden="1" customBuiltin="1"/>
    <cellStyle name="Total" xfId="2792" builtinId="25" hidden="1" customBuiltin="1"/>
    <cellStyle name="Total" xfId="2625" builtinId="25" hidden="1" customBuiltin="1"/>
    <cellStyle name="Total" xfId="2815" builtinId="25" hidden="1" customBuiltin="1"/>
    <cellStyle name="Total" xfId="2837" builtinId="25" hidden="1" customBuiltin="1"/>
    <cellStyle name="Total" xfId="2858" builtinId="25" hidden="1" customBuiltin="1"/>
    <cellStyle name="Total" xfId="2880" builtinId="25" hidden="1" customBuiltin="1"/>
    <cellStyle name="Total" xfId="1883" builtinId="25" hidden="1" customBuiltin="1"/>
    <cellStyle name="Total" xfId="1967" builtinId="25" hidden="1" customBuiltin="1"/>
    <cellStyle name="Total" xfId="1835" builtinId="25" hidden="1" customBuiltin="1"/>
    <cellStyle name="Total" xfId="1877" builtinId="25" hidden="1" customBuiltin="1"/>
    <cellStyle name="Total" xfId="1979" builtinId="25" hidden="1" customBuiltin="1"/>
    <cellStyle name="Total" xfId="1834" builtinId="25" hidden="1" customBuiltin="1"/>
    <cellStyle name="Total" xfId="3031" builtinId="25" hidden="1" customBuiltin="1"/>
    <cellStyle name="Total" xfId="3052" builtinId="25" hidden="1" customBuiltin="1"/>
    <cellStyle name="Total" xfId="3075" builtinId="25" hidden="1" customBuiltin="1"/>
    <cellStyle name="Total" xfId="3096" builtinId="25" hidden="1" customBuiltin="1"/>
    <cellStyle name="Total" xfId="3117" builtinId="25" hidden="1" customBuiltin="1"/>
    <cellStyle name="Total" xfId="2992" builtinId="25" hidden="1" customBuiltin="1"/>
    <cellStyle name="Total" xfId="3149" builtinId="25" hidden="1" customBuiltin="1"/>
    <cellStyle name="Total" xfId="3178" builtinId="25" hidden="1" customBuiltin="1"/>
    <cellStyle name="Total" xfId="3213" builtinId="25" hidden="1" customBuiltin="1"/>
    <cellStyle name="Total" xfId="3242" builtinId="25" hidden="1" customBuiltin="1"/>
    <cellStyle name="Total" xfId="3273" builtinId="25" hidden="1" customBuiltin="1"/>
    <cellStyle name="Total" xfId="3017" builtinId="25" hidden="1" customBuiltin="1"/>
    <cellStyle name="Total" xfId="3291" builtinId="25" hidden="1" customBuiltin="1"/>
    <cellStyle name="Total" xfId="3003" builtinId="25" hidden="1" customBuiltin="1"/>
    <cellStyle name="Total" xfId="3318" builtinId="25" hidden="1" customBuiltin="1"/>
    <cellStyle name="Total" xfId="3339" builtinId="25" hidden="1" customBuiltin="1"/>
    <cellStyle name="Total" xfId="3360" builtinId="25" hidden="1" customBuiltin="1"/>
    <cellStyle name="Total" xfId="3293" builtinId="25" hidden="1" customBuiltin="1"/>
    <cellStyle name="Total" xfId="3400" builtinId="25" hidden="1" customBuiltin="1"/>
    <cellStyle name="Total" xfId="3428" builtinId="25" hidden="1" customBuiltin="1"/>
    <cellStyle name="Total" xfId="3460" builtinId="25" hidden="1" customBuiltin="1"/>
    <cellStyle name="Total" xfId="3488" builtinId="25" hidden="1" customBuiltin="1"/>
    <cellStyle name="Total" xfId="3515" builtinId="25" hidden="1" customBuiltin="1"/>
    <cellStyle name="Total" xfId="3192" builtinId="25" hidden="1" customBuiltin="1"/>
    <cellStyle name="Total" xfId="3532" builtinId="25" hidden="1" customBuiltin="1"/>
    <cellStyle name="Total" xfId="2994" builtinId="25" hidden="1" customBuiltin="1"/>
    <cellStyle name="Total" xfId="3555" builtinId="25" hidden="1" customBuiltin="1"/>
    <cellStyle name="Total" xfId="3576" builtinId="25" hidden="1" customBuiltin="1"/>
    <cellStyle name="Total" xfId="3597" builtinId="25" hidden="1" customBuiltin="1"/>
    <cellStyle name="Total" xfId="3622" builtinId="25" hidden="1" customBuiltin="1"/>
    <cellStyle name="Total" xfId="3656" builtinId="25" hidden="1" customBuiltin="1"/>
    <cellStyle name="Total" xfId="3684" builtinId="25" hidden="1" customBuiltin="1"/>
    <cellStyle name="Total" xfId="3716" builtinId="25" hidden="1" customBuiltin="1"/>
    <cellStyle name="Total" xfId="3744" builtinId="25" hidden="1" customBuiltin="1"/>
    <cellStyle name="Total" xfId="3771" builtinId="25" hidden="1" customBuiltin="1"/>
    <cellStyle name="Total" xfId="3610" builtinId="25" hidden="1" customBuiltin="1"/>
    <cellStyle name="Total" xfId="3788" builtinId="25" hidden="1" customBuiltin="1"/>
    <cellStyle name="Total" xfId="3624" builtinId="25" hidden="1" customBuiltin="1"/>
    <cellStyle name="Total" xfId="3811" builtinId="25" hidden="1" customBuiltin="1"/>
    <cellStyle name="Total" xfId="3832" builtinId="25" hidden="1" customBuiltin="1"/>
    <cellStyle name="Total" xfId="3853" builtinId="25" hidden="1" customBuiltin="1"/>
    <cellStyle name="Total" xfId="3874" builtinId="25" hidden="1" customBuiltin="1"/>
    <cellStyle name="Total" xfId="3915" builtinId="25" hidden="1" customBuiltin="1"/>
    <cellStyle name="Total" xfId="3949" builtinId="25" hidden="1" customBuiltin="1"/>
    <cellStyle name="Total" xfId="3986" builtinId="25" hidden="1" customBuiltin="1"/>
    <cellStyle name="Total" xfId="4023" builtinId="25" hidden="1" customBuiltin="1"/>
    <cellStyle name="Total" xfId="4057" builtinId="25" hidden="1" customBuiltin="1"/>
    <cellStyle name="Total" xfId="4255" builtinId="25" hidden="1" customBuiltin="1"/>
    <cellStyle name="Total" xfId="6389" builtinId="25" hidden="1" customBuiltin="1"/>
    <cellStyle name="Total" xfId="6413" builtinId="25" hidden="1" customBuiltin="1"/>
    <cellStyle name="Total" xfId="6443" builtinId="25" hidden="1" customBuiltin="1"/>
    <cellStyle name="Total" xfId="6467" builtinId="25" hidden="1" customBuiltin="1"/>
    <cellStyle name="Total" xfId="6490" builtinId="25" hidden="1" customBuiltin="1"/>
    <cellStyle name="Total" xfId="6337" builtinId="25" hidden="1" customBuiltin="1"/>
    <cellStyle name="Total" xfId="6531" builtinId="25" hidden="1" customBuiltin="1"/>
    <cellStyle name="Total" xfId="6565" builtinId="25" hidden="1" customBuiltin="1"/>
    <cellStyle name="Total" xfId="6603" builtinId="25" hidden="1" customBuiltin="1"/>
    <cellStyle name="Total" xfId="6639" builtinId="25" hidden="1" customBuiltin="1"/>
    <cellStyle name="Total" xfId="6674" builtinId="25" hidden="1" customBuiltin="1"/>
    <cellStyle name="Total" xfId="6371" builtinId="25" hidden="1" customBuiltin="1"/>
    <cellStyle name="Total" xfId="6695" builtinId="25" hidden="1" customBuiltin="1"/>
    <cellStyle name="Total" xfId="6350" builtinId="25" hidden="1" customBuiltin="1"/>
    <cellStyle name="Total" xfId="6736" builtinId="25" hidden="1" customBuiltin="1"/>
    <cellStyle name="Total" xfId="6772" builtinId="25" hidden="1" customBuiltin="1"/>
    <cellStyle name="Total" xfId="6807" builtinId="25" hidden="1" customBuiltin="1"/>
    <cellStyle name="Total" xfId="6698" builtinId="25" hidden="1" customBuiltin="1"/>
    <cellStyle name="Total" xfId="6870" builtinId="25" hidden="1" customBuiltin="1"/>
    <cellStyle name="Total" xfId="6903" builtinId="25" hidden="1" customBuiltin="1"/>
    <cellStyle name="Total" xfId="6939" builtinId="25" hidden="1" customBuiltin="1"/>
    <cellStyle name="Total" xfId="6972" builtinId="25" hidden="1" customBuiltin="1"/>
    <cellStyle name="Total" xfId="7002" builtinId="25" hidden="1" customBuiltin="1"/>
    <cellStyle name="Total" xfId="6580" builtinId="25" hidden="1" customBuiltin="1"/>
    <cellStyle name="Total" xfId="7021" builtinId="25" hidden="1" customBuiltin="1"/>
    <cellStyle name="Total" xfId="6339" builtinId="25" hidden="1" customBuiltin="1"/>
    <cellStyle name="Total" xfId="7058" builtinId="25" hidden="1" customBuiltin="1"/>
    <cellStyle name="Total" xfId="7094" builtinId="25" hidden="1" customBuiltin="1"/>
    <cellStyle name="Total" xfId="7128" builtinId="25" hidden="1" customBuiltin="1"/>
    <cellStyle name="Total" xfId="7168" builtinId="25" hidden="1" customBuiltin="1"/>
    <cellStyle name="Total" xfId="7214" builtinId="25" hidden="1" customBuiltin="1"/>
    <cellStyle name="Total" xfId="7248" builtinId="25" hidden="1" customBuiltin="1"/>
    <cellStyle name="Total" xfId="7284" builtinId="25" hidden="1" customBuiltin="1"/>
    <cellStyle name="Total" xfId="7317" builtinId="25" hidden="1" customBuiltin="1"/>
    <cellStyle name="Total" xfId="7347" builtinId="25" hidden="1" customBuiltin="1"/>
    <cellStyle name="Total" xfId="7153" builtinId="25" hidden="1" customBuiltin="1"/>
    <cellStyle name="Total" xfId="7366" builtinId="25" hidden="1" customBuiltin="1"/>
    <cellStyle name="Total" xfId="7170" builtinId="25" hidden="1" customBuiltin="1"/>
    <cellStyle name="Total" xfId="7404" builtinId="25" hidden="1" customBuiltin="1"/>
    <cellStyle name="Total" xfId="7440" builtinId="25" hidden="1" customBuiltin="1"/>
    <cellStyle name="Total" xfId="7474" builtinId="25" hidden="1" customBuiltin="1"/>
    <cellStyle name="Total" xfId="7522" builtinId="25" hidden="1" customBuiltin="1"/>
    <cellStyle name="Total" xfId="7975" builtinId="25" hidden="1" customBuiltin="1"/>
    <cellStyle name="Total" xfId="7996" builtinId="25" hidden="1" customBuiltin="1"/>
    <cellStyle name="Total" xfId="8019" builtinId="25" hidden="1" customBuiltin="1"/>
    <cellStyle name="Total" xfId="8042" builtinId="25" hidden="1" customBuiltin="1"/>
    <cellStyle name="Total" xfId="8063" builtinId="25" hidden="1" customBuiltin="1"/>
    <cellStyle name="Total" xfId="8107" builtinId="25" hidden="1" customBuiltin="1"/>
    <cellStyle name="Total" xfId="8572" builtinId="25" hidden="1" customBuiltin="1"/>
    <cellStyle name="Total" xfId="8596" builtinId="25" hidden="1" customBuiltin="1"/>
    <cellStyle name="Total" xfId="8624" builtinId="25" hidden="1" customBuiltin="1"/>
    <cellStyle name="Total" xfId="8647" builtinId="25" hidden="1" customBuiltin="1"/>
    <cellStyle name="Total" xfId="8673" builtinId="25" hidden="1" customBuiltin="1"/>
    <cellStyle name="Total" xfId="8528" builtinId="25" hidden="1" customBuiltin="1"/>
    <cellStyle name="Total" xfId="8708" builtinId="25" hidden="1" customBuiltin="1"/>
    <cellStyle name="Total" xfId="8738" builtinId="25" hidden="1" customBuiltin="1"/>
    <cellStyle name="Total" xfId="8774" builtinId="25" hidden="1" customBuiltin="1"/>
    <cellStyle name="Total" xfId="8806" builtinId="25" hidden="1" customBuiltin="1"/>
    <cellStyle name="Total" xfId="8838" builtinId="25" hidden="1" customBuiltin="1"/>
    <cellStyle name="Total" xfId="8557" builtinId="25" hidden="1" customBuiltin="1"/>
    <cellStyle name="Total" xfId="8856" builtinId="25" hidden="1" customBuiltin="1"/>
    <cellStyle name="Total" xfId="8540" builtinId="25" hidden="1" customBuiltin="1"/>
    <cellStyle name="Total" xfId="8887" builtinId="25" hidden="1" customBuiltin="1"/>
    <cellStyle name="Total" xfId="8911" builtinId="25" hidden="1" customBuiltin="1"/>
    <cellStyle name="Total" xfId="8935" builtinId="25" hidden="1" customBuiltin="1"/>
    <cellStyle name="Total" xfId="8859" builtinId="25" hidden="1" customBuiltin="1"/>
    <cellStyle name="Total" xfId="8981" builtinId="25" hidden="1" customBuiltin="1"/>
    <cellStyle name="Total" xfId="9012" builtinId="25" hidden="1" customBuiltin="1"/>
    <cellStyle name="Total" xfId="9045" builtinId="25" hidden="1" customBuiltin="1"/>
    <cellStyle name="Total" xfId="9076" builtinId="25" hidden="1" customBuiltin="1"/>
    <cellStyle name="Total" xfId="9103" builtinId="25" hidden="1" customBuiltin="1"/>
    <cellStyle name="Total" xfId="8752" builtinId="25" hidden="1" customBuiltin="1"/>
    <cellStyle name="Total" xfId="9120" builtinId="25" hidden="1" customBuiltin="1"/>
    <cellStyle name="Total" xfId="8530" builtinId="25" hidden="1" customBuiltin="1"/>
    <cellStyle name="Total" xfId="9149" builtinId="25" hidden="1" customBuiltin="1"/>
    <cellStyle name="Total" xfId="9174" builtinId="25" hidden="1" customBuiltin="1"/>
    <cellStyle name="Total" xfId="9200" builtinId="25" hidden="1" customBuiltin="1"/>
    <cellStyle name="Total" xfId="9228" builtinId="25" hidden="1" customBuiltin="1"/>
    <cellStyle name="Total" xfId="9266" builtinId="25" hidden="1" customBuiltin="1"/>
    <cellStyle name="Total" xfId="9297" builtinId="25" hidden="1" customBuiltin="1"/>
    <cellStyle name="Total" xfId="9330" builtinId="25" hidden="1" customBuiltin="1"/>
    <cellStyle name="Total" xfId="9361" builtinId="25" hidden="1" customBuiltin="1"/>
    <cellStyle name="Total" xfId="9388" builtinId="25" hidden="1" customBuiltin="1"/>
    <cellStyle name="Total" xfId="9216" builtinId="25" hidden="1" customBuiltin="1"/>
    <cellStyle name="Total" xfId="9405" builtinId="25" hidden="1" customBuiltin="1"/>
    <cellStyle name="Total" xfId="9230" builtinId="25" hidden="1" customBuiltin="1"/>
    <cellStyle name="Total" xfId="9433" builtinId="25" hidden="1" customBuiltin="1"/>
    <cellStyle name="Total" xfId="9458" builtinId="25" hidden="1" customBuiltin="1"/>
    <cellStyle name="Total" xfId="9482" builtinId="25" hidden="1" customBuiltin="1"/>
    <cellStyle name="Total" xfId="9506" builtinId="25" hidden="1" customBuiltin="1"/>
    <cellStyle name="Total" xfId="8208" builtinId="25" hidden="1" customBuiltin="1"/>
    <cellStyle name="Total" xfId="8479" builtinId="25" hidden="1" customBuiltin="1"/>
    <cellStyle name="Total" xfId="8096" builtinId="25" hidden="1" customBuiltin="1"/>
    <cellStyle name="Total" xfId="8195" builtinId="25" hidden="1" customBuiltin="1"/>
    <cellStyle name="Total" xfId="8504" builtinId="25" hidden="1" customBuiltin="1"/>
    <cellStyle name="Total" xfId="8095" builtinId="25" hidden="1" customBuiltin="1"/>
    <cellStyle name="Total" xfId="9673" builtinId="25" hidden="1" customBuiltin="1"/>
    <cellStyle name="Total" xfId="9694" builtinId="25" hidden="1" customBuiltin="1"/>
    <cellStyle name="Total" xfId="9717" builtinId="25" hidden="1" customBuiltin="1"/>
    <cellStyle name="Total" xfId="9738" builtinId="25" hidden="1" customBuiltin="1"/>
    <cellStyle name="Total" xfId="9759" builtinId="25" hidden="1" customBuiltin="1"/>
    <cellStyle name="Total" xfId="9631" builtinId="25" hidden="1" customBuiltin="1"/>
    <cellStyle name="Total" xfId="9793" builtinId="25" hidden="1" customBuiltin="1"/>
    <cellStyle name="Total" xfId="9823" builtinId="25" hidden="1" customBuiltin="1"/>
    <cellStyle name="Total" xfId="9858" builtinId="25" hidden="1" customBuiltin="1"/>
    <cellStyle name="Total" xfId="9889" builtinId="25" hidden="1" customBuiltin="1"/>
    <cellStyle name="Total" xfId="9920" builtinId="25" hidden="1" customBuiltin="1"/>
    <cellStyle name="Total" xfId="9658" builtinId="25" hidden="1" customBuiltin="1"/>
    <cellStyle name="Total" xfId="9939" builtinId="25" hidden="1" customBuiltin="1"/>
    <cellStyle name="Total" xfId="9643" builtinId="25" hidden="1" customBuiltin="1"/>
    <cellStyle name="Total" xfId="9971" builtinId="25" hidden="1" customBuiltin="1"/>
    <cellStyle name="Total" xfId="9995" builtinId="25" hidden="1" customBuiltin="1"/>
    <cellStyle name="Total" xfId="10019" builtinId="25" hidden="1" customBuiltin="1"/>
    <cellStyle name="Total" xfId="9942" builtinId="25" hidden="1" customBuiltin="1"/>
    <cellStyle name="Total" xfId="10062" builtinId="25" hidden="1" customBuiltin="1"/>
    <cellStyle name="Total" xfId="10091" builtinId="25" hidden="1" customBuiltin="1"/>
    <cellStyle name="Total" xfId="10123" builtinId="25" hidden="1" customBuiltin="1"/>
    <cellStyle name="Total" xfId="10152" builtinId="25" hidden="1" customBuiltin="1"/>
    <cellStyle name="Total" xfId="10179" builtinId="25" hidden="1" customBuiltin="1"/>
    <cellStyle name="Total" xfId="9837" builtinId="25" hidden="1" customBuiltin="1"/>
    <cellStyle name="Total" xfId="10197" builtinId="25" hidden="1" customBuiltin="1"/>
    <cellStyle name="Total" xfId="9633" builtinId="25" hidden="1" customBuiltin="1"/>
    <cellStyle name="Total" xfId="10225" builtinId="25" hidden="1" customBuiltin="1"/>
    <cellStyle name="Total" xfId="10249" builtinId="25" hidden="1" customBuiltin="1"/>
    <cellStyle name="Total" xfId="10273" builtinId="25" hidden="1" customBuiltin="1"/>
    <cellStyle name="Total" xfId="10301" builtinId="25" hidden="1" customBuiltin="1"/>
    <cellStyle name="Total" xfId="10340" builtinId="25" hidden="1" customBuiltin="1"/>
    <cellStyle name="Total" xfId="10369" builtinId="25" hidden="1" customBuiltin="1"/>
    <cellStyle name="Total" xfId="10402" builtinId="25" hidden="1" customBuiltin="1"/>
    <cellStyle name="Total" xfId="10432" builtinId="25" hidden="1" customBuiltin="1"/>
    <cellStyle name="Total" xfId="10459" builtinId="25" hidden="1" customBuiltin="1"/>
    <cellStyle name="Total" xfId="10288" builtinId="25" hidden="1" customBuiltin="1"/>
    <cellStyle name="Total" xfId="10476" builtinId="25" hidden="1" customBuiltin="1"/>
    <cellStyle name="Total" xfId="10303" builtinId="25" hidden="1" customBuiltin="1"/>
    <cellStyle name="Total" xfId="10505" builtinId="25" hidden="1" customBuiltin="1"/>
    <cellStyle name="Total" xfId="10529" builtinId="25" hidden="1" customBuiltin="1"/>
    <cellStyle name="Total" xfId="10551" builtinId="25" hidden="1" customBuiltin="1"/>
    <cellStyle name="Total" xfId="10581" builtinId="25" hidden="1" customBuiltin="1"/>
    <cellStyle name="Total" xfId="6087" builtinId="25" hidden="1" customBuiltin="1"/>
    <cellStyle name="Total" xfId="10604" builtinId="25" hidden="1" customBuiltin="1"/>
    <cellStyle name="Total" xfId="7788" builtinId="25" hidden="1" customBuiltin="1"/>
    <cellStyle name="Total" xfId="10707" builtinId="25" hidden="1" customBuiltin="1"/>
    <cellStyle name="Total" xfId="8140" builtinId="25" hidden="1" customBuiltin="1"/>
    <cellStyle name="Total" xfId="7873" builtinId="25" hidden="1" customBuiltin="1"/>
    <cellStyle name="Total" xfId="4859" builtinId="25" hidden="1" customBuiltin="1"/>
    <cellStyle name="Total" xfId="4496" builtinId="25" hidden="1" customBuiltin="1"/>
    <cellStyle name="Total" xfId="4474" builtinId="25" hidden="1" customBuiltin="1"/>
    <cellStyle name="Total" xfId="7835" builtinId="25" hidden="1" customBuiltin="1"/>
    <cellStyle name="Total" xfId="4513" builtinId="25" hidden="1" customBuiltin="1"/>
    <cellStyle name="Total" xfId="7831" builtinId="25" hidden="1" customBuiltin="1"/>
    <cellStyle name="Total" xfId="5818" builtinId="25" hidden="1" customBuiltin="1"/>
    <cellStyle name="Total" xfId="4415" builtinId="25" hidden="1" customBuiltin="1"/>
    <cellStyle name="Total" xfId="7698" builtinId="25" hidden="1" customBuiltin="1"/>
    <cellStyle name="Total" xfId="8414" builtinId="25" hidden="1" customBuiltin="1"/>
    <cellStyle name="Total" xfId="10801" builtinId="25" hidden="1" customBuiltin="1"/>
    <cellStyle name="Total" xfId="5668" builtinId="25" hidden="1" customBuiltin="1"/>
    <cellStyle name="Total" xfId="7568" builtinId="25" hidden="1" customBuiltin="1"/>
    <cellStyle name="Total" xfId="5741" builtinId="25" hidden="1" customBuiltin="1"/>
    <cellStyle name="Total" xfId="10739" builtinId="25" hidden="1" customBuiltin="1"/>
    <cellStyle name="Total" xfId="5583" builtinId="25" hidden="1" customBuiltin="1"/>
    <cellStyle name="Total" xfId="10737" builtinId="25" hidden="1" customBuiltin="1"/>
    <cellStyle name="Total" xfId="7655" builtinId="25" hidden="1" customBuiltin="1"/>
    <cellStyle name="Total" xfId="8440" builtinId="25" hidden="1" customBuiltin="1"/>
    <cellStyle name="Total" xfId="10673" builtinId="25" hidden="1" customBuiltin="1"/>
    <cellStyle name="Total" xfId="10806" builtinId="25" hidden="1" customBuiltin="1"/>
    <cellStyle name="Total" xfId="8223" builtinId="25" hidden="1" customBuiltin="1"/>
    <cellStyle name="Total" xfId="4122" builtinId="25" hidden="1" customBuiltin="1"/>
    <cellStyle name="Total" xfId="4400" builtinId="25" hidden="1" customBuiltin="1"/>
    <cellStyle name="Total" xfId="4391" builtinId="25" hidden="1" customBuiltin="1"/>
    <cellStyle name="Total" xfId="7828" builtinId="25" hidden="1" customBuiltin="1"/>
    <cellStyle name="Total" xfId="5215" builtinId="25" hidden="1" customBuiltin="1"/>
    <cellStyle name="Total" xfId="4387" builtinId="25" hidden="1" customBuiltin="1"/>
    <cellStyle name="Total" xfId="5402" builtinId="25" hidden="1" customBuiltin="1"/>
    <cellStyle name="Total" xfId="5399" builtinId="25" hidden="1" customBuiltin="1"/>
    <cellStyle name="Total" xfId="5102" builtinId="25" hidden="1" customBuiltin="1"/>
    <cellStyle name="Total" xfId="5249" builtinId="25" hidden="1" customBuiltin="1"/>
    <cellStyle name="Total" xfId="4374" builtinId="25" hidden="1" customBuiltin="1"/>
    <cellStyle name="Total" xfId="4369" builtinId="25" hidden="1" customBuiltin="1"/>
    <cellStyle name="Total" xfId="6286" builtinId="25" hidden="1" customBuiltin="1"/>
    <cellStyle name="Total" xfId="5305" builtinId="25" hidden="1" customBuiltin="1"/>
    <cellStyle name="Total" xfId="5784" builtinId="25" hidden="1" customBuiltin="1"/>
    <cellStyle name="Total" xfId="5146" builtinId="25" hidden="1" customBuiltin="1"/>
    <cellStyle name="Total" xfId="5383" builtinId="25" hidden="1" customBuiltin="1"/>
    <cellStyle name="Total" xfId="4987" builtinId="25" hidden="1" customBuiltin="1"/>
    <cellStyle name="Total" xfId="4113" builtinId="25" hidden="1" customBuiltin="1"/>
    <cellStyle name="Total" xfId="5685" builtinId="25" hidden="1" customBuiltin="1"/>
    <cellStyle name="Total" xfId="5681" builtinId="25" hidden="1" customBuiltin="1"/>
    <cellStyle name="Total" xfId="10284" builtinId="25" hidden="1" customBuiltin="1"/>
    <cellStyle name="Total" xfId="9870" builtinId="25" hidden="1" customBuiltin="1"/>
    <cellStyle name="Total" xfId="6276" builtinId="25" hidden="1" customBuiltin="1"/>
    <cellStyle name="Total" xfId="6066" builtinId="25" hidden="1" customBuiltin="1"/>
    <cellStyle name="Total" xfId="9948" builtinId="25" hidden="1" customBuiltin="1"/>
    <cellStyle name="Total" xfId="11017" builtinId="25" hidden="1" customBuiltin="1"/>
    <cellStyle name="Total" xfId="11043" builtinId="25" hidden="1" customBuiltin="1"/>
    <cellStyle name="Total" xfId="11074" builtinId="25" hidden="1" customBuiltin="1"/>
    <cellStyle name="Total" xfId="11101" builtinId="25" hidden="1" customBuiltin="1"/>
    <cellStyle name="Total" xfId="11127" builtinId="25" hidden="1" customBuiltin="1"/>
    <cellStyle name="Total" xfId="10968" builtinId="25" hidden="1" customBuiltin="1"/>
    <cellStyle name="Total" xfId="11172" builtinId="25" hidden="1" customBuiltin="1"/>
    <cellStyle name="Total" xfId="11204" builtinId="25" hidden="1" customBuiltin="1"/>
    <cellStyle name="Total" xfId="11239" builtinId="25" hidden="1" customBuiltin="1"/>
    <cellStyle name="Total" xfId="11275" builtinId="25" hidden="1" customBuiltin="1"/>
    <cellStyle name="Total" xfId="11306" builtinId="25" hidden="1" customBuiltin="1"/>
    <cellStyle name="Total" xfId="11001" builtinId="25" hidden="1" customBuiltin="1"/>
    <cellStyle name="Total" xfId="11324" builtinId="25" hidden="1" customBuiltin="1"/>
    <cellStyle name="Total" xfId="10980" builtinId="25" hidden="1" customBuiltin="1"/>
    <cellStyle name="Total" xfId="11359" builtinId="25" hidden="1" customBuiltin="1"/>
    <cellStyle name="Total" xfId="11389" builtinId="25" hidden="1" customBuiltin="1"/>
    <cellStyle name="Total" xfId="11415" builtinId="25" hidden="1" customBuiltin="1"/>
    <cellStyle name="Total" xfId="11327" builtinId="25" hidden="1" customBuiltin="1"/>
    <cellStyle name="Total" xfId="11469" builtinId="25" hidden="1" customBuiltin="1"/>
    <cellStyle name="Total" xfId="11500" builtinId="25" hidden="1" customBuiltin="1"/>
    <cellStyle name="Total" xfId="11533" builtinId="25" hidden="1" customBuiltin="1"/>
    <cellStyle name="Total" xfId="11565" builtinId="25" hidden="1" customBuiltin="1"/>
    <cellStyle name="Total" xfId="11593" builtinId="25" hidden="1" customBuiltin="1"/>
    <cellStyle name="Total" xfId="11218" builtinId="25" hidden="1" customBuiltin="1"/>
    <cellStyle name="Total" xfId="11611" builtinId="25" hidden="1" customBuiltin="1"/>
    <cellStyle name="Total" xfId="10970" builtinId="25" hidden="1" customBuiltin="1"/>
    <cellStyle name="Total" xfId="11640" builtinId="25" hidden="1" customBuiltin="1"/>
    <cellStyle name="Total" xfId="11666" builtinId="25" hidden="1" customBuiltin="1"/>
    <cellStyle name="Total" xfId="11693" builtinId="25" hidden="1" customBuiltin="1"/>
    <cellStyle name="Total" xfId="11725" builtinId="25" hidden="1" customBuiltin="1"/>
    <cellStyle name="Total" xfId="11767" builtinId="25" hidden="1" customBuiltin="1"/>
    <cellStyle name="Total" xfId="11798" builtinId="25" hidden="1" customBuiltin="1"/>
    <cellStyle name="Total" xfId="11831" builtinId="25" hidden="1" customBuiltin="1"/>
    <cellStyle name="Total" xfId="11862" builtinId="25" hidden="1" customBuiltin="1"/>
    <cellStyle name="Total" xfId="11889" builtinId="25" hidden="1" customBuiltin="1"/>
    <cellStyle name="Total" xfId="11711" builtinId="25" hidden="1" customBuiltin="1"/>
    <cellStyle name="Total" xfId="11907" builtinId="25" hidden="1" customBuiltin="1"/>
    <cellStyle name="Total" xfId="11727" builtinId="25" hidden="1" customBuiltin="1"/>
    <cellStyle name="Total" xfId="11934" builtinId="25" hidden="1" customBuiltin="1"/>
    <cellStyle name="Total" xfId="11964" builtinId="25" hidden="1" customBuiltin="1"/>
    <cellStyle name="Total" xfId="11993" builtinId="25" hidden="1" customBuiltin="1"/>
    <cellStyle name="Total" xfId="12019" builtinId="25" hidden="1" customBuiltin="1"/>
    <cellStyle name="Total" xfId="4975" builtinId="25" hidden="1" customBuiltin="1"/>
    <cellStyle name="Total" xfId="10943" builtinId="25" hidden="1" customBuiltin="1"/>
    <cellStyle name="Total" xfId="9184" builtinId="25" hidden="1" customBuiltin="1"/>
    <cellStyle name="Total" xfId="5300" builtinId="25" hidden="1" customBuiltin="1"/>
    <cellStyle name="Total" xfId="10960" builtinId="25" hidden="1" customBuiltin="1"/>
    <cellStyle name="Total" xfId="9467" builtinId="25" hidden="1" customBuiltin="1"/>
    <cellStyle name="Total" xfId="12172" builtinId="25" hidden="1" customBuiltin="1"/>
    <cellStyle name="Total" xfId="12193" builtinId="25" hidden="1" customBuiltin="1"/>
    <cellStyle name="Total" xfId="12216" builtinId="25" hidden="1" customBuiltin="1"/>
    <cellStyle name="Total" xfId="12237" builtinId="25" hidden="1" customBuiltin="1"/>
    <cellStyle name="Total" xfId="12258" builtinId="25" hidden="1" customBuiltin="1"/>
    <cellStyle name="Total" xfId="12131" builtinId="25" hidden="1" customBuiltin="1"/>
    <cellStyle name="Total" xfId="12295" builtinId="25" hidden="1" customBuiltin="1"/>
    <cellStyle name="Total" xfId="12326" builtinId="25" hidden="1" customBuiltin="1"/>
    <cellStyle name="Total" xfId="12362" builtinId="25" hidden="1" customBuiltin="1"/>
    <cellStyle name="Total" xfId="12392" builtinId="25" hidden="1" customBuiltin="1"/>
    <cellStyle name="Total" xfId="12424" builtinId="25" hidden="1" customBuiltin="1"/>
    <cellStyle name="Total" xfId="12157" builtinId="25" hidden="1" customBuiltin="1"/>
    <cellStyle name="Total" xfId="12443" builtinId="25" hidden="1" customBuiltin="1"/>
    <cellStyle name="Total" xfId="12142" builtinId="25" hidden="1" customBuiltin="1"/>
    <cellStyle name="Total" xfId="12477" builtinId="25" hidden="1" customBuiltin="1"/>
    <cellStyle name="Total" xfId="12504" builtinId="25" hidden="1" customBuiltin="1"/>
    <cellStyle name="Total" xfId="12530" builtinId="25" hidden="1" customBuiltin="1"/>
    <cellStyle name="Total" xfId="12446" builtinId="25" hidden="1" customBuiltin="1"/>
    <cellStyle name="Total" xfId="12578" builtinId="25" hidden="1" customBuiltin="1"/>
    <cellStyle name="Total" xfId="12609" builtinId="25" hidden="1" customBuiltin="1"/>
    <cellStyle name="Total" xfId="12641" builtinId="25" hidden="1" customBuiltin="1"/>
    <cellStyle name="Total" xfId="12671" builtinId="25" hidden="1" customBuiltin="1"/>
    <cellStyle name="Total" xfId="12698" builtinId="25" hidden="1" customBuiltin="1"/>
    <cellStyle name="Total" xfId="12340" builtinId="25" hidden="1" customBuiltin="1"/>
    <cellStyle name="Total" xfId="12715" builtinId="25" hidden="1" customBuiltin="1"/>
    <cellStyle name="Total" xfId="12133" builtinId="25" hidden="1" customBuiltin="1"/>
    <cellStyle name="Total" xfId="12745" builtinId="25" hidden="1" customBuiltin="1"/>
    <cellStyle name="Total" xfId="12772" builtinId="25" hidden="1" customBuiltin="1"/>
    <cellStyle name="Total" xfId="12801" builtinId="25" hidden="1" customBuiltin="1"/>
    <cellStyle name="Total" xfId="12833" builtinId="25" hidden="1" customBuiltin="1"/>
    <cellStyle name="Total" xfId="12872" builtinId="25" hidden="1" customBuiltin="1"/>
    <cellStyle name="Total" xfId="12902" builtinId="25" hidden="1" customBuiltin="1"/>
    <cellStyle name="Total" xfId="12934" builtinId="25" hidden="1" customBuiltin="1"/>
    <cellStyle name="Total" xfId="12963" builtinId="25" hidden="1" customBuiltin="1"/>
    <cellStyle name="Total" xfId="12990" builtinId="25" hidden="1" customBuiltin="1"/>
    <cellStyle name="Total" xfId="12820" builtinId="25" hidden="1" customBuiltin="1"/>
    <cellStyle name="Total" xfId="13008" builtinId="25" hidden="1" customBuiltin="1"/>
    <cellStyle name="Total" xfId="12835" builtinId="25" hidden="1" customBuiltin="1"/>
    <cellStyle name="Total" xfId="13037" builtinId="25" hidden="1" customBuiltin="1"/>
    <cellStyle name="Total" xfId="13062" builtinId="25" hidden="1" customBuiltin="1"/>
    <cellStyle name="Total" xfId="13088" builtinId="25" hidden="1" customBuiltin="1"/>
    <cellStyle name="Total" xfId="13112" builtinId="25" hidden="1" customBuiltin="1"/>
    <cellStyle name="Total" xfId="4907" builtinId="25" hidden="1" customBuiltin="1"/>
    <cellStyle name="Total" xfId="4971" builtinId="25" hidden="1" customBuiltin="1"/>
    <cellStyle name="Total" xfId="11146" builtinId="25" hidden="1" customBuiltin="1"/>
    <cellStyle name="Total" xfId="5857" builtinId="25" hidden="1" customBuiltin="1"/>
    <cellStyle name="Total" xfId="5125" builtinId="25" hidden="1" customBuiltin="1"/>
    <cellStyle name="Total" xfId="10670" builtinId="25" hidden="1" customBuiltin="1"/>
    <cellStyle name="Total" xfId="6301" builtinId="25" hidden="1" customBuiltin="1"/>
    <cellStyle name="Total" xfId="8483" builtinId="25" hidden="1" customBuiltin="1"/>
    <cellStyle name="Total" xfId="5658" builtinId="25" hidden="1" customBuiltin="1"/>
    <cellStyle name="Total" xfId="5827" builtinId="25" hidden="1" customBuiltin="1"/>
    <cellStyle name="Total" xfId="6230" builtinId="25" hidden="1" customBuiltin="1"/>
    <cellStyle name="Total" xfId="12311" builtinId="25" hidden="1" customBuiltin="1"/>
    <cellStyle name="Total" xfId="4695" builtinId="25" hidden="1" customBuiltin="1"/>
    <cellStyle name="Total" xfId="5844" builtinId="25" hidden="1" customBuiltin="1"/>
    <cellStyle name="Total" xfId="7850" builtinId="25" hidden="1" customBuiltin="1"/>
    <cellStyle name="Total" xfId="6324" builtinId="25" hidden="1" customBuiltin="1"/>
    <cellStyle name="Total" xfId="11936" builtinId="25" hidden="1" customBuiltin="1"/>
    <cellStyle name="Total" xfId="5735" builtinId="25" hidden="1" customBuiltin="1"/>
    <cellStyle name="Total" xfId="13134" builtinId="25" hidden="1" customBuiltin="1"/>
    <cellStyle name="Total" xfId="10599" builtinId="25" hidden="1" customBuiltin="1"/>
    <cellStyle name="Total" xfId="13175" builtinId="25" hidden="1" customBuiltin="1"/>
    <cellStyle name="Total" xfId="13211" builtinId="25" hidden="1" customBuiltin="1"/>
    <cellStyle name="Total" xfId="13246" builtinId="25" hidden="1" customBuiltin="1"/>
    <cellStyle name="Total" xfId="13137" builtinId="25" hidden="1" customBuiltin="1"/>
    <cellStyle name="Total" xfId="13309" builtinId="25" hidden="1" customBuiltin="1"/>
    <cellStyle name="Total" xfId="13342" builtinId="25" hidden="1" customBuiltin="1"/>
    <cellStyle name="Total" xfId="13377" builtinId="25" hidden="1" customBuiltin="1"/>
    <cellStyle name="Total" xfId="13410" builtinId="25" hidden="1" customBuiltin="1"/>
    <cellStyle name="Total" xfId="13440" builtinId="25" hidden="1" customBuiltin="1"/>
    <cellStyle name="Total" xfId="5536" builtinId="25" hidden="1" customBuiltin="1"/>
    <cellStyle name="Total" xfId="13459" builtinId="25" hidden="1" customBuiltin="1"/>
    <cellStyle name="Total" xfId="11485" builtinId="25" hidden="1" customBuiltin="1"/>
    <cellStyle name="Total" xfId="13496" builtinId="25" hidden="1" customBuiltin="1"/>
    <cellStyle name="Total" xfId="13532" builtinId="25" hidden="1" customBuiltin="1"/>
    <cellStyle name="Total" xfId="13566" builtinId="25" hidden="1" customBuiltin="1"/>
    <cellStyle name="Total" xfId="13606" builtinId="25" hidden="1" customBuiltin="1"/>
    <cellStyle name="Total" xfId="13651" builtinId="25" hidden="1" customBuiltin="1"/>
    <cellStyle name="Total" xfId="13684" builtinId="25" hidden="1" customBuiltin="1"/>
    <cellStyle name="Total" xfId="13719" builtinId="25" hidden="1" customBuiltin="1"/>
    <cellStyle name="Total" xfId="13752" builtinId="25" hidden="1" customBuiltin="1"/>
    <cellStyle name="Total" xfId="13782" builtinId="25" hidden="1" customBuiltin="1"/>
    <cellStyle name="Total" xfId="13591" builtinId="25" hidden="1" customBuiltin="1"/>
    <cellStyle name="Total" xfId="13801" builtinId="25" hidden="1" customBuiltin="1"/>
    <cellStyle name="Total" xfId="13608" builtinId="25" hidden="1" customBuiltin="1"/>
    <cellStyle name="Total" xfId="13838" builtinId="25" hidden="1" customBuiltin="1"/>
    <cellStyle name="Total" xfId="13874" builtinId="25" hidden="1" customBuiltin="1"/>
    <cellStyle name="Total" xfId="13908" builtinId="25" hidden="1" customBuiltin="1"/>
    <cellStyle name="Total" xfId="13955" builtinId="25" hidden="1" customBuiltin="1"/>
    <cellStyle name="Total" xfId="14315" builtinId="25" hidden="1" customBuiltin="1"/>
    <cellStyle name="Total" xfId="14336" builtinId="25" hidden="1" customBuiltin="1"/>
    <cellStyle name="Total" xfId="14358" builtinId="25" hidden="1" customBuiltin="1"/>
    <cellStyle name="Total" xfId="14380" builtinId="25" hidden="1" customBuiltin="1"/>
    <cellStyle name="Total" xfId="14401" builtinId="25" hidden="1" customBuiltin="1"/>
    <cellStyle name="Total" xfId="14443" builtinId="25" hidden="1" customBuiltin="1"/>
    <cellStyle name="Total" xfId="14844" builtinId="25" hidden="1" customBuiltin="1"/>
    <cellStyle name="Total" xfId="14868" builtinId="25" hidden="1" customBuiltin="1"/>
    <cellStyle name="Total" xfId="14896" builtinId="25" hidden="1" customBuiltin="1"/>
    <cellStyle name="Total" xfId="14919" builtinId="25" hidden="1" customBuiltin="1"/>
    <cellStyle name="Total" xfId="14943" builtinId="25" hidden="1" customBuiltin="1"/>
    <cellStyle name="Total" xfId="14800" builtinId="25" hidden="1" customBuiltin="1"/>
    <cellStyle name="Total" xfId="14978" builtinId="25" hidden="1" customBuiltin="1"/>
    <cellStyle name="Total" xfId="15008" builtinId="25" hidden="1" customBuiltin="1"/>
    <cellStyle name="Total" xfId="15043" builtinId="25" hidden="1" customBuiltin="1"/>
    <cellStyle name="Total" xfId="15075" builtinId="25" hidden="1" customBuiltin="1"/>
    <cellStyle name="Total" xfId="15107" builtinId="25" hidden="1" customBuiltin="1"/>
    <cellStyle name="Total" xfId="14829" builtinId="25" hidden="1" customBuiltin="1"/>
    <cellStyle name="Total" xfId="15125" builtinId="25" hidden="1" customBuiltin="1"/>
    <cellStyle name="Total" xfId="14812" builtinId="25" hidden="1" customBuiltin="1"/>
    <cellStyle name="Total" xfId="15155" builtinId="25" hidden="1" customBuiltin="1"/>
    <cellStyle name="Total" xfId="15179" builtinId="25" hidden="1" customBuiltin="1"/>
    <cellStyle name="Total" xfId="15203" builtinId="25" hidden="1" customBuiltin="1"/>
    <cellStyle name="Total" xfId="15128" builtinId="25" hidden="1" customBuiltin="1"/>
    <cellStyle name="Total" xfId="15246" builtinId="25" hidden="1" customBuiltin="1"/>
    <cellStyle name="Total" xfId="15275" builtinId="25" hidden="1" customBuiltin="1"/>
    <cellStyle name="Total" xfId="15307" builtinId="25" hidden="1" customBuiltin="1"/>
    <cellStyle name="Total" xfId="15338" builtinId="25" hidden="1" customBuiltin="1"/>
    <cellStyle name="Total" xfId="15365" builtinId="25" hidden="1" customBuiltin="1"/>
    <cellStyle name="Total" xfId="15022" builtinId="25" hidden="1" customBuiltin="1"/>
    <cellStyle name="Total" xfId="15382" builtinId="25" hidden="1" customBuiltin="1"/>
    <cellStyle name="Total" xfId="14802" builtinId="25" hidden="1" customBuiltin="1"/>
    <cellStyle name="Total" xfId="15409" builtinId="25" hidden="1" customBuiltin="1"/>
    <cellStyle name="Total" xfId="15433" builtinId="25" hidden="1" customBuiltin="1"/>
    <cellStyle name="Total" xfId="15458" builtinId="25" hidden="1" customBuiltin="1"/>
    <cellStyle name="Total" xfId="15487" builtinId="25" hidden="1" customBuiltin="1"/>
    <cellStyle name="Total" xfId="15524" builtinId="25" hidden="1" customBuiltin="1"/>
    <cellStyle name="Total" xfId="15553" builtinId="25" hidden="1" customBuiltin="1"/>
    <cellStyle name="Total" xfId="15585" builtinId="25" hidden="1" customBuiltin="1"/>
    <cellStyle name="Total" xfId="15615" builtinId="25" hidden="1" customBuiltin="1"/>
    <cellStyle name="Total" xfId="15642" builtinId="25" hidden="1" customBuiltin="1"/>
    <cellStyle name="Total" xfId="15474" builtinId="25" hidden="1" customBuiltin="1"/>
    <cellStyle name="Total" xfId="15659" builtinId="25" hidden="1" customBuiltin="1"/>
    <cellStyle name="Total" xfId="15489" builtinId="25" hidden="1" customBuiltin="1"/>
    <cellStyle name="Total" xfId="15686" builtinId="25" hidden="1" customBuiltin="1"/>
    <cellStyle name="Total" xfId="15709" builtinId="25" hidden="1" customBuiltin="1"/>
    <cellStyle name="Total" xfId="15733" builtinId="25" hidden="1" customBuiltin="1"/>
    <cellStyle name="Total" xfId="15757" builtinId="25" hidden="1" customBuiltin="1"/>
    <cellStyle name="Total" xfId="14523" builtinId="25" hidden="1" customBuiltin="1"/>
    <cellStyle name="Total" xfId="14754" builtinId="25" hidden="1" customBuiltin="1"/>
    <cellStyle name="Total" xfId="14431" builtinId="25" hidden="1" customBuiltin="1"/>
    <cellStyle name="Total" xfId="14511" builtinId="25" hidden="1" customBuiltin="1"/>
    <cellStyle name="Total" xfId="14779" builtinId="25" hidden="1" customBuiltin="1"/>
    <cellStyle name="Total" xfId="14430" builtinId="25" hidden="1" customBuiltin="1"/>
    <cellStyle name="Total" xfId="15915" builtinId="25" hidden="1" customBuiltin="1"/>
    <cellStyle name="Total" xfId="15936" builtinId="25" hidden="1" customBuiltin="1"/>
    <cellStyle name="Total" xfId="15959" builtinId="25" hidden="1" customBuiltin="1"/>
    <cellStyle name="Total" xfId="15980" builtinId="25" hidden="1" customBuiltin="1"/>
    <cellStyle name="Total" xfId="16001" builtinId="25" hidden="1" customBuiltin="1"/>
    <cellStyle name="Total" xfId="15875" builtinId="25" hidden="1" customBuiltin="1"/>
    <cellStyle name="Total" xfId="16033" builtinId="25" hidden="1" customBuiltin="1"/>
    <cellStyle name="Total" xfId="16064" builtinId="25" hidden="1" customBuiltin="1"/>
    <cellStyle name="Total" xfId="16100" builtinId="25" hidden="1" customBuiltin="1"/>
    <cellStyle name="Total" xfId="16130" builtinId="25" hidden="1" customBuiltin="1"/>
    <cellStyle name="Total" xfId="16161" builtinId="25" hidden="1" customBuiltin="1"/>
    <cellStyle name="Total" xfId="15901" builtinId="25" hidden="1" customBuiltin="1"/>
    <cellStyle name="Total" xfId="16179" builtinId="25" hidden="1" customBuiltin="1"/>
    <cellStyle name="Total" xfId="15887" builtinId="25" hidden="1" customBuiltin="1"/>
    <cellStyle name="Total" xfId="16212" builtinId="25" hidden="1" customBuiltin="1"/>
    <cellStyle name="Total" xfId="16235" builtinId="25" hidden="1" customBuiltin="1"/>
    <cellStyle name="Total" xfId="16262" builtinId="25" hidden="1" customBuiltin="1"/>
    <cellStyle name="Total" xfId="16182" builtinId="25" hidden="1" customBuiltin="1"/>
    <cellStyle name="Total" xfId="16307" builtinId="25" hidden="1" customBuiltin="1"/>
    <cellStyle name="Total" xfId="16336" builtinId="25" hidden="1" customBuiltin="1"/>
    <cellStyle name="Total" xfId="16368" builtinId="25" hidden="1" customBuiltin="1"/>
    <cellStyle name="Total" xfId="16397" builtinId="25" hidden="1" customBuiltin="1"/>
    <cellStyle name="Total" xfId="16424" builtinId="25" hidden="1" customBuiltin="1"/>
    <cellStyle name="Total" xfId="16078" builtinId="25" hidden="1" customBuiltin="1"/>
    <cellStyle name="Total" xfId="16441" builtinId="25" hidden="1" customBuiltin="1"/>
    <cellStyle name="Total" xfId="15877" builtinId="25" hidden="1" customBuiltin="1"/>
    <cellStyle name="Total" xfId="16467" builtinId="25" hidden="1" customBuiltin="1"/>
    <cellStyle name="Total" xfId="16489" builtinId="25" hidden="1" customBuiltin="1"/>
    <cellStyle name="Total" xfId="16512" builtinId="25" hidden="1" customBuiltin="1"/>
    <cellStyle name="Total" xfId="16540" builtinId="25" hidden="1" customBuiltin="1"/>
    <cellStyle name="Total" xfId="16577" builtinId="25" hidden="1" customBuiltin="1"/>
    <cellStyle name="Total" xfId="16606" builtinId="25" hidden="1" customBuiltin="1"/>
    <cellStyle name="Total" xfId="16639" builtinId="25" hidden="1" customBuiltin="1"/>
    <cellStyle name="Total" xfId="16669" builtinId="25" hidden="1" customBuiltin="1"/>
    <cellStyle name="Total" xfId="16696" builtinId="25" hidden="1" customBuiltin="1"/>
    <cellStyle name="Total" xfId="16527" builtinId="25" hidden="1" customBuiltin="1"/>
    <cellStyle name="Total" xfId="16713" builtinId="25" hidden="1" customBuiltin="1"/>
    <cellStyle name="Total" xfId="16542" builtinId="25" hidden="1" customBuiltin="1"/>
    <cellStyle name="Total" xfId="16740" builtinId="25" hidden="1" customBuiltin="1"/>
    <cellStyle name="Total" xfId="16763" builtinId="25" hidden="1" customBuiltin="1"/>
    <cellStyle name="Total" xfId="16785" builtinId="25" hidden="1" customBuiltin="1"/>
    <cellStyle name="Total" xfId="16815" builtinId="25" hidden="1" customBuiltin="1"/>
    <cellStyle name="Total" xfId="5475" builtinId="25" hidden="1" customBuiltin="1"/>
    <cellStyle name="Total" xfId="16835" builtinId="25" hidden="1" customBuiltin="1"/>
    <cellStyle name="Total" xfId="14165" builtinId="25" hidden="1" customBuiltin="1"/>
    <cellStyle name="Total" xfId="16917" builtinId="25" hidden="1" customBuiltin="1"/>
    <cellStyle name="Total" xfId="14468" builtinId="25" hidden="1" customBuiltin="1"/>
    <cellStyle name="Total" xfId="14235" builtinId="25" hidden="1" customBuiltin="1"/>
    <cellStyle name="Total" xfId="5459" builtinId="25" hidden="1" customBuiltin="1"/>
    <cellStyle name="Total" xfId="4226" builtinId="25" hidden="1" customBuiltin="1"/>
    <cellStyle name="Total" xfId="7609" builtinId="25" hidden="1" customBuiltin="1"/>
    <cellStyle name="Total" xfId="14207" builtinId="25" hidden="1" customBuiltin="1"/>
    <cellStyle name="Total" xfId="4545" builtinId="25" hidden="1" customBuiltin="1"/>
    <cellStyle name="Total" xfId="14204" builtinId="25" hidden="1" customBuiltin="1"/>
    <cellStyle name="Total" xfId="5084" builtinId="25" hidden="1" customBuiltin="1"/>
    <cellStyle name="Total" xfId="4649" builtinId="25" hidden="1" customBuiltin="1"/>
    <cellStyle name="Total" xfId="14086" builtinId="25" hidden="1" customBuiltin="1"/>
    <cellStyle name="Total" xfId="14699" builtinId="25" hidden="1" customBuiltin="1"/>
    <cellStyle name="Total" xfId="16998" builtinId="25" hidden="1" customBuiltin="1"/>
    <cellStyle name="Total" xfId="5952" builtinId="25" hidden="1" customBuiltin="1"/>
    <cellStyle name="Total" xfId="13990" builtinId="25" hidden="1" customBuiltin="1"/>
    <cellStyle name="Total" xfId="4110" builtinId="25" hidden="1" customBuiltin="1"/>
    <cellStyle name="Total" xfId="16948" builtinId="25" hidden="1" customBuiltin="1"/>
    <cellStyle name="Total" xfId="6014" builtinId="25" hidden="1" customBuiltin="1"/>
    <cellStyle name="Total" xfId="16947" builtinId="25" hidden="1" customBuiltin="1"/>
    <cellStyle name="Total" xfId="14060" builtinId="25" hidden="1" customBuiltin="1"/>
    <cellStyle name="Total" xfId="14717" builtinId="25" hidden="1" customBuiltin="1"/>
    <cellStyle name="Total" xfId="16890" builtinId="25" hidden="1" customBuiltin="1"/>
    <cellStyle name="Total" xfId="17002" builtinId="25" hidden="1" customBuiltin="1"/>
    <cellStyle name="Total" xfId="14535" builtinId="25" hidden="1" customBuiltin="1"/>
    <cellStyle name="Total" xfId="5267" builtinId="25" hidden="1" customBuiltin="1"/>
    <cellStyle name="Total" xfId="7890" builtinId="25" hidden="1" customBuiltin="1"/>
    <cellStyle name="Total" xfId="129" builtinId="25" hidden="1" customBuiltin="1"/>
    <cellStyle name="Total" xfId="14201" builtinId="25" hidden="1" customBuiltin="1"/>
    <cellStyle name="Total" xfId="10661" builtinId="25" hidden="1" customBuiltin="1"/>
    <cellStyle name="Total" xfId="4301" builtinId="25" hidden="1" customBuiltin="1"/>
    <cellStyle name="Total" xfId="6263" builtinId="25" hidden="1" customBuiltin="1"/>
    <cellStyle name="Total" xfId="4082" builtinId="25" hidden="1" customBuiltin="1"/>
    <cellStyle name="Total" xfId="6164" builtinId="25" hidden="1" customBuiltin="1"/>
    <cellStyle name="Total" xfId="4337" builtinId="25" hidden="1" customBuiltin="1"/>
    <cellStyle name="Total" xfId="12874" builtinId="25" hidden="1" customBuiltin="1"/>
    <cellStyle name="Total" xfId="11933" builtinId="25" hidden="1" customBuiltin="1"/>
    <cellStyle name="Total" xfId="11027" builtinId="25" hidden="1" customBuiltin="1"/>
    <cellStyle name="Total" xfId="8258" builtinId="25" hidden="1" customBuiltin="1"/>
    <cellStyle name="Total" xfId="5825" builtinId="25" hidden="1" customBuiltin="1"/>
    <cellStyle name="Total" xfId="5126" builtinId="25" hidden="1" customBuiltin="1"/>
    <cellStyle name="Total" xfId="4767" builtinId="25" hidden="1" customBuiltin="1"/>
    <cellStyle name="Total" xfId="10740" builtinId="25" hidden="1" customBuiltin="1"/>
    <cellStyle name="Total" xfId="6012" builtinId="25" hidden="1" customBuiltin="1"/>
    <cellStyle name="Total" xfId="8161" builtinId="25" hidden="1" customBuiltin="1"/>
    <cellStyle name="Total" xfId="4338" builtinId="25" hidden="1" customBuiltin="1"/>
    <cellStyle name="Total" xfId="16523" builtinId="25" hidden="1" customBuiltin="1"/>
    <cellStyle name="Total" xfId="16112" builtinId="25" hidden="1" customBuiltin="1"/>
    <cellStyle name="Total" xfId="5711" builtinId="25" hidden="1" customBuiltin="1"/>
    <cellStyle name="Total" xfId="4657" builtinId="25" hidden="1" customBuiltin="1"/>
    <cellStyle name="Total" xfId="16189" builtinId="25" hidden="1" customBuiltin="1"/>
    <cellStyle name="Total" xfId="17174" builtinId="25" hidden="1" customBuiltin="1"/>
    <cellStyle name="Total" xfId="17200" builtinId="25" hidden="1" customBuiltin="1"/>
    <cellStyle name="Total" xfId="17226" builtinId="25" hidden="1" customBuiltin="1"/>
    <cellStyle name="Total" xfId="17253" builtinId="25" hidden="1" customBuiltin="1"/>
    <cellStyle name="Total" xfId="17278" builtinId="25" hidden="1" customBuiltin="1"/>
    <cellStyle name="Total" xfId="17128" builtinId="25" hidden="1" customBuiltin="1"/>
    <cellStyle name="Total" xfId="17318" builtinId="25" hidden="1" customBuiltin="1"/>
    <cellStyle name="Total" xfId="17351" builtinId="25" hidden="1" customBuiltin="1"/>
    <cellStyle name="Total" xfId="17386" builtinId="25" hidden="1" customBuiltin="1"/>
    <cellStyle name="Total" xfId="17419" builtinId="25" hidden="1" customBuiltin="1"/>
    <cellStyle name="Total" xfId="17450" builtinId="25" hidden="1" customBuiltin="1"/>
    <cellStyle name="Total" xfId="17158" builtinId="25" hidden="1" customBuiltin="1"/>
    <cellStyle name="Total" xfId="17470" builtinId="25" hidden="1" customBuiltin="1"/>
    <cellStyle name="Total" xfId="17140" builtinId="25" hidden="1" customBuiltin="1"/>
    <cellStyle name="Total" xfId="17501" builtinId="25" hidden="1" customBuiltin="1"/>
    <cellStyle name="Total" xfId="17529" builtinId="25" hidden="1" customBuiltin="1"/>
    <cellStyle name="Total" xfId="17554" builtinId="25" hidden="1" customBuiltin="1"/>
    <cellStyle name="Total" xfId="17472" builtinId="25" hidden="1" customBuiltin="1"/>
    <cellStyle name="Total" xfId="17602" builtinId="25" hidden="1" customBuiltin="1"/>
    <cellStyle name="Total" xfId="17632" builtinId="25" hidden="1" customBuiltin="1"/>
    <cellStyle name="Total" xfId="17664" builtinId="25" hidden="1" customBuiltin="1"/>
    <cellStyle name="Total" xfId="17694" builtinId="25" hidden="1" customBuiltin="1"/>
    <cellStyle name="Total" xfId="17723" builtinId="25" hidden="1" customBuiltin="1"/>
    <cellStyle name="Total" xfId="17365" builtinId="25" hidden="1" customBuiltin="1"/>
    <cellStyle name="Total" xfId="17741" builtinId="25" hidden="1" customBuiltin="1"/>
    <cellStyle name="Total" xfId="17130" builtinId="25" hidden="1" customBuiltin="1"/>
    <cellStyle name="Total" xfId="17768" builtinId="25" hidden="1" customBuiltin="1"/>
    <cellStyle name="Total" xfId="17795" builtinId="25" hidden="1" customBuiltin="1"/>
    <cellStyle name="Total" xfId="17819" builtinId="25" hidden="1" customBuiltin="1"/>
    <cellStyle name="Total" xfId="17848" builtinId="25" hidden="1" customBuiltin="1"/>
    <cellStyle name="Total" xfId="17886" builtinId="25" hidden="1" customBuiltin="1"/>
    <cellStyle name="Total" xfId="17916" builtinId="25" hidden="1" customBuiltin="1"/>
    <cellStyle name="Total" xfId="17948" builtinId="25" hidden="1" customBuiltin="1"/>
    <cellStyle name="Total" xfId="17979" builtinId="25" hidden="1" customBuiltin="1"/>
    <cellStyle name="Total" xfId="18007" builtinId="25" hidden="1" customBuiltin="1"/>
    <cellStyle name="Total" xfId="17835" builtinId="25" hidden="1" customBuiltin="1"/>
    <cellStyle name="Total" xfId="18025" builtinId="25" hidden="1" customBuiltin="1"/>
    <cellStyle name="Total" xfId="17850" builtinId="25" hidden="1" customBuiltin="1"/>
    <cellStyle name="Total" xfId="18050" builtinId="25" hidden="1" customBuiltin="1"/>
    <cellStyle name="Total" xfId="18076" builtinId="25" hidden="1" customBuiltin="1"/>
    <cellStyle name="Total" xfId="18100" builtinId="25" hidden="1" customBuiltin="1"/>
    <cellStyle name="Total" xfId="18125" builtinId="25" hidden="1" customBuiltin="1"/>
    <cellStyle name="Total" xfId="7875" builtinId="25" hidden="1" customBuiltin="1"/>
    <cellStyle name="Total" xfId="17110" builtinId="25" hidden="1" customBuiltin="1"/>
    <cellStyle name="Total" xfId="15443" builtinId="25" hidden="1" customBuiltin="1"/>
    <cellStyle name="Total" xfId="7938" builtinId="25" hidden="1" customBuiltin="1"/>
    <cellStyle name="Total" xfId="17123" builtinId="25" hidden="1" customBuiltin="1"/>
    <cellStyle name="Total" xfId="15718" builtinId="25" hidden="1" customBuiltin="1"/>
    <cellStyle name="Total" xfId="18277" builtinId="25" hidden="1" customBuiltin="1"/>
    <cellStyle name="Total" xfId="18298" builtinId="25" hidden="1" customBuiltin="1"/>
    <cellStyle name="Total" xfId="18321" builtinId="25" hidden="1" customBuiltin="1"/>
    <cellStyle name="Total" xfId="18342" builtinId="25" hidden="1" customBuiltin="1"/>
    <cellStyle name="Total" xfId="18363" builtinId="25" hidden="1" customBuiltin="1"/>
    <cellStyle name="Total" xfId="18237" builtinId="25" hidden="1" customBuiltin="1"/>
    <cellStyle name="Total" xfId="18398" builtinId="25" hidden="1" customBuiltin="1"/>
    <cellStyle name="Total" xfId="18429" builtinId="25" hidden="1" customBuiltin="1"/>
    <cellStyle name="Total" xfId="18464" builtinId="25" hidden="1" customBuiltin="1"/>
    <cellStyle name="Total" xfId="18495" builtinId="25" hidden="1" customBuiltin="1"/>
    <cellStyle name="Total" xfId="18527" builtinId="25" hidden="1" customBuiltin="1"/>
    <cellStyle name="Total" xfId="18263" builtinId="25" hidden="1" customBuiltin="1"/>
    <cellStyle name="Total" xfId="18545" builtinId="25" hidden="1" customBuiltin="1"/>
    <cellStyle name="Total" xfId="18248" builtinId="25" hidden="1" customBuiltin="1"/>
    <cellStyle name="Total" xfId="18576" builtinId="25" hidden="1" customBuiltin="1"/>
    <cellStyle name="Total" xfId="18601" builtinId="25" hidden="1" customBuiltin="1"/>
    <cellStyle name="Total" xfId="18628" builtinId="25" hidden="1" customBuiltin="1"/>
    <cellStyle name="Total" xfId="18547" builtinId="25" hidden="1" customBuiltin="1"/>
    <cellStyle name="Total" xfId="18675" builtinId="25" hidden="1" customBuiltin="1"/>
    <cellStyle name="Total" xfId="18706" builtinId="25" hidden="1" customBuiltin="1"/>
    <cellStyle name="Total" xfId="18738" builtinId="25" hidden="1" customBuiltin="1"/>
    <cellStyle name="Total" xfId="18768" builtinId="25" hidden="1" customBuiltin="1"/>
    <cellStyle name="Total" xfId="18796" builtinId="25" hidden="1" customBuiltin="1"/>
    <cellStyle name="Total" xfId="18443" builtinId="25" hidden="1" customBuiltin="1"/>
    <cellStyle name="Total" xfId="18814" builtinId="25" hidden="1" customBuiltin="1"/>
    <cellStyle name="Total" xfId="18239" builtinId="25" hidden="1" customBuiltin="1"/>
    <cellStyle name="Total" xfId="18841" builtinId="25" hidden="1" customBuiltin="1"/>
    <cellStyle name="Total" xfId="18867" builtinId="25" hidden="1" customBuiltin="1"/>
    <cellStyle name="Total" xfId="18891" builtinId="25" hidden="1" customBuiltin="1"/>
    <cellStyle name="Total" xfId="18921" builtinId="25" hidden="1" customBuiltin="1"/>
    <cellStyle name="Total" xfId="18958" builtinId="25" hidden="1" customBuiltin="1"/>
    <cellStyle name="Total" xfId="18988" builtinId="25" hidden="1" customBuiltin="1"/>
    <cellStyle name="Total" xfId="19020" builtinId="25" hidden="1" customBuiltin="1"/>
    <cellStyle name="Total" xfId="19051" builtinId="25" hidden="1" customBuiltin="1"/>
    <cellStyle name="Total" xfId="19079" builtinId="25" hidden="1" customBuiltin="1"/>
    <cellStyle name="Total" xfId="18908" builtinId="25" hidden="1" customBuiltin="1"/>
    <cellStyle name="Total" xfId="19097" builtinId="25" hidden="1" customBuiltin="1"/>
    <cellStyle name="Total" xfId="18923" builtinId="25" hidden="1" customBuiltin="1"/>
    <cellStyle name="Total" xfId="19123" builtinId="25" hidden="1" customBuiltin="1"/>
    <cellStyle name="Total" xfId="19146" builtinId="25" hidden="1" customBuiltin="1"/>
    <cellStyle name="Total" xfId="19170" builtinId="25" hidden="1" customBuiltin="1"/>
    <cellStyle name="Total" xfId="19193" builtinId="25" hidden="1" customBuiltin="1"/>
    <cellStyle name="Total" xfId="5887" builtinId="25" hidden="1" customBuiltin="1"/>
    <cellStyle name="Total" xfId="5172" builtinId="25" hidden="1" customBuiltin="1"/>
    <cellStyle name="Total" xfId="17294" builtinId="25" hidden="1" customBuiltin="1"/>
    <cellStyle name="Total" xfId="10748" builtinId="25" hidden="1" customBuiltin="1"/>
    <cellStyle name="Total" xfId="4631" builtinId="25" hidden="1" customBuiltin="1"/>
    <cellStyle name="Total" xfId="16887" builtinId="25" hidden="1" customBuiltin="1"/>
    <cellStyle name="Total" xfId="7889" builtinId="25" hidden="1" customBuiltin="1"/>
    <cellStyle name="Total" xfId="14758" builtinId="25" hidden="1" customBuiltin="1"/>
    <cellStyle name="Total" xfId="4624" builtinId="25" hidden="1" customBuiltin="1"/>
    <cellStyle name="Total" xfId="8394" builtinId="25" hidden="1" customBuiltin="1"/>
    <cellStyle name="Total" xfId="11144" builtinId="25" hidden="1" customBuiltin="1"/>
    <cellStyle name="Total" xfId="18414" builtinId="25" hidden="1" customBuiltin="1"/>
    <cellStyle name="Total" xfId="10792" builtinId="25" hidden="1" customBuiltin="1"/>
    <cellStyle name="Total" xfId="4572" builtinId="25" hidden="1" customBuiltin="1"/>
    <cellStyle name="Total" xfId="14217" builtinId="25" hidden="1" customBuiltin="1"/>
    <cellStyle name="Total" xfId="13074" builtinId="25" hidden="1" customBuiltin="1"/>
    <cellStyle name="Total" xfId="18052" builtinId="25" hidden="1" customBuiltin="1"/>
    <cellStyle name="Total" xfId="4754" builtinId="25" hidden="1" customBuiltin="1"/>
    <cellStyle name="Total" xfId="19215" builtinId="25" hidden="1" customBuiltin="1"/>
    <cellStyle name="Total" xfId="16831" builtinId="25" hidden="1" customBuiltin="1"/>
    <cellStyle name="Total" xfId="19257" builtinId="25" hidden="1" customBuiltin="1"/>
    <cellStyle name="Total" xfId="19294" builtinId="25" hidden="1" customBuiltin="1"/>
    <cellStyle name="Total" xfId="19329" builtinId="25" hidden="1" customBuiltin="1"/>
    <cellStyle name="Total" xfId="19218" builtinId="25" hidden="1" customBuiltin="1"/>
    <cellStyle name="Total" xfId="19392" builtinId="25" hidden="1" customBuiltin="1"/>
    <cellStyle name="Total" xfId="19425" builtinId="25" hidden="1" customBuiltin="1"/>
    <cellStyle name="Total" xfId="19460" builtinId="25" hidden="1" customBuiltin="1"/>
    <cellStyle name="Total" xfId="19493" builtinId="25" hidden="1" customBuiltin="1"/>
    <cellStyle name="Total" xfId="19523" builtinId="25" hidden="1" customBuiltin="1"/>
    <cellStyle name="Total" xfId="9313" builtinId="25" hidden="1" customBuiltin="1"/>
    <cellStyle name="Total" xfId="19542" builtinId="25" hidden="1" customBuiltin="1"/>
    <cellStyle name="Total" xfId="17617" builtinId="25" hidden="1" customBuiltin="1"/>
    <cellStyle name="Total" xfId="19579" builtinId="25" hidden="1" customBuiltin="1"/>
    <cellStyle name="Total" xfId="19615" builtinId="25" hidden="1" customBuiltin="1"/>
    <cellStyle name="Total" xfId="19649" builtinId="25" hidden="1" customBuiltin="1"/>
    <cellStyle name="Total" xfId="19689" builtinId="25" hidden="1" customBuiltin="1"/>
    <cellStyle name="Total" xfId="19734" builtinId="25" hidden="1" customBuiltin="1"/>
    <cellStyle name="Total" xfId="19767" builtinId="25" hidden="1" customBuiltin="1"/>
    <cellStyle name="Total" xfId="19802" builtinId="25" hidden="1" customBuiltin="1"/>
    <cellStyle name="Total" xfId="19835" builtinId="25" hidden="1" customBuiltin="1"/>
    <cellStyle name="Total" xfId="19865" builtinId="25" hidden="1" customBuiltin="1"/>
    <cellStyle name="Total" xfId="19674" builtinId="25" hidden="1" customBuiltin="1"/>
    <cellStyle name="Total" xfId="19884" builtinId="25" hidden="1" customBuiltin="1"/>
    <cellStyle name="Total" xfId="19691" builtinId="25" hidden="1" customBuiltin="1"/>
    <cellStyle name="Total" xfId="19921" builtinId="25" hidden="1" customBuiltin="1"/>
    <cellStyle name="Total" xfId="19957" builtinId="25" hidden="1" customBuiltin="1"/>
    <cellStyle name="Total" xfId="19991" builtinId="25" hidden="1" customBuiltin="1"/>
    <cellStyle name="Total" xfId="20029" builtinId="25" hidden="1" customBuiltin="1"/>
    <cellStyle name="Total" xfId="20139" builtinId="25" hidden="1" customBuiltin="1"/>
    <cellStyle name="Total" xfId="20160" builtinId="25" hidden="1" customBuiltin="1"/>
    <cellStyle name="Total" xfId="20183" builtinId="25" hidden="1" customBuiltin="1"/>
    <cellStyle name="Total" xfId="20205" builtinId="25" hidden="1" customBuiltin="1"/>
    <cellStyle name="Total" xfId="20226" builtinId="25" hidden="1" customBuiltin="1"/>
    <cellStyle name="Total" xfId="20260" builtinId="25" hidden="1" customBuiltin="1"/>
    <cellStyle name="Total" xfId="20458" builtinId="25" hidden="1" customBuiltin="1"/>
    <cellStyle name="Total" xfId="20483" builtinId="25" hidden="1" customBuiltin="1"/>
    <cellStyle name="Total" xfId="20509" builtinId="25" hidden="1" customBuiltin="1"/>
    <cellStyle name="Total" xfId="20536" builtinId="25" hidden="1" customBuiltin="1"/>
    <cellStyle name="Total" xfId="20561" builtinId="25" hidden="1" customBuiltin="1"/>
    <cellStyle name="Total" xfId="20412" builtinId="25" hidden="1" customBuiltin="1"/>
    <cellStyle name="Total" xfId="20601" builtinId="25" hidden="1" customBuiltin="1"/>
    <cellStyle name="Total" xfId="20633" builtinId="25" hidden="1" customBuiltin="1"/>
    <cellStyle name="Total" xfId="20668" builtinId="25" hidden="1" customBuiltin="1"/>
    <cellStyle name="Total" xfId="20700" builtinId="25" hidden="1" customBuiltin="1"/>
    <cellStyle name="Total" xfId="20731" builtinId="25" hidden="1" customBuiltin="1"/>
    <cellStyle name="Total" xfId="20442" builtinId="25" hidden="1" customBuiltin="1"/>
    <cellStyle name="Total" xfId="20751" builtinId="25" hidden="1" customBuiltin="1"/>
    <cellStyle name="Total" xfId="20424" builtinId="25" hidden="1" customBuiltin="1"/>
    <cellStyle name="Total" xfId="20781" builtinId="25" hidden="1" customBuiltin="1"/>
    <cellStyle name="Total" xfId="20809" builtinId="25" hidden="1" customBuiltin="1"/>
    <cellStyle name="Total" xfId="20833" builtinId="25" hidden="1" customBuiltin="1"/>
    <cellStyle name="Total" xfId="20753" builtinId="25" hidden="1" customBuiltin="1"/>
    <cellStyle name="Total" xfId="20881" builtinId="25" hidden="1" customBuiltin="1"/>
    <cellStyle name="Total" xfId="20911" builtinId="25" hidden="1" customBuiltin="1"/>
    <cellStyle name="Total" xfId="20943" builtinId="25" hidden="1" customBuiltin="1"/>
    <cellStyle name="Total" xfId="20973" builtinId="25" hidden="1" customBuiltin="1"/>
    <cellStyle name="Total" xfId="21001" builtinId="25" hidden="1" customBuiltin="1"/>
    <cellStyle name="Total" xfId="20647" builtinId="25" hidden="1" customBuiltin="1"/>
    <cellStyle name="Total" xfId="21019" builtinId="25" hidden="1" customBuiltin="1"/>
    <cellStyle name="Total" xfId="20414" builtinId="25" hidden="1" customBuiltin="1"/>
    <cellStyle name="Total" xfId="21044" builtinId="25" hidden="1" customBuiltin="1"/>
    <cellStyle name="Total" xfId="21069" builtinId="25" hidden="1" customBuiltin="1"/>
    <cellStyle name="Total" xfId="21092" builtinId="25" hidden="1" customBuiltin="1"/>
    <cellStyle name="Total" xfId="21120" builtinId="25" hidden="1" customBuiltin="1"/>
    <cellStyle name="Total" xfId="21158" builtinId="25" hidden="1" customBuiltin="1"/>
    <cellStyle name="Total" xfId="21188" builtinId="25" hidden="1" customBuiltin="1"/>
    <cellStyle name="Total" xfId="21220" builtinId="25" hidden="1" customBuiltin="1"/>
    <cellStyle name="Total" xfId="21251" builtinId="25" hidden="1" customBuiltin="1"/>
    <cellStyle name="Total" xfId="21278" builtinId="25" hidden="1" customBuiltin="1"/>
    <cellStyle name="Total" xfId="21107" builtinId="25" hidden="1" customBuiltin="1"/>
    <cellStyle name="Total" xfId="21296" builtinId="25" hidden="1" customBuiltin="1"/>
    <cellStyle name="Total" xfId="21122" builtinId="25" hidden="1" customBuiltin="1"/>
    <cellStyle name="Total" xfId="21321" builtinId="25" hidden="1" customBuiltin="1"/>
    <cellStyle name="Total" xfId="21347" builtinId="25" hidden="1" customBuiltin="1"/>
    <cellStyle name="Total" xfId="21370" builtinId="25" hidden="1" customBuiltin="1"/>
    <cellStyle name="Total" xfId="21394" builtinId="25" hidden="1" customBuiltin="1"/>
    <cellStyle name="Total" xfId="20301" builtinId="25" hidden="1" customBuiltin="1"/>
    <cellStyle name="Total" xfId="20394" builtinId="25" hidden="1" customBuiltin="1"/>
    <cellStyle name="Total" xfId="20249" builtinId="25" hidden="1" customBuiltin="1"/>
    <cellStyle name="Total" xfId="20293" builtinId="25" hidden="1" customBuiltin="1"/>
    <cellStyle name="Total" xfId="20407" builtinId="25" hidden="1" customBuiltin="1"/>
    <cellStyle name="Total" xfId="20248" builtinId="25" hidden="1" customBuiltin="1"/>
    <cellStyle name="Total" xfId="21546" builtinId="25" hidden="1" customBuiltin="1"/>
    <cellStyle name="Total" xfId="21567" builtinId="25" hidden="1" customBuiltin="1"/>
    <cellStyle name="Total" xfId="21590" builtinId="25" hidden="1" customBuiltin="1"/>
    <cellStyle name="Total" xfId="21611" builtinId="25" hidden="1" customBuiltin="1"/>
    <cellStyle name="Total" xfId="21632" builtinId="25" hidden="1" customBuiltin="1"/>
    <cellStyle name="Total" xfId="21506" builtinId="25" hidden="1" customBuiltin="1"/>
    <cellStyle name="Total" xfId="21667" builtinId="25" hidden="1" customBuiltin="1"/>
    <cellStyle name="Total" xfId="21698" builtinId="25" hidden="1" customBuiltin="1"/>
    <cellStyle name="Total" xfId="21733" builtinId="25" hidden="1" customBuiltin="1"/>
    <cellStyle name="Total" xfId="21764" builtinId="25" hidden="1" customBuiltin="1"/>
    <cellStyle name="Total" xfId="21795" builtinId="25" hidden="1" customBuiltin="1"/>
    <cellStyle name="Total" xfId="21532" builtinId="25" hidden="1" customBuiltin="1"/>
    <cellStyle name="Total" xfId="21813" builtinId="25" hidden="1" customBuiltin="1"/>
    <cellStyle name="Total" xfId="21517" builtinId="25" hidden="1" customBuiltin="1"/>
    <cellStyle name="Total" xfId="21842" builtinId="25" hidden="1" customBuiltin="1"/>
    <cellStyle name="Total" xfId="21866" builtinId="25" hidden="1" customBuiltin="1"/>
    <cellStyle name="Total" xfId="21890" builtinId="25" hidden="1" customBuiltin="1"/>
    <cellStyle name="Total" xfId="21815" builtinId="25" hidden="1" customBuiltin="1"/>
    <cellStyle name="Total" xfId="21937" builtinId="25" hidden="1" customBuiltin="1"/>
    <cellStyle name="Total" xfId="21967" builtinId="25" hidden="1" customBuiltin="1"/>
    <cellStyle name="Total" xfId="21999" builtinId="25" hidden="1" customBuiltin="1"/>
    <cellStyle name="Total" xfId="22029" builtinId="25" hidden="1" customBuiltin="1"/>
    <cellStyle name="Total" xfId="22056" builtinId="25" hidden="1" customBuiltin="1"/>
    <cellStyle name="Total" xfId="21712" builtinId="25" hidden="1" customBuiltin="1"/>
    <cellStyle name="Total" xfId="22074" builtinId="25" hidden="1" customBuiltin="1"/>
    <cellStyle name="Total" xfId="21508" builtinId="25" hidden="1" customBuiltin="1"/>
    <cellStyle name="Total" xfId="22098" builtinId="25" hidden="1" customBuiltin="1"/>
    <cellStyle name="Total" xfId="22123" builtinId="25" hidden="1" customBuiltin="1"/>
    <cellStyle name="Total" xfId="22147" builtinId="25" hidden="1" customBuiltin="1"/>
    <cellStyle name="Total" xfId="22176" builtinId="25" hidden="1" customBuiltin="1"/>
    <cellStyle name="Total" xfId="22213" builtinId="25" hidden="1" customBuiltin="1"/>
    <cellStyle name="Total" xfId="22243" builtinId="25" hidden="1" customBuiltin="1"/>
    <cellStyle name="Total" xfId="22275" builtinId="25" hidden="1" customBuiltin="1"/>
    <cellStyle name="Total" xfId="22306" builtinId="25" hidden="1" customBuiltin="1"/>
    <cellStyle name="Total" xfId="22333" builtinId="25" hidden="1" customBuiltin="1"/>
    <cellStyle name="Total" xfId="22163" builtinId="25" hidden="1" customBuiltin="1"/>
    <cellStyle name="Total" xfId="22351" builtinId="25" hidden="1" customBuiltin="1"/>
    <cellStyle name="Total" xfId="22178" builtinId="25" hidden="1" customBuiltin="1"/>
    <cellStyle name="Total" xfId="22377" builtinId="25" hidden="1" customBuiltin="1"/>
    <cellStyle name="Total" xfId="22400" builtinId="25" hidden="1" customBuiltin="1"/>
    <cellStyle name="Total" xfId="22423" builtinId="25" hidden="1" customBuiltin="1"/>
    <cellStyle name="Total" xfId="22446" builtinId="25" hidden="1" customBuiltin="1"/>
    <cellStyle name="Total" xfId="6472" builtinId="25" hidden="1" customBuiltin="1"/>
    <cellStyle name="Total" xfId="4436" builtinId="25" hidden="1" customBuiltin="1"/>
    <cellStyle name="Total" xfId="20577" builtinId="25" hidden="1" customBuiltin="1"/>
    <cellStyle name="Total" xfId="7734" builtinId="25" hidden="1" customBuiltin="1"/>
    <cellStyle name="Total" xfId="4211" builtinId="25" hidden="1" customBuiltin="1"/>
    <cellStyle name="Total" xfId="14654" builtinId="25" hidden="1" customBuiltin="1"/>
    <cellStyle name="Total" xfId="5483" builtinId="25" hidden="1" customBuiltin="1"/>
    <cellStyle name="Total" xfId="4610" builtinId="25" hidden="1" customBuiltin="1"/>
    <cellStyle name="Total" xfId="4839" builtinId="25" hidden="1" customBuiltin="1"/>
    <cellStyle name="Total" xfId="14288" builtinId="25" hidden="1" customBuiltin="1"/>
    <cellStyle name="Total" xfId="15328" builtinId="25" hidden="1" customBuiltin="1"/>
    <cellStyle name="Total" xfId="21683" builtinId="25" hidden="1" customBuiltin="1"/>
    <cellStyle name="Total" xfId="5114" builtinId="25" hidden="1" customBuiltin="1"/>
    <cellStyle name="Total" xfId="7593" builtinId="25" hidden="1" customBuiltin="1"/>
    <cellStyle name="Total" xfId="20046" builtinId="25" hidden="1" customBuiltin="1"/>
    <cellStyle name="Total" xfId="16529" builtinId="25" hidden="1" customBuiltin="1"/>
    <cellStyle name="Total" xfId="21323" builtinId="25" hidden="1" customBuiltin="1"/>
    <cellStyle name="Total" xfId="17963" builtinId="25" hidden="1" customBuiltin="1"/>
    <cellStyle name="Total" xfId="22468" builtinId="25" hidden="1" customBuiltin="1"/>
    <cellStyle name="Total" xfId="7540" builtinId="25" hidden="1" customBuiltin="1"/>
    <cellStyle name="Total" xfId="22510" builtinId="25" hidden="1" customBuiltin="1"/>
    <cellStyle name="Total" xfId="22547" builtinId="25" hidden="1" customBuiltin="1"/>
    <cellStyle name="Total" xfId="22582" builtinId="25" hidden="1" customBuiltin="1"/>
    <cellStyle name="Total" xfId="22471" builtinId="25" hidden="1" customBuiltin="1"/>
    <cellStyle name="Total" xfId="22645" builtinId="25" hidden="1" customBuiltin="1"/>
    <cellStyle name="Total" xfId="22678" builtinId="25" hidden="1" customBuiltin="1"/>
    <cellStyle name="Total" xfId="22713" builtinId="25" hidden="1" customBuiltin="1"/>
    <cellStyle name="Total" xfId="22746" builtinId="25" hidden="1" customBuiltin="1"/>
    <cellStyle name="Total" xfId="22776" builtinId="25" hidden="1" customBuiltin="1"/>
    <cellStyle name="Total" xfId="17611" builtinId="25" hidden="1" customBuiltin="1"/>
    <cellStyle name="Total" xfId="22795" builtinId="25" hidden="1" customBuiltin="1"/>
    <cellStyle name="Total" xfId="20896" builtinId="25" hidden="1" customBuiltin="1"/>
    <cellStyle name="Total" xfId="22832" builtinId="25" hidden="1" customBuiltin="1"/>
    <cellStyle name="Total" xfId="22868" builtinId="25" hidden="1" customBuiltin="1"/>
    <cellStyle name="Total" xfId="22902" builtinId="25" hidden="1" customBuiltin="1"/>
    <cellStyle name="Total" xfId="22942" builtinId="25" hidden="1" customBuiltin="1"/>
    <cellStyle name="Total" xfId="22987" builtinId="25" hidden="1" customBuiltin="1"/>
    <cellStyle name="Total" xfId="23020" builtinId="25" hidden="1" customBuiltin="1"/>
    <cellStyle name="Total" xfId="23055" builtinId="25" hidden="1" customBuiltin="1"/>
    <cellStyle name="Total" xfId="23088" builtinId="25" hidden="1" customBuiltin="1"/>
    <cellStyle name="Total" xfId="23118" builtinId="25" hidden="1" customBuiltin="1"/>
    <cellStyle name="Total" xfId="22927" builtinId="25" hidden="1" customBuiltin="1"/>
    <cellStyle name="Total" xfId="23137" builtinId="25" hidden="1" customBuiltin="1"/>
    <cellStyle name="Total" xfId="22944" builtinId="25" hidden="1" customBuiltin="1"/>
    <cellStyle name="Total" xfId="23174" builtinId="25" hidden="1" customBuiltin="1"/>
    <cellStyle name="Total" xfId="23210" builtinId="25" hidden="1" customBuiltin="1"/>
    <cellStyle name="Total" xfId="23244" builtinId="25" hidden="1" customBuiltin="1"/>
    <cellStyle name="Total" xfId="23279" builtinId="25" hidden="1" customBuiltin="1"/>
    <cellStyle name="Total" xfId="23347" builtinId="25" hidden="1" customBuiltin="1"/>
    <cellStyle name="Total" xfId="23368" builtinId="25" hidden="1" customBuiltin="1"/>
    <cellStyle name="Total" xfId="23391" builtinId="25" hidden="1" customBuiltin="1"/>
    <cellStyle name="Total" xfId="23413" builtinId="25" hidden="1" customBuiltin="1"/>
    <cellStyle name="Total" xfId="23434" builtinId="25" hidden="1" customBuiltin="1"/>
    <cellStyle name="Total" xfId="23465" builtinId="25" hidden="1" customBuiltin="1"/>
    <cellStyle name="Total" xfId="23660" builtinId="25" hidden="1" customBuiltin="1"/>
    <cellStyle name="Total" xfId="23682" builtinId="25" hidden="1" customBuiltin="1"/>
    <cellStyle name="Total" xfId="23708" builtinId="25" hidden="1" customBuiltin="1"/>
    <cellStyle name="Total" xfId="23734" builtinId="25" hidden="1" customBuiltin="1"/>
    <cellStyle name="Total" xfId="23758" builtinId="25" hidden="1" customBuiltin="1"/>
    <cellStyle name="Total" xfId="23614" builtinId="25" hidden="1" customBuiltin="1"/>
    <cellStyle name="Total" xfId="23798" builtinId="25" hidden="1" customBuiltin="1"/>
    <cellStyle name="Total" xfId="23829" builtinId="25" hidden="1" customBuiltin="1"/>
    <cellStyle name="Total" xfId="23864" builtinId="25" hidden="1" customBuiltin="1"/>
    <cellStyle name="Total" xfId="23896" builtinId="25" hidden="1" customBuiltin="1"/>
    <cellStyle name="Total" xfId="23927" builtinId="25" hidden="1" customBuiltin="1"/>
    <cellStyle name="Total" xfId="23644" builtinId="25" hidden="1" customBuiltin="1"/>
    <cellStyle name="Total" xfId="23945" builtinId="25" hidden="1" customBuiltin="1"/>
    <cellStyle name="Total" xfId="23626" builtinId="25" hidden="1" customBuiltin="1"/>
    <cellStyle name="Total" xfId="23975" builtinId="25" hidden="1" customBuiltin="1"/>
    <cellStyle name="Total" xfId="24001" builtinId="25" hidden="1" customBuiltin="1"/>
    <cellStyle name="Total" xfId="24025" builtinId="25" hidden="1" customBuiltin="1"/>
    <cellStyle name="Total" xfId="23947" builtinId="25" hidden="1" customBuiltin="1"/>
    <cellStyle name="Total" xfId="24071" builtinId="25" hidden="1" customBuiltin="1"/>
    <cellStyle name="Total" xfId="24100" builtinId="25" hidden="1" customBuiltin="1"/>
    <cellStyle name="Total" xfId="24132" builtinId="25" hidden="1" customBuiltin="1"/>
    <cellStyle name="Total" xfId="24162" builtinId="25" hidden="1" customBuiltin="1"/>
    <cellStyle name="Total" xfId="24189" builtinId="25" hidden="1" customBuiltin="1"/>
    <cellStyle name="Total" xfId="23843" builtinId="25" hidden="1" customBuiltin="1"/>
    <cellStyle name="Total" xfId="24207" builtinId="25" hidden="1" customBuiltin="1"/>
    <cellStyle name="Total" xfId="23616" builtinId="25" hidden="1" customBuiltin="1"/>
    <cellStyle name="Total" xfId="24232" builtinId="25" hidden="1" customBuiltin="1"/>
    <cellStyle name="Total" xfId="24256" builtinId="25" hidden="1" customBuiltin="1"/>
    <cellStyle name="Total" xfId="24279" builtinId="25" hidden="1" customBuiltin="1"/>
    <cellStyle name="Total" xfId="24307" builtinId="25" hidden="1" customBuiltin="1"/>
    <cellStyle name="Total" xfId="24345" builtinId="25" hidden="1" customBuiltin="1"/>
    <cellStyle name="Total" xfId="24374" builtinId="25" hidden="1" customBuiltin="1"/>
    <cellStyle name="Total" xfId="24406" builtinId="25" hidden="1" customBuiltin="1"/>
    <cellStyle name="Total" xfId="24436" builtinId="25" hidden="1" customBuiltin="1"/>
    <cellStyle name="Total" xfId="24463" builtinId="25" hidden="1" customBuiltin="1"/>
    <cellStyle name="Total" xfId="24294" builtinId="25" hidden="1" customBuiltin="1"/>
    <cellStyle name="Total" xfId="24481" builtinId="25" hidden="1" customBuiltin="1"/>
    <cellStyle name="Total" xfId="24309" builtinId="25" hidden="1" customBuiltin="1"/>
    <cellStyle name="Total" xfId="24506" builtinId="25" hidden="1" customBuiltin="1"/>
    <cellStyle name="Total" xfId="24531" builtinId="25" hidden="1" customBuiltin="1"/>
    <cellStyle name="Total" xfId="24554" builtinId="25" hidden="1" customBuiltin="1"/>
    <cellStyle name="Total" xfId="24578" builtinId="25" hidden="1" customBuiltin="1"/>
    <cellStyle name="Total" xfId="23505" builtinId="25" hidden="1" customBuiltin="1"/>
    <cellStyle name="Total" xfId="23597" builtinId="25" hidden="1" customBuiltin="1"/>
    <cellStyle name="Total" xfId="23454" builtinId="25" hidden="1" customBuiltin="1"/>
    <cellStyle name="Total" xfId="23498" builtinId="25" hidden="1" customBuiltin="1"/>
    <cellStyle name="Total" xfId="23610" builtinId="25" hidden="1" customBuiltin="1"/>
    <cellStyle name="Total" xfId="23453" builtinId="25" hidden="1" customBuiltin="1"/>
    <cellStyle name="Total" xfId="24729" builtinId="25" hidden="1" customBuiltin="1"/>
    <cellStyle name="Total" xfId="24750" builtinId="25" hidden="1" customBuiltin="1"/>
    <cellStyle name="Total" xfId="24773" builtinId="25" hidden="1" customBuiltin="1"/>
    <cellStyle name="Total" xfId="24794" builtinId="25" hidden="1" customBuiltin="1"/>
    <cellStyle name="Total" xfId="24815" builtinId="25" hidden="1" customBuiltin="1"/>
    <cellStyle name="Total" xfId="24690" builtinId="25" hidden="1" customBuiltin="1"/>
    <cellStyle name="Total" xfId="24849" builtinId="25" hidden="1" customBuiltin="1"/>
    <cellStyle name="Total" xfId="24879" builtinId="25" hidden="1" customBuiltin="1"/>
    <cellStyle name="Total" xfId="24914" builtinId="25" hidden="1" customBuiltin="1"/>
    <cellStyle name="Total" xfId="24944" builtinId="25" hidden="1" customBuiltin="1"/>
    <cellStyle name="Total" xfId="24975" builtinId="25" hidden="1" customBuiltin="1"/>
    <cellStyle name="Total" xfId="24715" builtinId="25" hidden="1" customBuiltin="1"/>
    <cellStyle name="Total" xfId="24993" builtinId="25" hidden="1" customBuiltin="1"/>
    <cellStyle name="Total" xfId="24701" builtinId="25" hidden="1" customBuiltin="1"/>
    <cellStyle name="Total" xfId="25022" builtinId="25" hidden="1" customBuiltin="1"/>
    <cellStyle name="Total" xfId="25045" builtinId="25" hidden="1" customBuiltin="1"/>
    <cellStyle name="Total" xfId="25069" builtinId="25" hidden="1" customBuiltin="1"/>
    <cellStyle name="Total" xfId="24995" builtinId="25" hidden="1" customBuiltin="1"/>
    <cellStyle name="Total" xfId="25114" builtinId="25" hidden="1" customBuiltin="1"/>
    <cellStyle name="Total" xfId="25143" builtinId="25" hidden="1" customBuiltin="1"/>
    <cellStyle name="Total" xfId="25175" builtinId="25" hidden="1" customBuiltin="1"/>
    <cellStyle name="Total" xfId="25204" builtinId="25" hidden="1" customBuiltin="1"/>
    <cellStyle name="Total" xfId="25231" builtinId="25" hidden="1" customBuiltin="1"/>
    <cellStyle name="Total" xfId="24893" builtinId="25" hidden="1" customBuiltin="1"/>
    <cellStyle name="Total" xfId="25248" builtinId="25" hidden="1" customBuiltin="1"/>
    <cellStyle name="Total" xfId="24692" builtinId="25" hidden="1" customBuiltin="1"/>
    <cellStyle name="Total" xfId="25272" builtinId="25" hidden="1" customBuiltin="1"/>
    <cellStyle name="Total" xfId="25296" builtinId="25" hidden="1" customBuiltin="1"/>
    <cellStyle name="Total" xfId="25320" builtinId="25" hidden="1" customBuiltin="1"/>
    <cellStyle name="Total" xfId="25349" builtinId="25" hidden="1" customBuiltin="1"/>
    <cellStyle name="Total" xfId="25385" builtinId="25" hidden="1" customBuiltin="1"/>
    <cellStyle name="Total" xfId="25414" builtinId="25" hidden="1" customBuiltin="1"/>
    <cellStyle name="Total" xfId="25446" builtinId="25" hidden="1" customBuiltin="1"/>
    <cellStyle name="Total" xfId="25475" builtinId="25" hidden="1" customBuiltin="1"/>
    <cellStyle name="Total" xfId="25502" builtinId="25" hidden="1" customBuiltin="1"/>
    <cellStyle name="Total" xfId="25336" builtinId="25" hidden="1" customBuiltin="1"/>
    <cellStyle name="Total" xfId="25520" builtinId="25" hidden="1" customBuiltin="1"/>
    <cellStyle name="Total" xfId="25351" builtinId="25" hidden="1" customBuiltin="1"/>
    <cellStyle name="Total" xfId="25545" builtinId="25" hidden="1" customBuiltin="1"/>
    <cellStyle name="Total" xfId="25568" builtinId="25" hidden="1" customBuiltin="1"/>
    <cellStyle name="Total" xfId="25591" builtinId="25" hidden="1" customBuiltin="1"/>
    <cellStyle name="Total" xfId="25614" builtinId="25" hidden="1" customBuiltin="1"/>
    <cellStyle name="Total" xfId="20076" builtinId="25" hidden="1" customBuiltin="1"/>
    <cellStyle name="Total" xfId="4500" builtinId="25" hidden="1" customBuiltin="1"/>
    <cellStyle name="Total" xfId="23774" builtinId="25" hidden="1" customBuiltin="1"/>
    <cellStyle name="Total" xfId="20016" builtinId="25" hidden="1" customBuiltin="1"/>
    <cellStyle name="Total" xfId="6334" builtinId="25" hidden="1" customBuiltin="1"/>
    <cellStyle name="Total" xfId="14240" builtinId="25" hidden="1" customBuiltin="1"/>
    <cellStyle name="Total" xfId="15475" builtinId="25" hidden="1" customBuiltin="1"/>
    <cellStyle name="Total" xfId="18090" builtinId="25" hidden="1" customBuiltin="1"/>
    <cellStyle name="Total" xfId="20037" builtinId="25" hidden="1" customBuiltin="1"/>
    <cellStyle name="Total" xfId="7769" builtinId="25" hidden="1" customBuiltin="1"/>
    <cellStyle name="Total" xfId="7723" builtinId="25" hidden="1" customBuiltin="1"/>
    <cellStyle name="Total" xfId="24864" builtinId="25" hidden="1" customBuiltin="1"/>
    <cellStyle name="Total" xfId="20018" builtinId="25" hidden="1" customBuiltin="1"/>
    <cellStyle name="Total" xfId="20242" builtinId="25" hidden="1" customBuiltin="1"/>
    <cellStyle name="Total" xfId="23294" builtinId="25" hidden="1" customBuiltin="1"/>
    <cellStyle name="Total" xfId="20092" builtinId="25" hidden="1" customBuiltin="1"/>
    <cellStyle name="Total" xfId="24508" builtinId="25" hidden="1" customBuiltin="1"/>
    <cellStyle name="Total" xfId="21235" builtinId="25" hidden="1" customBuiltin="1"/>
    <cellStyle name="Total" xfId="25636" builtinId="25" hidden="1" customBuiltin="1"/>
    <cellStyle name="Total" xfId="13998" builtinId="25" hidden="1" customBuiltin="1"/>
    <cellStyle name="Total" xfId="25677" builtinId="25" hidden="1" customBuiltin="1"/>
    <cellStyle name="Total" xfId="25713" builtinId="25" hidden="1" customBuiltin="1"/>
    <cellStyle name="Total" xfId="25748" builtinId="25" hidden="1" customBuiltin="1"/>
    <cellStyle name="Total" xfId="25639" builtinId="25" hidden="1" customBuiltin="1"/>
    <cellStyle name="Total" xfId="25811" builtinId="25" hidden="1" customBuiltin="1"/>
    <cellStyle name="Total" xfId="25844" builtinId="25" hidden="1" customBuiltin="1"/>
    <cellStyle name="Total" xfId="25879" builtinId="25" hidden="1" customBuiltin="1"/>
    <cellStyle name="Total" xfId="25912" builtinId="25" hidden="1" customBuiltin="1"/>
    <cellStyle name="Total" xfId="25942" builtinId="25" hidden="1" customBuiltin="1"/>
    <cellStyle name="Total" xfId="20890" builtinId="25" hidden="1" customBuiltin="1"/>
    <cellStyle name="Total" xfId="25961" builtinId="25" hidden="1" customBuiltin="1"/>
    <cellStyle name="Total" xfId="24085" builtinId="25" hidden="1" customBuiltin="1"/>
    <cellStyle name="Total" xfId="25998" builtinId="25" hidden="1" customBuiltin="1"/>
    <cellStyle name="Total" xfId="26034" builtinId="25" hidden="1" customBuiltin="1"/>
    <cellStyle name="Total" xfId="26068" builtinId="25" hidden="1" customBuiltin="1"/>
    <cellStyle name="Total" xfId="26105" builtinId="25" hidden="1" customBuiltin="1"/>
    <cellStyle name="Total" xfId="26142" builtinId="25" hidden="1" customBuiltin="1"/>
    <cellStyle name="Total" xfId="26171" builtinId="25" hidden="1" customBuiltin="1"/>
    <cellStyle name="Total" xfId="26203" builtinId="25" hidden="1" customBuiltin="1"/>
    <cellStyle name="Total" xfId="26233" builtinId="25" hidden="1" customBuiltin="1"/>
    <cellStyle name="Total" xfId="26260" builtinId="25" hidden="1" customBuiltin="1"/>
    <cellStyle name="Total" xfId="26093" builtinId="25" hidden="1" customBuiltin="1"/>
    <cellStyle name="Total" xfId="26277" builtinId="25" hidden="1" customBuiltin="1"/>
    <cellStyle name="Total" xfId="26107" builtinId="25" hidden="1" customBuiltin="1"/>
    <cellStyle name="Total" xfId="26300" builtinId="25" hidden="1" customBuiltin="1"/>
    <cellStyle name="Total" xfId="26323" builtinId="25" hidden="1" customBuiltin="1"/>
    <cellStyle name="Total" xfId="26344" builtinId="25" hidden="1" customBuiltin="1"/>
    <cellStyle name="Total" xfId="26366" builtinId="25" hidden="1" customBuiltin="1"/>
    <cellStyle name="Total" xfId="26388" builtinId="25" hidden="1" customBuiltin="1"/>
    <cellStyle name="Total" xfId="26409" builtinId="25" hidden="1" customBuiltin="1"/>
    <cellStyle name="Total" xfId="26431" builtinId="25" hidden="1" customBuiltin="1"/>
    <cellStyle name="Total" xfId="26453" builtinId="25" hidden="1" customBuiltin="1"/>
    <cellStyle name="Total" xfId="26474" builtinId="25" hidden="1" customBuiltin="1"/>
    <cellStyle name="Total" xfId="26499" builtinId="25" hidden="1" customBuiltin="1"/>
    <cellStyle name="Total" xfId="26678" builtinId="25" hidden="1" customBuiltin="1"/>
    <cellStyle name="Total" xfId="26699" builtinId="25" hidden="1" customBuiltin="1"/>
    <cellStyle name="Total" xfId="26722" builtinId="25" hidden="1" customBuiltin="1"/>
    <cellStyle name="Total" xfId="26744" builtinId="25" hidden="1" customBuiltin="1"/>
    <cellStyle name="Total" xfId="26765" builtinId="25" hidden="1" customBuiltin="1"/>
    <cellStyle name="Total" xfId="26637" builtinId="25" hidden="1" customBuiltin="1"/>
    <cellStyle name="Total" xfId="26798" builtinId="25" hidden="1" customBuiltin="1"/>
    <cellStyle name="Total" xfId="26827" builtinId="25" hidden="1" customBuiltin="1"/>
    <cellStyle name="Total" xfId="26862" builtinId="25" hidden="1" customBuiltin="1"/>
    <cellStyle name="Total" xfId="26892" builtinId="25" hidden="1" customBuiltin="1"/>
    <cellStyle name="Total" xfId="26923" builtinId="25" hidden="1" customBuiltin="1"/>
    <cellStyle name="Total" xfId="26663" builtinId="25" hidden="1" customBuiltin="1"/>
    <cellStyle name="Total" xfId="26941" builtinId="25" hidden="1" customBuiltin="1"/>
    <cellStyle name="Total" xfId="26648" builtinId="25" hidden="1" customBuiltin="1"/>
    <cellStyle name="Total" xfId="26968" builtinId="25" hidden="1" customBuiltin="1"/>
    <cellStyle name="Total" xfId="26990" builtinId="25" hidden="1" customBuiltin="1"/>
    <cellStyle name="Total" xfId="27011" builtinId="25" hidden="1" customBuiltin="1"/>
    <cellStyle name="Total" xfId="26943" builtinId="25" hidden="1" customBuiltin="1"/>
    <cellStyle name="Total" xfId="27053" builtinId="25" hidden="1" customBuiltin="1"/>
    <cellStyle name="Total" xfId="27081" builtinId="25" hidden="1" customBuiltin="1"/>
    <cellStyle name="Total" xfId="27113" builtinId="25" hidden="1" customBuiltin="1"/>
    <cellStyle name="Total" xfId="27142" builtinId="25" hidden="1" customBuiltin="1"/>
    <cellStyle name="Total" xfId="27169" builtinId="25" hidden="1" customBuiltin="1"/>
    <cellStyle name="Total" xfId="26841" builtinId="25" hidden="1" customBuiltin="1"/>
    <cellStyle name="Total" xfId="27186" builtinId="25" hidden="1" customBuiltin="1"/>
    <cellStyle name="Total" xfId="26639" builtinId="25" hidden="1" customBuiltin="1"/>
    <cellStyle name="Total" xfId="27209" builtinId="25" hidden="1" customBuiltin="1"/>
    <cellStyle name="Total" xfId="27231" builtinId="25" hidden="1" customBuiltin="1"/>
    <cellStyle name="Total" xfId="27252" builtinId="25" hidden="1" customBuiltin="1"/>
    <cellStyle name="Total" xfId="27277" builtinId="25" hidden="1" customBuiltin="1"/>
    <cellStyle name="Total" xfId="27313" builtinId="25" hidden="1" customBuiltin="1"/>
    <cellStyle name="Total" xfId="27341" builtinId="25" hidden="1" customBuiltin="1"/>
    <cellStyle name="Total" xfId="27373" builtinId="25" hidden="1" customBuiltin="1"/>
    <cellStyle name="Total" xfId="27402" builtinId="25" hidden="1" customBuiltin="1"/>
    <cellStyle name="Total" xfId="27429" builtinId="25" hidden="1" customBuiltin="1"/>
    <cellStyle name="Total" xfId="27265" builtinId="25" hidden="1" customBuiltin="1"/>
    <cellStyle name="Total" xfId="27446" builtinId="25" hidden="1" customBuiltin="1"/>
    <cellStyle name="Total" xfId="27279" builtinId="25" hidden="1" customBuiltin="1"/>
    <cellStyle name="Total" xfId="27469" builtinId="25" hidden="1" customBuiltin="1"/>
    <cellStyle name="Total" xfId="27491" builtinId="25" hidden="1" customBuiltin="1"/>
    <cellStyle name="Total" xfId="27512" builtinId="25" hidden="1" customBuiltin="1"/>
    <cellStyle name="Total" xfId="27533" builtinId="25" hidden="1" customBuiltin="1"/>
    <cellStyle name="Total" xfId="26537" builtinId="25" hidden="1" customBuiltin="1"/>
    <cellStyle name="Total" xfId="26621" builtinId="25" hidden="1" customBuiltin="1"/>
    <cellStyle name="Total" xfId="26489" builtinId="25" hidden="1" customBuiltin="1"/>
    <cellStyle name="Total" xfId="26531" builtinId="25" hidden="1" customBuiltin="1"/>
    <cellStyle name="Total" xfId="26633" builtinId="25" hidden="1" customBuiltin="1"/>
    <cellStyle name="Total" xfId="26488" builtinId="25" hidden="1" customBuiltin="1"/>
    <cellStyle name="Total" xfId="27586" builtinId="25" hidden="1" customBuiltin="1"/>
    <cellStyle name="Total" xfId="27607" builtinId="25" hidden="1" customBuiltin="1"/>
    <cellStyle name="Total" xfId="27630" builtinId="25" hidden="1" customBuiltin="1"/>
    <cellStyle name="Total" xfId="27651" builtinId="25" hidden="1" customBuiltin="1"/>
    <cellStyle name="Total" xfId="27672" builtinId="25" hidden="1" customBuiltin="1"/>
    <cellStyle name="Total" xfId="27547" builtinId="25" hidden="1" customBuiltin="1"/>
    <cellStyle name="Total" xfId="27704" builtinId="25" hidden="1" customBuiltin="1"/>
    <cellStyle name="Total" xfId="27733" builtinId="25" hidden="1" customBuiltin="1"/>
    <cellStyle name="Total" xfId="27768" builtinId="25" hidden="1" customBuiltin="1"/>
    <cellStyle name="Total" xfId="27797" builtinId="25" hidden="1" customBuiltin="1"/>
    <cellStyle name="Total" xfId="27828" builtinId="25" hidden="1" customBuiltin="1"/>
    <cellStyle name="Total" xfId="27572" builtinId="25" hidden="1" customBuiltin="1"/>
    <cellStyle name="Total" xfId="27846" builtinId="25" hidden="1" customBuiltin="1"/>
    <cellStyle name="Total" xfId="27558" builtinId="25" hidden="1" customBuiltin="1"/>
    <cellStyle name="Total" xfId="27873" builtinId="25" hidden="1" customBuiltin="1"/>
    <cellStyle name="Total" xfId="27894" builtinId="25" hidden="1" customBuiltin="1"/>
    <cellStyle name="Total" xfId="27915" builtinId="25" hidden="1" customBuiltin="1"/>
    <cellStyle name="Total" xfId="27848" builtinId="25" hidden="1" customBuiltin="1"/>
    <cellStyle name="Total" xfId="27955" builtinId="25" hidden="1" customBuiltin="1"/>
    <cellStyle name="Total" xfId="27983" builtinId="25" hidden="1" customBuiltin="1"/>
    <cellStyle name="Total" xfId="28015" builtinId="25" hidden="1" customBuiltin="1"/>
    <cellStyle name="Total" xfId="28043" builtinId="25" hidden="1" customBuiltin="1"/>
    <cellStyle name="Total" xfId="28070" builtinId="25" hidden="1" customBuiltin="1"/>
    <cellStyle name="Total" xfId="27747" builtinId="25" hidden="1" customBuiltin="1"/>
    <cellStyle name="Total" xfId="28087" builtinId="25" hidden="1" customBuiltin="1"/>
    <cellStyle name="Total" xfId="27549" builtinId="25" hidden="1" customBuiltin="1"/>
    <cellStyle name="Total" xfId="28110" builtinId="25" hidden="1" customBuiltin="1"/>
    <cellStyle name="Total" xfId="28131" builtinId="25" hidden="1" customBuiltin="1"/>
    <cellStyle name="Total" xfId="28152" builtinId="25" hidden="1" customBuiltin="1"/>
    <cellStyle name="Total" xfId="28177" builtinId="25" hidden="1" customBuiltin="1"/>
    <cellStyle name="Total" xfId="28211" builtinId="25" hidden="1" customBuiltin="1"/>
    <cellStyle name="Total" xfId="28239" builtinId="25" hidden="1" customBuiltin="1"/>
    <cellStyle name="Total" xfId="28271" builtinId="25" hidden="1" customBuiltin="1"/>
    <cellStyle name="Total" xfId="28299" builtinId="25" hidden="1" customBuiltin="1"/>
    <cellStyle name="Total" xfId="28326" builtinId="25" hidden="1" customBuiltin="1"/>
    <cellStyle name="Total" xfId="28165" builtinId="25" hidden="1" customBuiltin="1"/>
    <cellStyle name="Total" xfId="28343" builtinId="25" hidden="1" customBuiltin="1"/>
    <cellStyle name="Total" xfId="28179" builtinId="25" hidden="1" customBuiltin="1"/>
    <cellStyle name="Total" xfId="28366" builtinId="25" hidden="1" customBuiltin="1"/>
    <cellStyle name="Total" xfId="28387" builtinId="25" hidden="1" customBuiltin="1"/>
    <cellStyle name="Total" xfId="28408" builtinId="25" hidden="1" customBuiltin="1"/>
    <cellStyle name="Total" xfId="28429" builtinId="25" hidden="1" customBuiltin="1"/>
    <cellStyle name="Warning Text" xfId="16" builtinId="11" hidden="1" customBuiltin="1"/>
    <cellStyle name="Warning Text" xfId="65" builtinId="11" hidden="1" customBuiltin="1"/>
    <cellStyle name="Warning Text" xfId="100" builtinId="11" hidden="1" customBuiltin="1"/>
    <cellStyle name="Warning Text" xfId="142" builtinId="11" hidden="1" customBuiltin="1"/>
    <cellStyle name="Warning Text" xfId="185" builtinId="11" hidden="1" customBuiltin="1"/>
    <cellStyle name="Warning Text" xfId="219" builtinId="11" hidden="1" customBuiltin="1"/>
    <cellStyle name="Warning Text" xfId="256" builtinId="11" hidden="1" customBuiltin="1"/>
    <cellStyle name="Warning Text" xfId="293" builtinId="11" hidden="1" customBuiltin="1"/>
    <cellStyle name="Warning Text" xfId="327" builtinId="11" hidden="1" customBuiltin="1"/>
    <cellStyle name="Warning Text" xfId="362" builtinId="11" hidden="1" customBuiltin="1"/>
    <cellStyle name="Warning Text" xfId="450" builtinId="11" hidden="1" customBuiltin="1"/>
    <cellStyle name="Warning Text" xfId="484" builtinId="11" hidden="1" customBuiltin="1"/>
    <cellStyle name="Warning Text" xfId="520" builtinId="11" hidden="1" customBuiltin="1"/>
    <cellStyle name="Warning Text" xfId="556" builtinId="11" hidden="1" customBuiltin="1"/>
    <cellStyle name="Warning Text" xfId="590" builtinId="11" hidden="1" customBuiltin="1"/>
    <cellStyle name="Warning Text" xfId="396" builtinId="11" hidden="1" customBuiltin="1"/>
    <cellStyle name="Warning Text" xfId="641" builtinId="11" hidden="1" customBuiltin="1"/>
    <cellStyle name="Warning Text" xfId="675" builtinId="11" hidden="1" customBuiltin="1"/>
    <cellStyle name="Warning Text" xfId="713" builtinId="11" hidden="1" customBuiltin="1"/>
    <cellStyle name="Warning Text" xfId="748" builtinId="11" hidden="1" customBuiltin="1"/>
    <cellStyle name="Warning Text" xfId="782" builtinId="11" hidden="1" customBuiltin="1"/>
    <cellStyle name="Warning Text" xfId="676" builtinId="11" hidden="1" customBuiltin="1"/>
    <cellStyle name="Warning Text" xfId="646" builtinId="11" hidden="1" customBuiltin="1"/>
    <cellStyle name="Warning Text" xfId="679" builtinId="11" hidden="1" customBuiltin="1"/>
    <cellStyle name="Warning Text" xfId="844" builtinId="11" hidden="1" customBuiltin="1"/>
    <cellStyle name="Warning Text" xfId="880" builtinId="11" hidden="1" customBuiltin="1"/>
    <cellStyle name="Warning Text" xfId="915" builtinId="11" hidden="1" customBuiltin="1"/>
    <cellStyle name="Warning Text" xfId="774" builtinId="11" hidden="1" customBuiltin="1"/>
    <cellStyle name="Warning Text" xfId="978" builtinId="11" hidden="1" customBuiltin="1"/>
    <cellStyle name="Warning Text" xfId="1011" builtinId="11" hidden="1" customBuiltin="1"/>
    <cellStyle name="Warning Text" xfId="1046" builtinId="11" hidden="1" customBuiltin="1"/>
    <cellStyle name="Warning Text" xfId="1079" builtinId="11" hidden="1" customBuiltin="1"/>
    <cellStyle name="Warning Text" xfId="1109" builtinId="11" hidden="1" customBuiltin="1"/>
    <cellStyle name="Warning Text" xfId="1012" builtinId="11" hidden="1" customBuiltin="1"/>
    <cellStyle name="Warning Text" xfId="983" builtinId="11" hidden="1" customBuiltin="1"/>
    <cellStyle name="Warning Text" xfId="1015" builtinId="11" hidden="1" customBuiltin="1"/>
    <cellStyle name="Warning Text" xfId="1165" builtinId="11" hidden="1" customBuiltin="1"/>
    <cellStyle name="Warning Text" xfId="1201" builtinId="11" hidden="1" customBuiltin="1"/>
    <cellStyle name="Warning Text" xfId="1235" builtinId="11" hidden="1" customBuiltin="1"/>
    <cellStyle name="Warning Text" xfId="1275" builtinId="11" hidden="1" customBuiltin="1"/>
    <cellStyle name="Warning Text" xfId="1320" builtinId="11" hidden="1" customBuiltin="1"/>
    <cellStyle name="Warning Text" xfId="1353" builtinId="11" hidden="1" customBuiltin="1"/>
    <cellStyle name="Warning Text" xfId="1388" builtinId="11" hidden="1" customBuiltin="1"/>
    <cellStyle name="Warning Text" xfId="1421" builtinId="11" hidden="1" customBuiltin="1"/>
    <cellStyle name="Warning Text" xfId="1451" builtinId="11" hidden="1" customBuiltin="1"/>
    <cellStyle name="Warning Text" xfId="1354" builtinId="11" hidden="1" customBuiltin="1"/>
    <cellStyle name="Warning Text" xfId="1325" builtinId="11" hidden="1" customBuiltin="1"/>
    <cellStyle name="Warning Text" xfId="1357" builtinId="11" hidden="1" customBuiltin="1"/>
    <cellStyle name="Warning Text" xfId="1507" builtinId="11" hidden="1" customBuiltin="1"/>
    <cellStyle name="Warning Text" xfId="1543" builtinId="11" hidden="1" customBuiltin="1"/>
    <cellStyle name="Warning Text" xfId="1577" builtinId="11" hidden="1" customBuiltin="1"/>
    <cellStyle name="Warning Text" xfId="1612" builtinId="11" hidden="1" customBuiltin="1"/>
    <cellStyle name="Warning Text" xfId="1733" builtinId="11" hidden="1" customBuiltin="1"/>
    <cellStyle name="Warning Text" xfId="1754" builtinId="11" hidden="1" customBuiltin="1"/>
    <cellStyle name="Warning Text" xfId="1776" builtinId="11" hidden="1" customBuiltin="1"/>
    <cellStyle name="Warning Text" xfId="1798" builtinId="11" hidden="1" customBuiltin="1"/>
    <cellStyle name="Warning Text" xfId="1819" builtinId="11" hidden="1" customBuiltin="1"/>
    <cellStyle name="Warning Text" xfId="1844" builtinId="11" hidden="1" customBuiltin="1"/>
    <cellStyle name="Warning Text" xfId="2023" builtinId="11" hidden="1" customBuiltin="1"/>
    <cellStyle name="Warning Text" xfId="2044" builtinId="11" hidden="1" customBuiltin="1"/>
    <cellStyle name="Warning Text" xfId="2067" builtinId="11" hidden="1" customBuiltin="1"/>
    <cellStyle name="Warning Text" xfId="2089" builtinId="11" hidden="1" customBuiltin="1"/>
    <cellStyle name="Warning Text" xfId="2110" builtinId="11" hidden="1" customBuiltin="1"/>
    <cellStyle name="Warning Text" xfId="1988" builtinId="11" hidden="1" customBuiltin="1"/>
    <cellStyle name="Warning Text" xfId="2143" builtinId="11" hidden="1" customBuiltin="1"/>
    <cellStyle name="Warning Text" xfId="2171" builtinId="11" hidden="1" customBuiltin="1"/>
    <cellStyle name="Warning Text" xfId="2206" builtinId="11" hidden="1" customBuiltin="1"/>
    <cellStyle name="Warning Text" xfId="2236" builtinId="11" hidden="1" customBuiltin="1"/>
    <cellStyle name="Warning Text" xfId="2267" builtinId="11" hidden="1" customBuiltin="1"/>
    <cellStyle name="Warning Text" xfId="2172" builtinId="11" hidden="1" customBuiltin="1"/>
    <cellStyle name="Warning Text" xfId="2146" builtinId="11" hidden="1" customBuiltin="1"/>
    <cellStyle name="Warning Text" xfId="2175" builtinId="11" hidden="1" customBuiltin="1"/>
    <cellStyle name="Warning Text" xfId="2313" builtinId="11" hidden="1" customBuiltin="1"/>
    <cellStyle name="Warning Text" xfId="2335" builtinId="11" hidden="1" customBuiltin="1"/>
    <cellStyle name="Warning Text" xfId="2356" builtinId="11" hidden="1" customBuiltin="1"/>
    <cellStyle name="Warning Text" xfId="2259" builtinId="11" hidden="1" customBuiltin="1"/>
    <cellStyle name="Warning Text" xfId="2398" builtinId="11" hidden="1" customBuiltin="1"/>
    <cellStyle name="Warning Text" xfId="2425" builtinId="11" hidden="1" customBuiltin="1"/>
    <cellStyle name="Warning Text" xfId="2457" builtinId="11" hidden="1" customBuiltin="1"/>
    <cellStyle name="Warning Text" xfId="2486" builtinId="11" hidden="1" customBuiltin="1"/>
    <cellStyle name="Warning Text" xfId="2513" builtinId="11" hidden="1" customBuiltin="1"/>
    <cellStyle name="Warning Text" xfId="2426" builtinId="11" hidden="1" customBuiltin="1"/>
    <cellStyle name="Warning Text" xfId="2401" builtinId="11" hidden="1" customBuiltin="1"/>
    <cellStyle name="Warning Text" xfId="2429" builtinId="11" hidden="1" customBuiltin="1"/>
    <cellStyle name="Warning Text" xfId="2554" builtinId="11" hidden="1" customBuiltin="1"/>
    <cellStyle name="Warning Text" xfId="2576" builtinId="11" hidden="1" customBuiltin="1"/>
    <cellStyle name="Warning Text" xfId="2597" builtinId="11" hidden="1" customBuiltin="1"/>
    <cellStyle name="Warning Text" xfId="2621" builtinId="11" hidden="1" customBuiltin="1"/>
    <cellStyle name="Warning Text" xfId="2658" builtinId="11" hidden="1" customBuiltin="1"/>
    <cellStyle name="Warning Text" xfId="2685" builtinId="11" hidden="1" customBuiltin="1"/>
    <cellStyle name="Warning Text" xfId="2717" builtinId="11" hidden="1" customBuiltin="1"/>
    <cellStyle name="Warning Text" xfId="2746" builtinId="11" hidden="1" customBuiltin="1"/>
    <cellStyle name="Warning Text" xfId="2773" builtinId="11" hidden="1" customBuiltin="1"/>
    <cellStyle name="Warning Text" xfId="2686" builtinId="11" hidden="1" customBuiltin="1"/>
    <cellStyle name="Warning Text" xfId="2661" builtinId="11" hidden="1" customBuiltin="1"/>
    <cellStyle name="Warning Text" xfId="2689" builtinId="11" hidden="1" customBuiltin="1"/>
    <cellStyle name="Warning Text" xfId="2814" builtinId="11" hidden="1" customBuiltin="1"/>
    <cellStyle name="Warning Text" xfId="2836" builtinId="11" hidden="1" customBuiltin="1"/>
    <cellStyle name="Warning Text" xfId="2857" builtinId="11" hidden="1" customBuiltin="1"/>
    <cellStyle name="Warning Text" xfId="2878" builtinId="11" hidden="1" customBuiltin="1"/>
    <cellStyle name="Warning Text" xfId="1966" builtinId="11" hidden="1" customBuiltin="1"/>
    <cellStyle name="Warning Text" xfId="1880" builtinId="11" hidden="1" customBuiltin="1"/>
    <cellStyle name="Warning Text" xfId="1886" builtinId="11" hidden="1" customBuiltin="1"/>
    <cellStyle name="Warning Text" xfId="1955" builtinId="11" hidden="1" customBuiltin="1"/>
    <cellStyle name="Warning Text" xfId="1978" builtinId="11" hidden="1" customBuiltin="1"/>
    <cellStyle name="Warning Text" xfId="1862" builtinId="11" hidden="1" customBuiltin="1"/>
    <cellStyle name="Warning Text" xfId="3030" builtinId="11" hidden="1" customBuiltin="1"/>
    <cellStyle name="Warning Text" xfId="3051" builtinId="11" hidden="1" customBuiltin="1"/>
    <cellStyle name="Warning Text" xfId="3074" builtinId="11" hidden="1" customBuiltin="1"/>
    <cellStyle name="Warning Text" xfId="3095" builtinId="11" hidden="1" customBuiltin="1"/>
    <cellStyle name="Warning Text" xfId="3116" builtinId="11" hidden="1" customBuiltin="1"/>
    <cellStyle name="Warning Text" xfId="2997" builtinId="11" hidden="1" customBuiltin="1"/>
    <cellStyle name="Warning Text" xfId="3148" builtinId="11" hidden="1" customBuiltin="1"/>
    <cellStyle name="Warning Text" xfId="3176" builtinId="11" hidden="1" customBuiltin="1"/>
    <cellStyle name="Warning Text" xfId="3211" builtinId="11" hidden="1" customBuiltin="1"/>
    <cellStyle name="Warning Text" xfId="3240" builtinId="11" hidden="1" customBuiltin="1"/>
    <cellStyle name="Warning Text" xfId="3271" builtinId="11" hidden="1" customBuiltin="1"/>
    <cellStyle name="Warning Text" xfId="3177" builtinId="11" hidden="1" customBuiltin="1"/>
    <cellStyle name="Warning Text" xfId="3151" builtinId="11" hidden="1" customBuiltin="1"/>
    <cellStyle name="Warning Text" xfId="3180" builtinId="11" hidden="1" customBuiltin="1"/>
    <cellStyle name="Warning Text" xfId="3317" builtinId="11" hidden="1" customBuiltin="1"/>
    <cellStyle name="Warning Text" xfId="3338" builtinId="11" hidden="1" customBuiltin="1"/>
    <cellStyle name="Warning Text" xfId="3359" builtinId="11" hidden="1" customBuiltin="1"/>
    <cellStyle name="Warning Text" xfId="3263" builtinId="11" hidden="1" customBuiltin="1"/>
    <cellStyle name="Warning Text" xfId="3399" builtinId="11" hidden="1" customBuiltin="1"/>
    <cellStyle name="Warning Text" xfId="3426" builtinId="11" hidden="1" customBuiltin="1"/>
    <cellStyle name="Warning Text" xfId="3458" builtinId="11" hidden="1" customBuiltin="1"/>
    <cellStyle name="Warning Text" xfId="3486" builtinId="11" hidden="1" customBuiltin="1"/>
    <cellStyle name="Warning Text" xfId="3513" builtinId="11" hidden="1" customBuiltin="1"/>
    <cellStyle name="Warning Text" xfId="3427" builtinId="11" hidden="1" customBuiltin="1"/>
    <cellStyle name="Warning Text" xfId="3402" builtinId="11" hidden="1" customBuiltin="1"/>
    <cellStyle name="Warning Text" xfId="3430" builtinId="11" hidden="1" customBuiltin="1"/>
    <cellStyle name="Warning Text" xfId="3554" builtinId="11" hidden="1" customBuiltin="1"/>
    <cellStyle name="Warning Text" xfId="3575" builtinId="11" hidden="1" customBuiltin="1"/>
    <cellStyle name="Warning Text" xfId="3596" builtinId="11" hidden="1" customBuiltin="1"/>
    <cellStyle name="Warning Text" xfId="3620" builtinId="11" hidden="1" customBuiltin="1"/>
    <cellStyle name="Warning Text" xfId="3655" builtinId="11" hidden="1" customBuiltin="1"/>
    <cellStyle name="Warning Text" xfId="3682" builtinId="11" hidden="1" customBuiltin="1"/>
    <cellStyle name="Warning Text" xfId="3714" builtinId="11" hidden="1" customBuiltin="1"/>
    <cellStyle name="Warning Text" xfId="3742" builtinId="11" hidden="1" customBuiltin="1"/>
    <cellStyle name="Warning Text" xfId="3769" builtinId="11" hidden="1" customBuiltin="1"/>
    <cellStyle name="Warning Text" xfId="3683" builtinId="11" hidden="1" customBuiltin="1"/>
    <cellStyle name="Warning Text" xfId="3658" builtinId="11" hidden="1" customBuiltin="1"/>
    <cellStyle name="Warning Text" xfId="3686" builtinId="11" hidden="1" customBuiltin="1"/>
    <cellStyle name="Warning Text" xfId="3810" builtinId="11" hidden="1" customBuiltin="1"/>
    <cellStyle name="Warning Text" xfId="3831" builtinId="11" hidden="1" customBuiltin="1"/>
    <cellStyle name="Warning Text" xfId="3852" builtinId="11" hidden="1" customBuiltin="1"/>
    <cellStyle name="Warning Text" xfId="3873" builtinId="11" hidden="1" customBuiltin="1"/>
    <cellStyle name="Warning Text" xfId="3913" builtinId="11" hidden="1" customBuiltin="1"/>
    <cellStyle name="Warning Text" xfId="3947" builtinId="11" hidden="1" customBuiltin="1"/>
    <cellStyle name="Warning Text" xfId="3984" builtinId="11" hidden="1" customBuiltin="1"/>
    <cellStyle name="Warning Text" xfId="4021" builtinId="11" hidden="1" customBuiltin="1"/>
    <cellStyle name="Warning Text" xfId="4055" builtinId="11" hidden="1" customBuiltin="1"/>
    <cellStyle name="Warning Text" xfId="4253" builtinId="11" hidden="1" customBuiltin="1"/>
    <cellStyle name="Warning Text" xfId="6388" builtinId="11" hidden="1" customBuiltin="1"/>
    <cellStyle name="Warning Text" xfId="6412" builtinId="11" hidden="1" customBuiltin="1"/>
    <cellStyle name="Warning Text" xfId="6441" builtinId="11" hidden="1" customBuiltin="1"/>
    <cellStyle name="Warning Text" xfId="6466" builtinId="11" hidden="1" customBuiltin="1"/>
    <cellStyle name="Warning Text" xfId="6489" builtinId="11" hidden="1" customBuiltin="1"/>
    <cellStyle name="Warning Text" xfId="6343" builtinId="11" hidden="1" customBuiltin="1"/>
    <cellStyle name="Warning Text" xfId="6529" builtinId="11" hidden="1" customBuiltin="1"/>
    <cellStyle name="Warning Text" xfId="6563" builtinId="11" hidden="1" customBuiltin="1"/>
    <cellStyle name="Warning Text" xfId="6601" builtinId="11" hidden="1" customBuiltin="1"/>
    <cellStyle name="Warning Text" xfId="6637" builtinId="11" hidden="1" customBuiltin="1"/>
    <cellStyle name="Warning Text" xfId="6672" builtinId="11" hidden="1" customBuiltin="1"/>
    <cellStyle name="Warning Text" xfId="6564" builtinId="11" hidden="1" customBuiltin="1"/>
    <cellStyle name="Warning Text" xfId="6534" builtinId="11" hidden="1" customBuiltin="1"/>
    <cellStyle name="Warning Text" xfId="6567" builtinId="11" hidden="1" customBuiltin="1"/>
    <cellStyle name="Warning Text" xfId="6734" builtinId="11" hidden="1" customBuiltin="1"/>
    <cellStyle name="Warning Text" xfId="6770" builtinId="11" hidden="1" customBuiltin="1"/>
    <cellStyle name="Warning Text" xfId="6805" builtinId="11" hidden="1" customBuiltin="1"/>
    <cellStyle name="Warning Text" xfId="6664" builtinId="11" hidden="1" customBuiltin="1"/>
    <cellStyle name="Warning Text" xfId="6868" builtinId="11" hidden="1" customBuiltin="1"/>
    <cellStyle name="Warning Text" xfId="6901" builtinId="11" hidden="1" customBuiltin="1"/>
    <cellStyle name="Warning Text" xfId="6937" builtinId="11" hidden="1" customBuiltin="1"/>
    <cellStyle name="Warning Text" xfId="6970" builtinId="11" hidden="1" customBuiltin="1"/>
    <cellStyle name="Warning Text" xfId="7000" builtinId="11" hidden="1" customBuiltin="1"/>
    <cellStyle name="Warning Text" xfId="6902" builtinId="11" hidden="1" customBuiltin="1"/>
    <cellStyle name="Warning Text" xfId="6873" builtinId="11" hidden="1" customBuiltin="1"/>
    <cellStyle name="Warning Text" xfId="6905" builtinId="11" hidden="1" customBuiltin="1"/>
    <cellStyle name="Warning Text" xfId="7056" builtinId="11" hidden="1" customBuiltin="1"/>
    <cellStyle name="Warning Text" xfId="7092" builtinId="11" hidden="1" customBuiltin="1"/>
    <cellStyle name="Warning Text" xfId="7126" builtinId="11" hidden="1" customBuiltin="1"/>
    <cellStyle name="Warning Text" xfId="7166" builtinId="11" hidden="1" customBuiltin="1"/>
    <cellStyle name="Warning Text" xfId="7212" builtinId="11" hidden="1" customBuiltin="1"/>
    <cellStyle name="Warning Text" xfId="7246" builtinId="11" hidden="1" customBuiltin="1"/>
    <cellStyle name="Warning Text" xfId="7282" builtinId="11" hidden="1" customBuiltin="1"/>
    <cellStyle name="Warning Text" xfId="7315" builtinId="11" hidden="1" customBuiltin="1"/>
    <cellStyle name="Warning Text" xfId="7345" builtinId="11" hidden="1" customBuiltin="1"/>
    <cellStyle name="Warning Text" xfId="7247" builtinId="11" hidden="1" customBuiltin="1"/>
    <cellStyle name="Warning Text" xfId="7217" builtinId="11" hidden="1" customBuiltin="1"/>
    <cellStyle name="Warning Text" xfId="7250" builtinId="11" hidden="1" customBuiltin="1"/>
    <cellStyle name="Warning Text" xfId="7402" builtinId="11" hidden="1" customBuiltin="1"/>
    <cellStyle name="Warning Text" xfId="7438" builtinId="11" hidden="1" customBuiltin="1"/>
    <cellStyle name="Warning Text" xfId="7472" builtinId="11" hidden="1" customBuiltin="1"/>
    <cellStyle name="Warning Text" xfId="7521" builtinId="11" hidden="1" customBuiltin="1"/>
    <cellStyle name="Warning Text" xfId="7974" builtinId="11" hidden="1" customBuiltin="1"/>
    <cellStyle name="Warning Text" xfId="7995" builtinId="11" hidden="1" customBuiltin="1"/>
    <cellStyle name="Warning Text" xfId="8018" builtinId="11" hidden="1" customBuiltin="1"/>
    <cellStyle name="Warning Text" xfId="8041" builtinId="11" hidden="1" customBuiltin="1"/>
    <cellStyle name="Warning Text" xfId="8062" builtinId="11" hidden="1" customBuiltin="1"/>
    <cellStyle name="Warning Text" xfId="8106" builtinId="11" hidden="1" customBuiltin="1"/>
    <cellStyle name="Warning Text" xfId="8571" builtinId="11" hidden="1" customBuiltin="1"/>
    <cellStyle name="Warning Text" xfId="8595" builtinId="11" hidden="1" customBuiltin="1"/>
    <cellStyle name="Warning Text" xfId="8623" builtinId="11" hidden="1" customBuiltin="1"/>
    <cellStyle name="Warning Text" xfId="8646" builtinId="11" hidden="1" customBuiltin="1"/>
    <cellStyle name="Warning Text" xfId="8672" builtinId="11" hidden="1" customBuiltin="1"/>
    <cellStyle name="Warning Text" xfId="8533" builtinId="11" hidden="1" customBuiltin="1"/>
    <cellStyle name="Warning Text" xfId="8707" builtinId="11" hidden="1" customBuiltin="1"/>
    <cellStyle name="Warning Text" xfId="8736" builtinId="11" hidden="1" customBuiltin="1"/>
    <cellStyle name="Warning Text" xfId="8772" builtinId="11" hidden="1" customBuiltin="1"/>
    <cellStyle name="Warning Text" xfId="8804" builtinId="11" hidden="1" customBuiltin="1"/>
    <cellStyle name="Warning Text" xfId="8836" builtinId="11" hidden="1" customBuiltin="1"/>
    <cellStyle name="Warning Text" xfId="8737" builtinId="11" hidden="1" customBuiltin="1"/>
    <cellStyle name="Warning Text" xfId="8710" builtinId="11" hidden="1" customBuiltin="1"/>
    <cellStyle name="Warning Text" xfId="8740" builtinId="11" hidden="1" customBuiltin="1"/>
    <cellStyle name="Warning Text" xfId="8886" builtinId="11" hidden="1" customBuiltin="1"/>
    <cellStyle name="Warning Text" xfId="8910" builtinId="11" hidden="1" customBuiltin="1"/>
    <cellStyle name="Warning Text" xfId="8934" builtinId="11" hidden="1" customBuiltin="1"/>
    <cellStyle name="Warning Text" xfId="8828" builtinId="11" hidden="1" customBuiltin="1"/>
    <cellStyle name="Warning Text" xfId="8979" builtinId="11" hidden="1" customBuiltin="1"/>
    <cellStyle name="Warning Text" xfId="9010" builtinId="11" hidden="1" customBuiltin="1"/>
    <cellStyle name="Warning Text" xfId="9043" builtinId="11" hidden="1" customBuiltin="1"/>
    <cellStyle name="Warning Text" xfId="9074" builtinId="11" hidden="1" customBuiltin="1"/>
    <cellStyle name="Warning Text" xfId="9101" builtinId="11" hidden="1" customBuiltin="1"/>
    <cellStyle name="Warning Text" xfId="9011" builtinId="11" hidden="1" customBuiltin="1"/>
    <cellStyle name="Warning Text" xfId="8984" builtinId="11" hidden="1" customBuiltin="1"/>
    <cellStyle name="Warning Text" xfId="9014" builtinId="11" hidden="1" customBuiltin="1"/>
    <cellStyle name="Warning Text" xfId="9148" builtinId="11" hidden="1" customBuiltin="1"/>
    <cellStyle name="Warning Text" xfId="9172" builtinId="11" hidden="1" customBuiltin="1"/>
    <cellStyle name="Warning Text" xfId="9198" builtinId="11" hidden="1" customBuiltin="1"/>
    <cellStyle name="Warning Text" xfId="9226" builtinId="11" hidden="1" customBuiltin="1"/>
    <cellStyle name="Warning Text" xfId="9265" builtinId="11" hidden="1" customBuiltin="1"/>
    <cellStyle name="Warning Text" xfId="9295" builtinId="11" hidden="1" customBuiltin="1"/>
    <cellStyle name="Warning Text" xfId="9328" builtinId="11" hidden="1" customBuiltin="1"/>
    <cellStyle name="Warning Text" xfId="9359" builtinId="11" hidden="1" customBuiltin="1"/>
    <cellStyle name="Warning Text" xfId="9386" builtinId="11" hidden="1" customBuiltin="1"/>
    <cellStyle name="Warning Text" xfId="9296" builtinId="11" hidden="1" customBuiltin="1"/>
    <cellStyle name="Warning Text" xfId="9269" builtinId="11" hidden="1" customBuiltin="1"/>
    <cellStyle name="Warning Text" xfId="9299" builtinId="11" hidden="1" customBuiltin="1"/>
    <cellStyle name="Warning Text" xfId="9432" builtinId="11" hidden="1" customBuiltin="1"/>
    <cellStyle name="Warning Text" xfId="9456" builtinId="11" hidden="1" customBuiltin="1"/>
    <cellStyle name="Warning Text" xfId="9481" builtinId="11" hidden="1" customBuiltin="1"/>
    <cellStyle name="Warning Text" xfId="9504" builtinId="11" hidden="1" customBuiltin="1"/>
    <cellStyle name="Warning Text" xfId="8477" builtinId="11" hidden="1" customBuiltin="1"/>
    <cellStyle name="Warning Text" xfId="8201" builtinId="11" hidden="1" customBuiltin="1"/>
    <cellStyle name="Warning Text" xfId="8213" builtinId="11" hidden="1" customBuiltin="1"/>
    <cellStyle name="Warning Text" xfId="8466" builtinId="11" hidden="1" customBuiltin="1"/>
    <cellStyle name="Warning Text" xfId="8503" builtinId="11" hidden="1" customBuiltin="1"/>
    <cellStyle name="Warning Text" xfId="8153" builtinId="11" hidden="1" customBuiltin="1"/>
    <cellStyle name="Warning Text" xfId="9672" builtinId="11" hidden="1" customBuiltin="1"/>
    <cellStyle name="Warning Text" xfId="9693" builtinId="11" hidden="1" customBuiltin="1"/>
    <cellStyle name="Warning Text" xfId="9716" builtinId="11" hidden="1" customBuiltin="1"/>
    <cellStyle name="Warning Text" xfId="9737" builtinId="11" hidden="1" customBuiltin="1"/>
    <cellStyle name="Warning Text" xfId="9758" builtinId="11" hidden="1" customBuiltin="1"/>
    <cellStyle name="Warning Text" xfId="9636" builtinId="11" hidden="1" customBuiltin="1"/>
    <cellStyle name="Warning Text" xfId="9791" builtinId="11" hidden="1" customBuiltin="1"/>
    <cellStyle name="Warning Text" xfId="9821" builtinId="11" hidden="1" customBuiltin="1"/>
    <cellStyle name="Warning Text" xfId="9856" builtinId="11" hidden="1" customBuiltin="1"/>
    <cellStyle name="Warning Text" xfId="9887" builtinId="11" hidden="1" customBuiltin="1"/>
    <cellStyle name="Warning Text" xfId="9918" builtinId="11" hidden="1" customBuiltin="1"/>
    <cellStyle name="Warning Text" xfId="9822" builtinId="11" hidden="1" customBuiltin="1"/>
    <cellStyle name="Warning Text" xfId="9795" builtinId="11" hidden="1" customBuiltin="1"/>
    <cellStyle name="Warning Text" xfId="9825" builtinId="11" hidden="1" customBuiltin="1"/>
    <cellStyle name="Warning Text" xfId="9970" builtinId="11" hidden="1" customBuiltin="1"/>
    <cellStyle name="Warning Text" xfId="9994" builtinId="11" hidden="1" customBuiltin="1"/>
    <cellStyle name="Warning Text" xfId="10018" builtinId="11" hidden="1" customBuiltin="1"/>
    <cellStyle name="Warning Text" xfId="9910" builtinId="11" hidden="1" customBuiltin="1"/>
    <cellStyle name="Warning Text" xfId="10061" builtinId="11" hidden="1" customBuiltin="1"/>
    <cellStyle name="Warning Text" xfId="10089" builtinId="11" hidden="1" customBuiltin="1"/>
    <cellStyle name="Warning Text" xfId="10121" builtinId="11" hidden="1" customBuiltin="1"/>
    <cellStyle name="Warning Text" xfId="10150" builtinId="11" hidden="1" customBuiltin="1"/>
    <cellStyle name="Warning Text" xfId="10177" builtinId="11" hidden="1" customBuiltin="1"/>
    <cellStyle name="Warning Text" xfId="10090" builtinId="11" hidden="1" customBuiltin="1"/>
    <cellStyle name="Warning Text" xfId="10064" builtinId="11" hidden="1" customBuiltin="1"/>
    <cellStyle name="Warning Text" xfId="10093" builtinId="11" hidden="1" customBuiltin="1"/>
    <cellStyle name="Warning Text" xfId="10224" builtinId="11" hidden="1" customBuiltin="1"/>
    <cellStyle name="Warning Text" xfId="10247" builtinId="11" hidden="1" customBuiltin="1"/>
    <cellStyle name="Warning Text" xfId="10272" builtinId="11" hidden="1" customBuiltin="1"/>
    <cellStyle name="Warning Text" xfId="10299" builtinId="11" hidden="1" customBuiltin="1"/>
    <cellStyle name="Warning Text" xfId="10338" builtinId="11" hidden="1" customBuiltin="1"/>
    <cellStyle name="Warning Text" xfId="10367" builtinId="11" hidden="1" customBuiltin="1"/>
    <cellStyle name="Warning Text" xfId="10400" builtinId="11" hidden="1" customBuiltin="1"/>
    <cellStyle name="Warning Text" xfId="10430" builtinId="11" hidden="1" customBuiltin="1"/>
    <cellStyle name="Warning Text" xfId="10457" builtinId="11" hidden="1" customBuiltin="1"/>
    <cellStyle name="Warning Text" xfId="10368" builtinId="11" hidden="1" customBuiltin="1"/>
    <cellStyle name="Warning Text" xfId="10342" builtinId="11" hidden="1" customBuiltin="1"/>
    <cellStyle name="Warning Text" xfId="10371" builtinId="11" hidden="1" customBuiltin="1"/>
    <cellStyle name="Warning Text" xfId="10503" builtinId="11" hidden="1" customBuiltin="1"/>
    <cellStyle name="Warning Text" xfId="10527" builtinId="11" hidden="1" customBuiltin="1"/>
    <cellStyle name="Warning Text" xfId="10550" builtinId="11" hidden="1" customBuiltin="1"/>
    <cellStyle name="Warning Text" xfId="10580" builtinId="11" hidden="1" customBuiltin="1"/>
    <cellStyle name="Warning Text" xfId="10834" builtinId="11" hidden="1" customBuiltin="1"/>
    <cellStyle name="Warning Text" xfId="4804" builtinId="11" hidden="1" customBuiltin="1"/>
    <cellStyle name="Warning Text" xfId="8325" builtinId="11" hidden="1" customBuiltin="1"/>
    <cellStyle name="Warning Text" xfId="7606" builtinId="11" hidden="1" customBuiltin="1"/>
    <cellStyle name="Warning Text" xfId="7658" builtinId="11" hidden="1" customBuiltin="1"/>
    <cellStyle name="Warning Text" xfId="7780" builtinId="11" hidden="1" customBuiltin="1"/>
    <cellStyle name="Warning Text" xfId="6126" builtinId="11" hidden="1" customBuiltin="1"/>
    <cellStyle name="Warning Text" xfId="4580" builtinId="11" hidden="1" customBuiltin="1"/>
    <cellStyle name="Warning Text" xfId="4764" builtinId="11" hidden="1" customBuiltin="1"/>
    <cellStyle name="Warning Text" xfId="4712" builtinId="11" hidden="1" customBuiltin="1"/>
    <cellStyle name="Warning Text" xfId="4760" builtinId="11" hidden="1" customBuiltin="1"/>
    <cellStyle name="Warning Text" xfId="7833" builtinId="11" hidden="1" customBuiltin="1"/>
    <cellStyle name="Warning Text" xfId="5297" builtinId="11" hidden="1" customBuiltin="1"/>
    <cellStyle name="Warning Text" xfId="4417" builtinId="11" hidden="1" customBuiltin="1"/>
    <cellStyle name="Warning Text" xfId="8377" builtinId="11" hidden="1" customBuiltin="1"/>
    <cellStyle name="Warning Text" xfId="7702" builtinId="11" hidden="1" customBuiltin="1"/>
    <cellStyle name="Warning Text" xfId="7716" builtinId="11" hidden="1" customBuiltin="1"/>
    <cellStyle name="Warning Text" xfId="4416" builtinId="11" hidden="1" customBuiltin="1"/>
    <cellStyle name="Warning Text" xfId="5412" builtinId="11" hidden="1" customBuiltin="1"/>
    <cellStyle name="Warning Text" xfId="4413" builtinId="11" hidden="1" customBuiltin="1"/>
    <cellStyle name="Warning Text" xfId="5112" builtinId="11" hidden="1" customBuiltin="1"/>
    <cellStyle name="Warning Text" xfId="10752" builtinId="11" hidden="1" customBuiltin="1"/>
    <cellStyle name="Warning Text" xfId="5107" builtinId="11" hidden="1" customBuiltin="1"/>
    <cellStyle name="Warning Text" xfId="10567" builtinId="11" hidden="1" customBuiltin="1"/>
    <cellStyle name="Warning Text" xfId="4755" builtinId="11" hidden="1" customBuiltin="1"/>
    <cellStyle name="Warning Text" xfId="7554" builtinId="11" hidden="1" customBuiltin="1"/>
    <cellStyle name="Warning Text" xfId="6015" builtinId="11" hidden="1" customBuiltin="1"/>
    <cellStyle name="Warning Text" xfId="7752" builtinId="11" hidden="1" customBuiltin="1"/>
    <cellStyle name="Warning Text" xfId="4175" builtinId="11" hidden="1" customBuiltin="1"/>
    <cellStyle name="Warning Text" xfId="8376" builtinId="11" hidden="1" customBuiltin="1"/>
    <cellStyle name="Warning Text" xfId="5971" builtinId="11" hidden="1" customBuiltin="1"/>
    <cellStyle name="Warning Text" xfId="5073" builtinId="11" hidden="1" customBuiltin="1"/>
    <cellStyle name="Warning Text" xfId="6119" builtinId="11" hidden="1" customBuiltin="1"/>
    <cellStyle name="Warning Text" xfId="5011" builtinId="11" hidden="1" customBuiltin="1"/>
    <cellStyle name="Warning Text" xfId="5255" builtinId="11" hidden="1" customBuiltin="1"/>
    <cellStyle name="Warning Text" xfId="5253" builtinId="11" hidden="1" customBuiltin="1"/>
    <cellStyle name="Warning Text" xfId="5563" builtinId="11" hidden="1" customBuiltin="1"/>
    <cellStyle name="Warning Text" xfId="6201" builtinId="11" hidden="1" customBuiltin="1"/>
    <cellStyle name="Warning Text" xfId="6076" builtinId="11" hidden="1" customBuiltin="1"/>
    <cellStyle name="Warning Text" xfId="4994" builtinId="11" hidden="1" customBuiltin="1"/>
    <cellStyle name="Warning Text" xfId="5991" builtinId="11" hidden="1" customBuiltin="1"/>
    <cellStyle name="Warning Text" xfId="6040" builtinId="11" hidden="1" customBuiltin="1"/>
    <cellStyle name="Warning Text" xfId="4886" builtinId="11" hidden="1" customBuiltin="1"/>
    <cellStyle name="Warning Text" xfId="5393" builtinId="11" hidden="1" customBuiltin="1"/>
    <cellStyle name="Warning Text" xfId="6191" builtinId="11" hidden="1" customBuiltin="1"/>
    <cellStyle name="Warning Text" xfId="5378" builtinId="11" hidden="1" customBuiltin="1"/>
    <cellStyle name="Warning Text" xfId="4484" builtinId="11" hidden="1" customBuiltin="1"/>
    <cellStyle name="Warning Text" xfId="6028" builtinId="11" hidden="1" customBuiltin="1"/>
    <cellStyle name="Warning Text" xfId="5229" builtinId="11" hidden="1" customBuiltin="1"/>
    <cellStyle name="Warning Text" xfId="10562" builtinId="11" hidden="1" customBuiltin="1"/>
    <cellStyle name="Warning Text" xfId="10135" builtinId="11" hidden="1" customBuiltin="1"/>
    <cellStyle name="Warning Text" xfId="5767" builtinId="11" hidden="1" customBuiltin="1"/>
    <cellStyle name="Warning Text" xfId="7927" builtinId="11" hidden="1" customBuiltin="1"/>
    <cellStyle name="Warning Text" xfId="10485" builtinId="11" hidden="1" customBuiltin="1"/>
    <cellStyle name="Warning Text" xfId="11016" builtinId="11" hidden="1" customBuiltin="1"/>
    <cellStyle name="Warning Text" xfId="11041" builtinId="11" hidden="1" customBuiltin="1"/>
    <cellStyle name="Warning Text" xfId="11072" builtinId="11" hidden="1" customBuiltin="1"/>
    <cellStyle name="Warning Text" xfId="11099" builtinId="11" hidden="1" customBuiltin="1"/>
    <cellStyle name="Warning Text" xfId="11126" builtinId="11" hidden="1" customBuiltin="1"/>
    <cellStyle name="Warning Text" xfId="10974" builtinId="11" hidden="1" customBuiltin="1"/>
    <cellStyle name="Warning Text" xfId="11170" builtinId="11" hidden="1" customBuiltin="1"/>
    <cellStyle name="Warning Text" xfId="11202" builtinId="11" hidden="1" customBuiltin="1"/>
    <cellStyle name="Warning Text" xfId="11237" builtinId="11" hidden="1" customBuiltin="1"/>
    <cellStyle name="Warning Text" xfId="11273" builtinId="11" hidden="1" customBuiltin="1"/>
    <cellStyle name="Warning Text" xfId="11304" builtinId="11" hidden="1" customBuiltin="1"/>
    <cellStyle name="Warning Text" xfId="11203" builtinId="11" hidden="1" customBuiltin="1"/>
    <cellStyle name="Warning Text" xfId="11175" builtinId="11" hidden="1" customBuiltin="1"/>
    <cellStyle name="Warning Text" xfId="11206" builtinId="11" hidden="1" customBuiltin="1"/>
    <cellStyle name="Warning Text" xfId="11357" builtinId="11" hidden="1" customBuiltin="1"/>
    <cellStyle name="Warning Text" xfId="11387" builtinId="11" hidden="1" customBuiltin="1"/>
    <cellStyle name="Warning Text" xfId="11413" builtinId="11" hidden="1" customBuiltin="1"/>
    <cellStyle name="Warning Text" xfId="11296" builtinId="11" hidden="1" customBuiltin="1"/>
    <cellStyle name="Warning Text" xfId="11467" builtinId="11" hidden="1" customBuiltin="1"/>
    <cellStyle name="Warning Text" xfId="11498" builtinId="11" hidden="1" customBuiltin="1"/>
    <cellStyle name="Warning Text" xfId="11531" builtinId="11" hidden="1" customBuiltin="1"/>
    <cellStyle name="Warning Text" xfId="11563" builtinId="11" hidden="1" customBuiltin="1"/>
    <cellStyle name="Warning Text" xfId="11591" builtinId="11" hidden="1" customBuiltin="1"/>
    <cellStyle name="Warning Text" xfId="11499" builtinId="11" hidden="1" customBuiltin="1"/>
    <cellStyle name="Warning Text" xfId="11472" builtinId="11" hidden="1" customBuiltin="1"/>
    <cellStyle name="Warning Text" xfId="11502" builtinId="11" hidden="1" customBuiltin="1"/>
    <cellStyle name="Warning Text" xfId="11638" builtinId="11" hidden="1" customBuiltin="1"/>
    <cellStyle name="Warning Text" xfId="11664" builtinId="11" hidden="1" customBuiltin="1"/>
    <cellStyle name="Warning Text" xfId="11692" builtinId="11" hidden="1" customBuiltin="1"/>
    <cellStyle name="Warning Text" xfId="11723" builtinId="11" hidden="1" customBuiltin="1"/>
    <cellStyle name="Warning Text" xfId="11766" builtinId="11" hidden="1" customBuiltin="1"/>
    <cellStyle name="Warning Text" xfId="11796" builtinId="11" hidden="1" customBuiltin="1"/>
    <cellStyle name="Warning Text" xfId="11829" builtinId="11" hidden="1" customBuiltin="1"/>
    <cellStyle name="Warning Text" xfId="11860" builtinId="11" hidden="1" customBuiltin="1"/>
    <cellStyle name="Warning Text" xfId="11887" builtinId="11" hidden="1" customBuiltin="1"/>
    <cellStyle name="Warning Text" xfId="11797" builtinId="11" hidden="1" customBuiltin="1"/>
    <cellStyle name="Warning Text" xfId="11770" builtinId="11" hidden="1" customBuiltin="1"/>
    <cellStyle name="Warning Text" xfId="11800" builtinId="11" hidden="1" customBuiltin="1"/>
    <cellStyle name="Warning Text" xfId="11932" builtinId="11" hidden="1" customBuiltin="1"/>
    <cellStyle name="Warning Text" xfId="11962" builtinId="11" hidden="1" customBuiltin="1"/>
    <cellStyle name="Warning Text" xfId="11992" builtinId="11" hidden="1" customBuiltin="1"/>
    <cellStyle name="Warning Text" xfId="12017" builtinId="11" hidden="1" customBuiltin="1"/>
    <cellStyle name="Warning Text" xfId="10942" builtinId="11" hidden="1" customBuiltin="1"/>
    <cellStyle name="Warning Text" xfId="5762" builtinId="11" hidden="1" customBuiltin="1"/>
    <cellStyle name="Warning Text" xfId="4861" builtinId="11" hidden="1" customBuiltin="1"/>
    <cellStyle name="Warning Text" xfId="10931" builtinId="11" hidden="1" customBuiltin="1"/>
    <cellStyle name="Warning Text" xfId="10959" builtinId="11" hidden="1" customBuiltin="1"/>
    <cellStyle name="Warning Text" xfId="4727" builtinId="11" hidden="1" customBuiltin="1"/>
    <cellStyle name="Warning Text" xfId="12171" builtinId="11" hidden="1" customBuiltin="1"/>
    <cellStyle name="Warning Text" xfId="12192" builtinId="11" hidden="1" customBuiltin="1"/>
    <cellStyle name="Warning Text" xfId="12215" builtinId="11" hidden="1" customBuiltin="1"/>
    <cellStyle name="Warning Text" xfId="12236" builtinId="11" hidden="1" customBuiltin="1"/>
    <cellStyle name="Warning Text" xfId="12257" builtinId="11" hidden="1" customBuiltin="1"/>
    <cellStyle name="Warning Text" xfId="12136" builtinId="11" hidden="1" customBuiltin="1"/>
    <cellStyle name="Warning Text" xfId="12293" builtinId="11" hidden="1" customBuiltin="1"/>
    <cellStyle name="Warning Text" xfId="12324" builtinId="11" hidden="1" customBuiltin="1"/>
    <cellStyle name="Warning Text" xfId="12360" builtinId="11" hidden="1" customBuiltin="1"/>
    <cellStyle name="Warning Text" xfId="12390" builtinId="11" hidden="1" customBuiltin="1"/>
    <cellStyle name="Warning Text" xfId="12422" builtinId="11" hidden="1" customBuiltin="1"/>
    <cellStyle name="Warning Text" xfId="12325" builtinId="11" hidden="1" customBuiltin="1"/>
    <cellStyle name="Warning Text" xfId="12298" builtinId="11" hidden="1" customBuiltin="1"/>
    <cellStyle name="Warning Text" xfId="12328" builtinId="11" hidden="1" customBuiltin="1"/>
    <cellStyle name="Warning Text" xfId="12475" builtinId="11" hidden="1" customBuiltin="1"/>
    <cellStyle name="Warning Text" xfId="12502" builtinId="11" hidden="1" customBuiltin="1"/>
    <cellStyle name="Warning Text" xfId="12529" builtinId="11" hidden="1" customBuiltin="1"/>
    <cellStyle name="Warning Text" xfId="12414" builtinId="11" hidden="1" customBuiltin="1"/>
    <cellStyle name="Warning Text" xfId="12577" builtinId="11" hidden="1" customBuiltin="1"/>
    <cellStyle name="Warning Text" xfId="12607" builtinId="11" hidden="1" customBuiltin="1"/>
    <cellStyle name="Warning Text" xfId="12639" builtinId="11" hidden="1" customBuiltin="1"/>
    <cellStyle name="Warning Text" xfId="12669" builtinId="11" hidden="1" customBuiltin="1"/>
    <cellStyle name="Warning Text" xfId="12696" builtinId="11" hidden="1" customBuiltin="1"/>
    <cellStyle name="Warning Text" xfId="12608" builtinId="11" hidden="1" customBuiltin="1"/>
    <cellStyle name="Warning Text" xfId="12581" builtinId="11" hidden="1" customBuiltin="1"/>
    <cellStyle name="Warning Text" xfId="12611" builtinId="11" hidden="1" customBuiltin="1"/>
    <cellStyle name="Warning Text" xfId="12743" builtinId="11" hidden="1" customBuiltin="1"/>
    <cellStyle name="Warning Text" xfId="12770" builtinId="11" hidden="1" customBuiltin="1"/>
    <cellStyle name="Warning Text" xfId="12800" builtinId="11" hidden="1" customBuiltin="1"/>
    <cellStyle name="Warning Text" xfId="12831" builtinId="11" hidden="1" customBuiltin="1"/>
    <cellStyle name="Warning Text" xfId="12870" builtinId="11" hidden="1" customBuiltin="1"/>
    <cellStyle name="Warning Text" xfId="12900" builtinId="11" hidden="1" customBuiltin="1"/>
    <cellStyle name="Warning Text" xfId="12932" builtinId="11" hidden="1" customBuiltin="1"/>
    <cellStyle name="Warning Text" xfId="12961" builtinId="11" hidden="1" customBuiltin="1"/>
    <cellStyle name="Warning Text" xfId="12988" builtinId="11" hidden="1" customBuiltin="1"/>
    <cellStyle name="Warning Text" xfId="12901" builtinId="11" hidden="1" customBuiltin="1"/>
    <cellStyle name="Warning Text" xfId="12875" builtinId="11" hidden="1" customBuiltin="1"/>
    <cellStyle name="Warning Text" xfId="12904" builtinId="11" hidden="1" customBuiltin="1"/>
    <cellStyle name="Warning Text" xfId="13035" builtinId="11" hidden="1" customBuiltin="1"/>
    <cellStyle name="Warning Text" xfId="13060" builtinId="11" hidden="1" customBuiltin="1"/>
    <cellStyle name="Warning Text" xfId="13087" builtinId="11" hidden="1" customBuiltin="1"/>
    <cellStyle name="Warning Text" xfId="13111" builtinId="11" hidden="1" customBuiltin="1"/>
    <cellStyle name="Warning Text" xfId="5358" builtinId="11" hidden="1" customBuiltin="1"/>
    <cellStyle name="Warning Text" xfId="6096" builtinId="11" hidden="1" customBuiltin="1"/>
    <cellStyle name="Warning Text" xfId="8516" builtinId="11" hidden="1" customBuiltin="1"/>
    <cellStyle name="Warning Text" xfId="5589" builtinId="11" hidden="1" customBuiltin="1"/>
    <cellStyle name="Warning Text" xfId="4480" builtinId="11" hidden="1" customBuiltin="1"/>
    <cellStyle name="Warning Text" xfId="11265" builtinId="11" hidden="1" customBuiltin="1"/>
    <cellStyle name="Warning Text" xfId="7692" builtinId="11" hidden="1" customBuiltin="1"/>
    <cellStyle name="Warning Text" xfId="4806" builtinId="11" hidden="1" customBuiltin="1"/>
    <cellStyle name="Warning Text" xfId="11332" builtinId="11" hidden="1" customBuiltin="1"/>
    <cellStyle name="Warning Text" xfId="4912" builtinId="11" hidden="1" customBuiltin="1"/>
    <cellStyle name="Warning Text" xfId="4661" builtinId="11" hidden="1" customBuiltin="1"/>
    <cellStyle name="Warning Text" xfId="12854" builtinId="11" hidden="1" customBuiltin="1"/>
    <cellStyle name="Warning Text" xfId="11394" builtinId="11" hidden="1" customBuiltin="1"/>
    <cellStyle name="Warning Text" xfId="7829" builtinId="11" hidden="1" customBuiltin="1"/>
    <cellStyle name="Warning Text" xfId="5984" builtinId="11" hidden="1" customBuiltin="1"/>
    <cellStyle name="Warning Text" xfId="8717" builtinId="11" hidden="1" customBuiltin="1"/>
    <cellStyle name="Warning Text" xfId="12747" builtinId="11" hidden="1" customBuiltin="1"/>
    <cellStyle name="Warning Text" xfId="5237" builtinId="11" hidden="1" customBuiltin="1"/>
    <cellStyle name="Warning Text" xfId="12482" builtinId="11" hidden="1" customBuiltin="1"/>
    <cellStyle name="Warning Text" xfId="10514" builtinId="11" hidden="1" customBuiltin="1"/>
    <cellStyle name="Warning Text" xfId="13173" builtinId="11" hidden="1" customBuiltin="1"/>
    <cellStyle name="Warning Text" xfId="13209" builtinId="11" hidden="1" customBuiltin="1"/>
    <cellStyle name="Warning Text" xfId="13244" builtinId="11" hidden="1" customBuiltin="1"/>
    <cellStyle name="Warning Text" xfId="12774" builtinId="11" hidden="1" customBuiltin="1"/>
    <cellStyle name="Warning Text" xfId="13307" builtinId="11" hidden="1" customBuiltin="1"/>
    <cellStyle name="Warning Text" xfId="13340" builtinId="11" hidden="1" customBuiltin="1"/>
    <cellStyle name="Warning Text" xfId="13375" builtinId="11" hidden="1" customBuiltin="1"/>
    <cellStyle name="Warning Text" xfId="13408" builtinId="11" hidden="1" customBuiltin="1"/>
    <cellStyle name="Warning Text" xfId="13438" builtinId="11" hidden="1" customBuiltin="1"/>
    <cellStyle name="Warning Text" xfId="13341" builtinId="11" hidden="1" customBuiltin="1"/>
    <cellStyle name="Warning Text" xfId="13312" builtinId="11" hidden="1" customBuiltin="1"/>
    <cellStyle name="Warning Text" xfId="13344" builtinId="11" hidden="1" customBuiltin="1"/>
    <cellStyle name="Warning Text" xfId="13494" builtinId="11" hidden="1" customBuiltin="1"/>
    <cellStyle name="Warning Text" xfId="13530" builtinId="11" hidden="1" customBuiltin="1"/>
    <cellStyle name="Warning Text" xfId="13564" builtinId="11" hidden="1" customBuiltin="1"/>
    <cellStyle name="Warning Text" xfId="13604" builtinId="11" hidden="1" customBuiltin="1"/>
    <cellStyle name="Warning Text" xfId="13649" builtinId="11" hidden="1" customBuiltin="1"/>
    <cellStyle name="Warning Text" xfId="13682" builtinId="11" hidden="1" customBuiltin="1"/>
    <cellStyle name="Warning Text" xfId="13717" builtinId="11" hidden="1" customBuiltin="1"/>
    <cellStyle name="Warning Text" xfId="13750" builtinId="11" hidden="1" customBuiltin="1"/>
    <cellStyle name="Warning Text" xfId="13780" builtinId="11" hidden="1" customBuiltin="1"/>
    <cellStyle name="Warning Text" xfId="13683" builtinId="11" hidden="1" customBuiltin="1"/>
    <cellStyle name="Warning Text" xfId="13654" builtinId="11" hidden="1" customBuiltin="1"/>
    <cellStyle name="Warning Text" xfId="13686" builtinId="11" hidden="1" customBuiltin="1"/>
    <cellStyle name="Warning Text" xfId="13836" builtinId="11" hidden="1" customBuiltin="1"/>
    <cellStyle name="Warning Text" xfId="13872" builtinId="11" hidden="1" customBuiltin="1"/>
    <cellStyle name="Warning Text" xfId="13906" builtinId="11" hidden="1" customBuiltin="1"/>
    <cellStyle name="Warning Text" xfId="13954" builtinId="11" hidden="1" customBuiltin="1"/>
    <cellStyle name="Warning Text" xfId="14314" builtinId="11" hidden="1" customBuiltin="1"/>
    <cellStyle name="Warning Text" xfId="14335" builtinId="11" hidden="1" customBuiltin="1"/>
    <cellStyle name="Warning Text" xfId="14357" builtinId="11" hidden="1" customBuiltin="1"/>
    <cellStyle name="Warning Text" xfId="14379" builtinId="11" hidden="1" customBuiltin="1"/>
    <cellStyle name="Warning Text" xfId="14400" builtinId="11" hidden="1" customBuiltin="1"/>
    <cellStyle name="Warning Text" xfId="14442" builtinId="11" hidden="1" customBuiltin="1"/>
    <cellStyle name="Warning Text" xfId="14843" builtinId="11" hidden="1" customBuiltin="1"/>
    <cellStyle name="Warning Text" xfId="14867" builtinId="11" hidden="1" customBuiltin="1"/>
    <cellStyle name="Warning Text" xfId="14894" builtinId="11" hidden="1" customBuiltin="1"/>
    <cellStyle name="Warning Text" xfId="14918" builtinId="11" hidden="1" customBuiltin="1"/>
    <cellStyle name="Warning Text" xfId="14942" builtinId="11" hidden="1" customBuiltin="1"/>
    <cellStyle name="Warning Text" xfId="14805" builtinId="11" hidden="1" customBuiltin="1"/>
    <cellStyle name="Warning Text" xfId="14977" builtinId="11" hidden="1" customBuiltin="1"/>
    <cellStyle name="Warning Text" xfId="15006" builtinId="11" hidden="1" customBuiltin="1"/>
    <cellStyle name="Warning Text" xfId="15041" builtinId="11" hidden="1" customBuiltin="1"/>
    <cellStyle name="Warning Text" xfId="15073" builtinId="11" hidden="1" customBuiltin="1"/>
    <cellStyle name="Warning Text" xfId="15105" builtinId="11" hidden="1" customBuiltin="1"/>
    <cellStyle name="Warning Text" xfId="15007" builtinId="11" hidden="1" customBuiltin="1"/>
    <cellStyle name="Warning Text" xfId="14980" builtinId="11" hidden="1" customBuiltin="1"/>
    <cellStyle name="Warning Text" xfId="15010" builtinId="11" hidden="1" customBuiltin="1"/>
    <cellStyle name="Warning Text" xfId="15154" builtinId="11" hidden="1" customBuiltin="1"/>
    <cellStyle name="Warning Text" xfId="15178" builtinId="11" hidden="1" customBuiltin="1"/>
    <cellStyle name="Warning Text" xfId="15201" builtinId="11" hidden="1" customBuiltin="1"/>
    <cellStyle name="Warning Text" xfId="15097" builtinId="11" hidden="1" customBuiltin="1"/>
    <cellStyle name="Warning Text" xfId="15245" builtinId="11" hidden="1" customBuiltin="1"/>
    <cellStyle name="Warning Text" xfId="15273" builtinId="11" hidden="1" customBuiltin="1"/>
    <cellStyle name="Warning Text" xfId="15305" builtinId="11" hidden="1" customBuiltin="1"/>
    <cellStyle name="Warning Text" xfId="15336" builtinId="11" hidden="1" customBuiltin="1"/>
    <cellStyle name="Warning Text" xfId="15363" builtinId="11" hidden="1" customBuiltin="1"/>
    <cellStyle name="Warning Text" xfId="15274" builtinId="11" hidden="1" customBuiltin="1"/>
    <cellStyle name="Warning Text" xfId="15248" builtinId="11" hidden="1" customBuiltin="1"/>
    <cellStyle name="Warning Text" xfId="15277" builtinId="11" hidden="1" customBuiltin="1"/>
    <cellStyle name="Warning Text" xfId="15408" builtinId="11" hidden="1" customBuiltin="1"/>
    <cellStyle name="Warning Text" xfId="15432" builtinId="11" hidden="1" customBuiltin="1"/>
    <cellStyle name="Warning Text" xfId="15457" builtinId="11" hidden="1" customBuiltin="1"/>
    <cellStyle name="Warning Text" xfId="15485" builtinId="11" hidden="1" customBuiltin="1"/>
    <cellStyle name="Warning Text" xfId="15523" builtinId="11" hidden="1" customBuiltin="1"/>
    <cellStyle name="Warning Text" xfId="15551" builtinId="11" hidden="1" customBuiltin="1"/>
    <cellStyle name="Warning Text" xfId="15583" builtinId="11" hidden="1" customBuiltin="1"/>
    <cellStyle name="Warning Text" xfId="15613" builtinId="11" hidden="1" customBuiltin="1"/>
    <cellStyle name="Warning Text" xfId="15640" builtinId="11" hidden="1" customBuiltin="1"/>
    <cellStyle name="Warning Text" xfId="15552" builtinId="11" hidden="1" customBuiltin="1"/>
    <cellStyle name="Warning Text" xfId="15526" builtinId="11" hidden="1" customBuiltin="1"/>
    <cellStyle name="Warning Text" xfId="15555" builtinId="11" hidden="1" customBuiltin="1"/>
    <cellStyle name="Warning Text" xfId="15685" builtinId="11" hidden="1" customBuiltin="1"/>
    <cellStyle name="Warning Text" xfId="15708" builtinId="11" hidden="1" customBuiltin="1"/>
    <cellStyle name="Warning Text" xfId="15732" builtinId="11" hidden="1" customBuiltin="1"/>
    <cellStyle name="Warning Text" xfId="15755" builtinId="11" hidden="1" customBuiltin="1"/>
    <cellStyle name="Warning Text" xfId="14752" builtinId="11" hidden="1" customBuiltin="1"/>
    <cellStyle name="Warning Text" xfId="14515" builtinId="11" hidden="1" customBuiltin="1"/>
    <cellStyle name="Warning Text" xfId="14528" builtinId="11" hidden="1" customBuiltin="1"/>
    <cellStyle name="Warning Text" xfId="14741" builtinId="11" hidden="1" customBuiltin="1"/>
    <cellStyle name="Warning Text" xfId="14778" builtinId="11" hidden="1" customBuiltin="1"/>
    <cellStyle name="Warning Text" xfId="14478" builtinId="11" hidden="1" customBuiltin="1"/>
    <cellStyle name="Warning Text" xfId="15914" builtinId="11" hidden="1" customBuiltin="1"/>
    <cellStyle name="Warning Text" xfId="15935" builtinId="11" hidden="1" customBuiltin="1"/>
    <cellStyle name="Warning Text" xfId="15958" builtinId="11" hidden="1" customBuiltin="1"/>
    <cellStyle name="Warning Text" xfId="15979" builtinId="11" hidden="1" customBuiltin="1"/>
    <cellStyle name="Warning Text" xfId="16000" builtinId="11" hidden="1" customBuiltin="1"/>
    <cellStyle name="Warning Text" xfId="15880" builtinId="11" hidden="1" customBuiltin="1"/>
    <cellStyle name="Warning Text" xfId="16032" builtinId="11" hidden="1" customBuiltin="1"/>
    <cellStyle name="Warning Text" xfId="16062" builtinId="11" hidden="1" customBuiltin="1"/>
    <cellStyle name="Warning Text" xfId="16098" builtinId="11" hidden="1" customBuiltin="1"/>
    <cellStyle name="Warning Text" xfId="16128" builtinId="11" hidden="1" customBuiltin="1"/>
    <cellStyle name="Warning Text" xfId="16159" builtinId="11" hidden="1" customBuiltin="1"/>
    <cellStyle name="Warning Text" xfId="16063" builtinId="11" hidden="1" customBuiltin="1"/>
    <cellStyle name="Warning Text" xfId="16036" builtinId="11" hidden="1" customBuiltin="1"/>
    <cellStyle name="Warning Text" xfId="16066" builtinId="11" hidden="1" customBuiltin="1"/>
    <cellStyle name="Warning Text" xfId="16211" builtinId="11" hidden="1" customBuiltin="1"/>
    <cellStyle name="Warning Text" xfId="16234" builtinId="11" hidden="1" customBuiltin="1"/>
    <cellStyle name="Warning Text" xfId="16260" builtinId="11" hidden="1" customBuiltin="1"/>
    <cellStyle name="Warning Text" xfId="16151" builtinId="11" hidden="1" customBuiltin="1"/>
    <cellStyle name="Warning Text" xfId="16306" builtinId="11" hidden="1" customBuiltin="1"/>
    <cellStyle name="Warning Text" xfId="16334" builtinId="11" hidden="1" customBuiltin="1"/>
    <cellStyle name="Warning Text" xfId="16366" builtinId="11" hidden="1" customBuiltin="1"/>
    <cellStyle name="Warning Text" xfId="16395" builtinId="11" hidden="1" customBuiltin="1"/>
    <cellStyle name="Warning Text" xfId="16422" builtinId="11" hidden="1" customBuiltin="1"/>
    <cellStyle name="Warning Text" xfId="16335" builtinId="11" hidden="1" customBuiltin="1"/>
    <cellStyle name="Warning Text" xfId="16309" builtinId="11" hidden="1" customBuiltin="1"/>
    <cellStyle name="Warning Text" xfId="16338" builtinId="11" hidden="1" customBuiltin="1"/>
    <cellStyle name="Warning Text" xfId="16466" builtinId="11" hidden="1" customBuiltin="1"/>
    <cellStyle name="Warning Text" xfId="16488" builtinId="11" hidden="1" customBuiltin="1"/>
    <cellStyle name="Warning Text" xfId="16511" builtinId="11" hidden="1" customBuiltin="1"/>
    <cellStyle name="Warning Text" xfId="16538" builtinId="11" hidden="1" customBuiltin="1"/>
    <cellStyle name="Warning Text" xfId="16576" builtinId="11" hidden="1" customBuiltin="1"/>
    <cellStyle name="Warning Text" xfId="16604" builtinId="11" hidden="1" customBuiltin="1"/>
    <cellStyle name="Warning Text" xfId="16637" builtinId="11" hidden="1" customBuiltin="1"/>
    <cellStyle name="Warning Text" xfId="16667" builtinId="11" hidden="1" customBuiltin="1"/>
    <cellStyle name="Warning Text" xfId="16694" builtinId="11" hidden="1" customBuiltin="1"/>
    <cellStyle name="Warning Text" xfId="16605" builtinId="11" hidden="1" customBuiltin="1"/>
    <cellStyle name="Warning Text" xfId="16579" builtinId="11" hidden="1" customBuiltin="1"/>
    <cellStyle name="Warning Text" xfId="16608" builtinId="11" hidden="1" customBuiltin="1"/>
    <cellStyle name="Warning Text" xfId="16739" builtinId="11" hidden="1" customBuiltin="1"/>
    <cellStyle name="Warning Text" xfId="16762" builtinId="11" hidden="1" customBuiltin="1"/>
    <cellStyle name="Warning Text" xfId="16784" builtinId="11" hidden="1" customBuiltin="1"/>
    <cellStyle name="Warning Text" xfId="16814" builtinId="11" hidden="1" customBuiltin="1"/>
    <cellStyle name="Warning Text" xfId="17020" builtinId="11" hidden="1" customBuiltin="1"/>
    <cellStyle name="Warning Text" xfId="10754" builtinId="11" hidden="1" customBuiltin="1"/>
    <cellStyle name="Warning Text" xfId="14621" builtinId="11" hidden="1" customBuiltin="1"/>
    <cellStyle name="Warning Text" xfId="14021" builtinId="11" hidden="1" customBuiltin="1"/>
    <cellStyle name="Warning Text" xfId="14061" builtinId="11" hidden="1" customBuiltin="1"/>
    <cellStyle name="Warning Text" xfId="14159" builtinId="11" hidden="1" customBuiltin="1"/>
    <cellStyle name="Warning Text" xfId="9929" builtinId="11" hidden="1" customBuiltin="1"/>
    <cellStyle name="Warning Text" xfId="10751" builtinId="11" hidden="1" customBuiltin="1"/>
    <cellStyle name="Warning Text" xfId="5575" builtinId="11" hidden="1" customBuiltin="1"/>
    <cellStyle name="Warning Text" xfId="4304" builtinId="11" hidden="1" customBuiltin="1"/>
    <cellStyle name="Warning Text" xfId="4676" builtinId="11" hidden="1" customBuiltin="1"/>
    <cellStyle name="Warning Text" xfId="14206" builtinId="11" hidden="1" customBuiltin="1"/>
    <cellStyle name="Warning Text" xfId="5749" builtinId="11" hidden="1" customBuiltin="1"/>
    <cellStyle name="Warning Text" xfId="5978" builtinId="11" hidden="1" customBuiltin="1"/>
    <cellStyle name="Warning Text" xfId="14670" builtinId="11" hidden="1" customBuiltin="1"/>
    <cellStyle name="Warning Text" xfId="14090" builtinId="11" hidden="1" customBuiltin="1"/>
    <cellStyle name="Warning Text" xfId="14100" builtinId="11" hidden="1" customBuiltin="1"/>
    <cellStyle name="Warning Text" xfId="5718" builtinId="11" hidden="1" customBuiltin="1"/>
    <cellStyle name="Warning Text" xfId="6247" builtinId="11" hidden="1" customBuiltin="1"/>
    <cellStyle name="Warning Text" xfId="5467" builtinId="11" hidden="1" customBuiltin="1"/>
    <cellStyle name="Warning Text" xfId="5357" builtinId="11" hidden="1" customBuiltin="1"/>
    <cellStyle name="Warning Text" xfId="16960" builtinId="11" hidden="1" customBuiltin="1"/>
    <cellStyle name="Warning Text" xfId="246" builtinId="11" hidden="1" customBuiltin="1"/>
    <cellStyle name="Warning Text" xfId="16801" builtinId="11" hidden="1" customBuiltin="1"/>
    <cellStyle name="Warning Text" xfId="7675" builtinId="11" hidden="1" customBuiltin="1"/>
    <cellStyle name="Warning Text" xfId="13982" builtinId="11" hidden="1" customBuiltin="1"/>
    <cellStyle name="Warning Text" xfId="4088" builtinId="11" hidden="1" customBuiltin="1"/>
    <cellStyle name="Warning Text" xfId="14134" builtinId="11" hidden="1" customBuiltin="1"/>
    <cellStyle name="Warning Text" xfId="6060" builtinId="11" hidden="1" customBuiltin="1"/>
    <cellStyle name="Warning Text" xfId="14669" builtinId="11" hidden="1" customBuiltin="1"/>
    <cellStyle name="Warning Text" xfId="4308" builtinId="11" hidden="1" customBuiltin="1"/>
    <cellStyle name="Warning Text" xfId="5462" builtinId="11" hidden="1" customBuiltin="1"/>
    <cellStyle name="Warning Text" xfId="10234" builtinId="11" hidden="1" customBuiltin="1"/>
    <cellStyle name="Warning Text" xfId="5757" builtinId="11" hidden="1" customBuiltin="1"/>
    <cellStyle name="Warning Text" xfId="4820" builtinId="11" hidden="1" customBuiltin="1"/>
    <cellStyle name="Warning Text" xfId="8200" builtinId="11" hidden="1" customBuiltin="1"/>
    <cellStyle name="Warning Text" xfId="4333" builtinId="11" hidden="1" customBuiltin="1"/>
    <cellStyle name="Warning Text" xfId="4426" builtinId="11" hidden="1" customBuiltin="1"/>
    <cellStyle name="Warning Text" xfId="8388" builtinId="11" hidden="1" customBuiltin="1"/>
    <cellStyle name="Warning Text" xfId="6001" builtinId="11" hidden="1" customBuiltin="1"/>
    <cellStyle name="Warning Text" xfId="10994" builtinId="11" hidden="1" customBuiltin="1"/>
    <cellStyle name="Warning Text" xfId="13071" builtinId="11" hidden="1" customBuiltin="1"/>
    <cellStyle name="Warning Text" xfId="6300" builtinId="11" hidden="1" customBuiltin="1"/>
    <cellStyle name="Warning Text" xfId="5751" builtinId="11" hidden="1" customBuiltin="1"/>
    <cellStyle name="Warning Text" xfId="7847" builtinId="11" hidden="1" customBuiltin="1"/>
    <cellStyle name="Warning Text" xfId="10710" builtinId="11" hidden="1" customBuiltin="1"/>
    <cellStyle name="Warning Text" xfId="5708" builtinId="11" hidden="1" customBuiltin="1"/>
    <cellStyle name="Warning Text" xfId="5365" builtinId="11" hidden="1" customBuiltin="1"/>
    <cellStyle name="Warning Text" xfId="10691" builtinId="11" hidden="1" customBuiltin="1"/>
    <cellStyle name="Warning Text" xfId="16796" builtinId="11" hidden="1" customBuiltin="1"/>
    <cellStyle name="Warning Text" xfId="16380" builtinId="11" hidden="1" customBuiltin="1"/>
    <cellStyle name="Warning Text" xfId="8126" builtinId="11" hidden="1" customBuiltin="1"/>
    <cellStyle name="Warning Text" xfId="14272" builtinId="11" hidden="1" customBuiltin="1"/>
    <cellStyle name="Warning Text" xfId="16722" builtinId="11" hidden="1" customBuiltin="1"/>
    <cellStyle name="Warning Text" xfId="17173" builtinId="11" hidden="1" customBuiltin="1"/>
    <cellStyle name="Warning Text" xfId="17198" builtinId="11" hidden="1" customBuiltin="1"/>
    <cellStyle name="Warning Text" xfId="17225" builtinId="11" hidden="1" customBuiltin="1"/>
    <cellStyle name="Warning Text" xfId="17252" builtinId="11" hidden="1" customBuiltin="1"/>
    <cellStyle name="Warning Text" xfId="17277" builtinId="11" hidden="1" customBuiltin="1"/>
    <cellStyle name="Warning Text" xfId="17134" builtinId="11" hidden="1" customBuiltin="1"/>
    <cellStyle name="Warning Text" xfId="17317" builtinId="11" hidden="1" customBuiltin="1"/>
    <cellStyle name="Warning Text" xfId="17349" builtinId="11" hidden="1" customBuiltin="1"/>
    <cellStyle name="Warning Text" xfId="17384" builtinId="11" hidden="1" customBuiltin="1"/>
    <cellStyle name="Warning Text" xfId="17417" builtinId="11" hidden="1" customBuiltin="1"/>
    <cellStyle name="Warning Text" xfId="17448" builtinId="11" hidden="1" customBuiltin="1"/>
    <cellStyle name="Warning Text" xfId="17350" builtinId="11" hidden="1" customBuiltin="1"/>
    <cellStyle name="Warning Text" xfId="17321" builtinId="11" hidden="1" customBuiltin="1"/>
    <cellStyle name="Warning Text" xfId="17353" builtinId="11" hidden="1" customBuiltin="1"/>
    <cellStyle name="Warning Text" xfId="17500" builtinId="11" hidden="1" customBuiltin="1"/>
    <cellStyle name="Warning Text" xfId="17528" builtinId="11" hidden="1" customBuiltin="1"/>
    <cellStyle name="Warning Text" xfId="17553" builtinId="11" hidden="1" customBuiltin="1"/>
    <cellStyle name="Warning Text" xfId="17440" builtinId="11" hidden="1" customBuiltin="1"/>
    <cellStyle name="Warning Text" xfId="17600" builtinId="11" hidden="1" customBuiltin="1"/>
    <cellStyle name="Warning Text" xfId="17630" builtinId="11" hidden="1" customBuiltin="1"/>
    <cellStyle name="Warning Text" xfId="17662" builtinId="11" hidden="1" customBuiltin="1"/>
    <cellStyle name="Warning Text" xfId="17692" builtinId="11" hidden="1" customBuiltin="1"/>
    <cellStyle name="Warning Text" xfId="17721" builtinId="11" hidden="1" customBuiltin="1"/>
    <cellStyle name="Warning Text" xfId="17631" builtinId="11" hidden="1" customBuiltin="1"/>
    <cellStyle name="Warning Text" xfId="17604" builtinId="11" hidden="1" customBuiltin="1"/>
    <cellStyle name="Warning Text" xfId="17634" builtinId="11" hidden="1" customBuiltin="1"/>
    <cellStyle name="Warning Text" xfId="17767" builtinId="11" hidden="1" customBuiltin="1"/>
    <cellStyle name="Warning Text" xfId="17794" builtinId="11" hidden="1" customBuiltin="1"/>
    <cellStyle name="Warning Text" xfId="17818" builtinId="11" hidden="1" customBuiltin="1"/>
    <cellStyle name="Warning Text" xfId="17846" builtinId="11" hidden="1" customBuiltin="1"/>
    <cellStyle name="Warning Text" xfId="17885" builtinId="11" hidden="1" customBuiltin="1"/>
    <cellStyle name="Warning Text" xfId="17914" builtinId="11" hidden="1" customBuiltin="1"/>
    <cellStyle name="Warning Text" xfId="17946" builtinId="11" hidden="1" customBuiltin="1"/>
    <cellStyle name="Warning Text" xfId="17977" builtinId="11" hidden="1" customBuiltin="1"/>
    <cellStyle name="Warning Text" xfId="18005" builtinId="11" hidden="1" customBuiltin="1"/>
    <cellStyle name="Warning Text" xfId="17915" builtinId="11" hidden="1" customBuiltin="1"/>
    <cellStyle name="Warning Text" xfId="17888" builtinId="11" hidden="1" customBuiltin="1"/>
    <cellStyle name="Warning Text" xfId="17918" builtinId="11" hidden="1" customBuiltin="1"/>
    <cellStyle name="Warning Text" xfId="18049" builtinId="11" hidden="1" customBuiltin="1"/>
    <cellStyle name="Warning Text" xfId="18075" builtinId="11" hidden="1" customBuiltin="1"/>
    <cellStyle name="Warning Text" xfId="18099" builtinId="11" hidden="1" customBuiltin="1"/>
    <cellStyle name="Warning Text" xfId="18123" builtinId="11" hidden="1" customBuiltin="1"/>
    <cellStyle name="Warning Text" xfId="17109" builtinId="11" hidden="1" customBuiltin="1"/>
    <cellStyle name="Warning Text" xfId="4634" builtinId="11" hidden="1" customBuiltin="1"/>
    <cellStyle name="Warning Text" xfId="4294" builtinId="11" hidden="1" customBuiltin="1"/>
    <cellStyle name="Warning Text" xfId="17098" builtinId="11" hidden="1" customBuiltin="1"/>
    <cellStyle name="Warning Text" xfId="17122" builtinId="11" hidden="1" customBuiltin="1"/>
    <cellStyle name="Warning Text" xfId="5171" builtinId="11" hidden="1" customBuiltin="1"/>
    <cellStyle name="Warning Text" xfId="18276" builtinId="11" hidden="1" customBuiltin="1"/>
    <cellStyle name="Warning Text" xfId="18297" builtinId="11" hidden="1" customBuiltin="1"/>
    <cellStyle name="Warning Text" xfId="18320" builtinId="11" hidden="1" customBuiltin="1"/>
    <cellStyle name="Warning Text" xfId="18341" builtinId="11" hidden="1" customBuiltin="1"/>
    <cellStyle name="Warning Text" xfId="18362" builtinId="11" hidden="1" customBuiltin="1"/>
    <cellStyle name="Warning Text" xfId="18242" builtinId="11" hidden="1" customBuiltin="1"/>
    <cellStyle name="Warning Text" xfId="18397" builtinId="11" hidden="1" customBuiltin="1"/>
    <cellStyle name="Warning Text" xfId="18427" builtinId="11" hidden="1" customBuiltin="1"/>
    <cellStyle name="Warning Text" xfId="18462" builtinId="11" hidden="1" customBuiltin="1"/>
    <cellStyle name="Warning Text" xfId="18493" builtinId="11" hidden="1" customBuiltin="1"/>
    <cellStyle name="Warning Text" xfId="18525" builtinId="11" hidden="1" customBuiltin="1"/>
    <cellStyle name="Warning Text" xfId="18428" builtinId="11" hidden="1" customBuiltin="1"/>
    <cellStyle name="Warning Text" xfId="18400" builtinId="11" hidden="1" customBuiltin="1"/>
    <cellStyle name="Warning Text" xfId="18431" builtinId="11" hidden="1" customBuiltin="1"/>
    <cellStyle name="Warning Text" xfId="18575" builtinId="11" hidden="1" customBuiltin="1"/>
    <cellStyle name="Warning Text" xfId="18600" builtinId="11" hidden="1" customBuiltin="1"/>
    <cellStyle name="Warning Text" xfId="18627" builtinId="11" hidden="1" customBuiltin="1"/>
    <cellStyle name="Warning Text" xfId="18517" builtinId="11" hidden="1" customBuiltin="1"/>
    <cellStyle name="Warning Text" xfId="18674" builtinId="11" hidden="1" customBuiltin="1"/>
    <cellStyle name="Warning Text" xfId="18704" builtinId="11" hidden="1" customBuiltin="1"/>
    <cellStyle name="Warning Text" xfId="18736" builtinId="11" hidden="1" customBuiltin="1"/>
    <cellStyle name="Warning Text" xfId="18766" builtinId="11" hidden="1" customBuiltin="1"/>
    <cellStyle name="Warning Text" xfId="18794" builtinId="11" hidden="1" customBuiltin="1"/>
    <cellStyle name="Warning Text" xfId="18705" builtinId="11" hidden="1" customBuiltin="1"/>
    <cellStyle name="Warning Text" xfId="18677" builtinId="11" hidden="1" customBuiltin="1"/>
    <cellStyle name="Warning Text" xfId="18708" builtinId="11" hidden="1" customBuiltin="1"/>
    <cellStyle name="Warning Text" xfId="18839" builtinId="11" hidden="1" customBuiltin="1"/>
    <cellStyle name="Warning Text" xfId="18866" builtinId="11" hidden="1" customBuiltin="1"/>
    <cellStyle name="Warning Text" xfId="18890" builtinId="11" hidden="1" customBuiltin="1"/>
    <cellStyle name="Warning Text" xfId="18919" builtinId="11" hidden="1" customBuiltin="1"/>
    <cellStyle name="Warning Text" xfId="18957" builtinId="11" hidden="1" customBuiltin="1"/>
    <cellStyle name="Warning Text" xfId="18986" builtinId="11" hidden="1" customBuiltin="1"/>
    <cellStyle name="Warning Text" xfId="19018" builtinId="11" hidden="1" customBuiltin="1"/>
    <cellStyle name="Warning Text" xfId="19049" builtinId="11" hidden="1" customBuiltin="1"/>
    <cellStyle name="Warning Text" xfId="19077" builtinId="11" hidden="1" customBuiltin="1"/>
    <cellStyle name="Warning Text" xfId="18987" builtinId="11" hidden="1" customBuiltin="1"/>
    <cellStyle name="Warning Text" xfId="18960" builtinId="11" hidden="1" customBuiltin="1"/>
    <cellStyle name="Warning Text" xfId="18990" builtinId="11" hidden="1" customBuiltin="1"/>
    <cellStyle name="Warning Text" xfId="19122" builtinId="11" hidden="1" customBuiltin="1"/>
    <cellStyle name="Warning Text" xfId="19145" builtinId="11" hidden="1" customBuiltin="1"/>
    <cellStyle name="Warning Text" xfId="19169" builtinId="11" hidden="1" customBuiltin="1"/>
    <cellStyle name="Warning Text" xfId="19192" builtinId="11" hidden="1" customBuiltin="1"/>
    <cellStyle name="Warning Text" xfId="4527" builtinId="11" hidden="1" customBuiltin="1"/>
    <cellStyle name="Warning Text" xfId="8602" builtinId="11" hidden="1" customBuiltin="1"/>
    <cellStyle name="Warning Text" xfId="14788" builtinId="11" hidden="1" customBuiltin="1"/>
    <cellStyle name="Warning Text" xfId="5291" builtinId="11" hidden="1" customBuiltin="1"/>
    <cellStyle name="Warning Text" xfId="6155" builtinId="11" hidden="1" customBuiltin="1"/>
    <cellStyle name="Warning Text" xfId="17409" builtinId="11" hidden="1" customBuiltin="1"/>
    <cellStyle name="Warning Text" xfId="14082" builtinId="11" hidden="1" customBuiltin="1"/>
    <cellStyle name="Warning Text" xfId="5342" builtinId="11" hidden="1" customBuiltin="1"/>
    <cellStyle name="Warning Text" xfId="17477" builtinId="11" hidden="1" customBuiltin="1"/>
    <cellStyle name="Warning Text" xfId="10504" builtinId="11" hidden="1" customBuiltin="1"/>
    <cellStyle name="Warning Text" xfId="8486" builtinId="11" hidden="1" customBuiltin="1"/>
    <cellStyle name="Warning Text" xfId="18941" builtinId="11" hidden="1" customBuiltin="1"/>
    <cellStyle name="Warning Text" xfId="17534" builtinId="11" hidden="1" customBuiltin="1"/>
    <cellStyle name="Warning Text" xfId="14202" builtinId="11" hidden="1" customBuiltin="1"/>
    <cellStyle name="Warning Text" xfId="11977" builtinId="11" hidden="1" customBuiltin="1"/>
    <cellStyle name="Warning Text" xfId="14987" builtinId="11" hidden="1" customBuiltin="1"/>
    <cellStyle name="Warning Text" xfId="18843" builtinId="11" hidden="1" customBuiltin="1"/>
    <cellStyle name="Warning Text" xfId="8664" builtinId="11" hidden="1" customBuiltin="1"/>
    <cellStyle name="Warning Text" xfId="18581" builtinId="11" hidden="1" customBuiltin="1"/>
    <cellStyle name="Warning Text" xfId="16749" builtinId="11" hidden="1" customBuiltin="1"/>
    <cellStyle name="Warning Text" xfId="19255" builtinId="11" hidden="1" customBuiltin="1"/>
    <cellStyle name="Warning Text" xfId="19292" builtinId="11" hidden="1" customBuiltin="1"/>
    <cellStyle name="Warning Text" xfId="19327" builtinId="11" hidden="1" customBuiltin="1"/>
    <cellStyle name="Warning Text" xfId="18869" builtinId="11" hidden="1" customBuiltin="1"/>
    <cellStyle name="Warning Text" xfId="19390" builtinId="11" hidden="1" customBuiltin="1"/>
    <cellStyle name="Warning Text" xfId="19423" builtinId="11" hidden="1" customBuiltin="1"/>
    <cellStyle name="Warning Text" xfId="19458" builtinId="11" hidden="1" customBuiltin="1"/>
    <cellStyle name="Warning Text" xfId="19491" builtinId="11" hidden="1" customBuiltin="1"/>
    <cellStyle name="Warning Text" xfId="19521" builtinId="11" hidden="1" customBuiltin="1"/>
    <cellStyle name="Warning Text" xfId="19424" builtinId="11" hidden="1" customBuiltin="1"/>
    <cellStyle name="Warning Text" xfId="19395" builtinId="11" hidden="1" customBuiltin="1"/>
    <cellStyle name="Warning Text" xfId="19427" builtinId="11" hidden="1" customBuiltin="1"/>
    <cellStyle name="Warning Text" xfId="19577" builtinId="11" hidden="1" customBuiltin="1"/>
    <cellStyle name="Warning Text" xfId="19613" builtinId="11" hidden="1" customBuiltin="1"/>
    <cellStyle name="Warning Text" xfId="19647" builtinId="11" hidden="1" customBuiltin="1"/>
    <cellStyle name="Warning Text" xfId="19687" builtinId="11" hidden="1" customBuiltin="1"/>
    <cellStyle name="Warning Text" xfId="19732" builtinId="11" hidden="1" customBuiltin="1"/>
    <cellStyle name="Warning Text" xfId="19765" builtinId="11" hidden="1" customBuiltin="1"/>
    <cellStyle name="Warning Text" xfId="19800" builtinId="11" hidden="1" customBuiltin="1"/>
    <cellStyle name="Warning Text" xfId="19833" builtinId="11" hidden="1" customBuiltin="1"/>
    <cellStyle name="Warning Text" xfId="19863" builtinId="11" hidden="1" customBuiltin="1"/>
    <cellStyle name="Warning Text" xfId="19766" builtinId="11" hidden="1" customBuiltin="1"/>
    <cellStyle name="Warning Text" xfId="19737" builtinId="11" hidden="1" customBuiltin="1"/>
    <cellStyle name="Warning Text" xfId="19769" builtinId="11" hidden="1" customBuiltin="1"/>
    <cellStyle name="Warning Text" xfId="19919" builtinId="11" hidden="1" customBuiltin="1"/>
    <cellStyle name="Warning Text" xfId="19955" builtinId="11" hidden="1" customBuiltin="1"/>
    <cellStyle name="Warning Text" xfId="19989" builtinId="11" hidden="1" customBuiltin="1"/>
    <cellStyle name="Warning Text" xfId="20028" builtinId="11" hidden="1" customBuiltin="1"/>
    <cellStyle name="Warning Text" xfId="20138" builtinId="11" hidden="1" customBuiltin="1"/>
    <cellStyle name="Warning Text" xfId="20159" builtinId="11" hidden="1" customBuiltin="1"/>
    <cellStyle name="Warning Text" xfId="20182" builtinId="11" hidden="1" customBuiltin="1"/>
    <cellStyle name="Warning Text" xfId="20204" builtinId="11" hidden="1" customBuiltin="1"/>
    <cellStyle name="Warning Text" xfId="20225" builtinId="11" hidden="1" customBuiltin="1"/>
    <cellStyle name="Warning Text" xfId="20259" builtinId="11" hidden="1" customBuiltin="1"/>
    <cellStyle name="Warning Text" xfId="20457" builtinId="11" hidden="1" customBuiltin="1"/>
    <cellStyle name="Warning Text" xfId="20482" builtinId="11" hidden="1" customBuiltin="1"/>
    <cellStyle name="Warning Text" xfId="20508" builtinId="11" hidden="1" customBuiltin="1"/>
    <cellStyle name="Warning Text" xfId="20535" builtinId="11" hidden="1" customBuiltin="1"/>
    <cellStyle name="Warning Text" xfId="20560" builtinId="11" hidden="1" customBuiltin="1"/>
    <cellStyle name="Warning Text" xfId="20418" builtinId="11" hidden="1" customBuiltin="1"/>
    <cellStyle name="Warning Text" xfId="20600" builtinId="11" hidden="1" customBuiltin="1"/>
    <cellStyle name="Warning Text" xfId="20631" builtinId="11" hidden="1" customBuiltin="1"/>
    <cellStyle name="Warning Text" xfId="20666" builtinId="11" hidden="1" customBuiltin="1"/>
    <cellStyle name="Warning Text" xfId="20698" builtinId="11" hidden="1" customBuiltin="1"/>
    <cellStyle name="Warning Text" xfId="20729" builtinId="11" hidden="1" customBuiltin="1"/>
    <cellStyle name="Warning Text" xfId="20632" builtinId="11" hidden="1" customBuiltin="1"/>
    <cellStyle name="Warning Text" xfId="20603" builtinId="11" hidden="1" customBuiltin="1"/>
    <cellStyle name="Warning Text" xfId="20635" builtinId="11" hidden="1" customBuiltin="1"/>
    <cellStyle name="Warning Text" xfId="20780" builtinId="11" hidden="1" customBuiltin="1"/>
    <cellStyle name="Warning Text" xfId="20808" builtinId="11" hidden="1" customBuiltin="1"/>
    <cellStyle name="Warning Text" xfId="20832" builtinId="11" hidden="1" customBuiltin="1"/>
    <cellStyle name="Warning Text" xfId="20721" builtinId="11" hidden="1" customBuiltin="1"/>
    <cellStyle name="Warning Text" xfId="20879" builtinId="11" hidden="1" customBuiltin="1"/>
    <cellStyle name="Warning Text" xfId="20909" builtinId="11" hidden="1" customBuiltin="1"/>
    <cellStyle name="Warning Text" xfId="20941" builtinId="11" hidden="1" customBuiltin="1"/>
    <cellStyle name="Warning Text" xfId="20971" builtinId="11" hidden="1" customBuiltin="1"/>
    <cellStyle name="Warning Text" xfId="20999" builtinId="11" hidden="1" customBuiltin="1"/>
    <cellStyle name="Warning Text" xfId="20910" builtinId="11" hidden="1" customBuiltin="1"/>
    <cellStyle name="Warning Text" xfId="20883" builtinId="11" hidden="1" customBuiltin="1"/>
    <cellStyle name="Warning Text" xfId="20913" builtinId="11" hidden="1" customBuiltin="1"/>
    <cellStyle name="Warning Text" xfId="21043" builtinId="11" hidden="1" customBuiltin="1"/>
    <cellStyle name="Warning Text" xfId="21068" builtinId="11" hidden="1" customBuiltin="1"/>
    <cellStyle name="Warning Text" xfId="21091" builtinId="11" hidden="1" customBuiltin="1"/>
    <cellStyle name="Warning Text" xfId="21118" builtinId="11" hidden="1" customBuiltin="1"/>
    <cellStyle name="Warning Text" xfId="21157" builtinId="11" hidden="1" customBuiltin="1"/>
    <cellStyle name="Warning Text" xfId="21186" builtinId="11" hidden="1" customBuiltin="1"/>
    <cellStyle name="Warning Text" xfId="21218" builtinId="11" hidden="1" customBuiltin="1"/>
    <cellStyle name="Warning Text" xfId="21249" builtinId="11" hidden="1" customBuiltin="1"/>
    <cellStyle name="Warning Text" xfId="21276" builtinId="11" hidden="1" customBuiltin="1"/>
    <cellStyle name="Warning Text" xfId="21187" builtinId="11" hidden="1" customBuiltin="1"/>
    <cellStyle name="Warning Text" xfId="21160" builtinId="11" hidden="1" customBuiltin="1"/>
    <cellStyle name="Warning Text" xfId="21190" builtinId="11" hidden="1" customBuiltin="1"/>
    <cellStyle name="Warning Text" xfId="21320" builtinId="11" hidden="1" customBuiltin="1"/>
    <cellStyle name="Warning Text" xfId="21346" builtinId="11" hidden="1" customBuiltin="1"/>
    <cellStyle name="Warning Text" xfId="21369" builtinId="11" hidden="1" customBuiltin="1"/>
    <cellStyle name="Warning Text" xfId="21392" builtinId="11" hidden="1" customBuiltin="1"/>
    <cellStyle name="Warning Text" xfId="20393" builtinId="11" hidden="1" customBuiltin="1"/>
    <cellStyle name="Warning Text" xfId="20297" builtinId="11" hidden="1" customBuiltin="1"/>
    <cellStyle name="Warning Text" xfId="20305" builtinId="11" hidden="1" customBuiltin="1"/>
    <cellStyle name="Warning Text" xfId="20382" builtinId="11" hidden="1" customBuiltin="1"/>
    <cellStyle name="Warning Text" xfId="20406" builtinId="11" hidden="1" customBuiltin="1"/>
    <cellStyle name="Warning Text" xfId="20277" builtinId="11" hidden="1" customBuiltin="1"/>
    <cellStyle name="Warning Text" xfId="21545" builtinId="11" hidden="1" customBuiltin="1"/>
    <cellStyle name="Warning Text" xfId="21566" builtinId="11" hidden="1" customBuiltin="1"/>
    <cellStyle name="Warning Text" xfId="21589" builtinId="11" hidden="1" customBuiltin="1"/>
    <cellStyle name="Warning Text" xfId="21610" builtinId="11" hidden="1" customBuiltin="1"/>
    <cellStyle name="Warning Text" xfId="21631" builtinId="11" hidden="1" customBuiltin="1"/>
    <cellStyle name="Warning Text" xfId="21511" builtinId="11" hidden="1" customBuiltin="1"/>
    <cellStyle name="Warning Text" xfId="21666" builtinId="11" hidden="1" customBuiltin="1"/>
    <cellStyle name="Warning Text" xfId="21696" builtinId="11" hidden="1" customBuiltin="1"/>
    <cellStyle name="Warning Text" xfId="21731" builtinId="11" hidden="1" customBuiltin="1"/>
    <cellStyle name="Warning Text" xfId="21762" builtinId="11" hidden="1" customBuiltin="1"/>
    <cellStyle name="Warning Text" xfId="21793" builtinId="11" hidden="1" customBuiltin="1"/>
    <cellStyle name="Warning Text" xfId="21697" builtinId="11" hidden="1" customBuiltin="1"/>
    <cellStyle name="Warning Text" xfId="21669" builtinId="11" hidden="1" customBuiltin="1"/>
    <cellStyle name="Warning Text" xfId="21700" builtinId="11" hidden="1" customBuiltin="1"/>
    <cellStyle name="Warning Text" xfId="21841" builtinId="11" hidden="1" customBuiltin="1"/>
    <cellStyle name="Warning Text" xfId="21865" builtinId="11" hidden="1" customBuiltin="1"/>
    <cellStyle name="Warning Text" xfId="21889" builtinId="11" hidden="1" customBuiltin="1"/>
    <cellStyle name="Warning Text" xfId="21785" builtinId="11" hidden="1" customBuiltin="1"/>
    <cellStyle name="Warning Text" xfId="21936" builtinId="11" hidden="1" customBuiltin="1"/>
    <cellStyle name="Warning Text" xfId="21965" builtinId="11" hidden="1" customBuiltin="1"/>
    <cellStyle name="Warning Text" xfId="21997" builtinId="11" hidden="1" customBuiltin="1"/>
    <cellStyle name="Warning Text" xfId="22027" builtinId="11" hidden="1" customBuiltin="1"/>
    <cellStyle name="Warning Text" xfId="22054" builtinId="11" hidden="1" customBuiltin="1"/>
    <cellStyle name="Warning Text" xfId="21966" builtinId="11" hidden="1" customBuiltin="1"/>
    <cellStyle name="Warning Text" xfId="21939" builtinId="11" hidden="1" customBuiltin="1"/>
    <cellStyle name="Warning Text" xfId="21969" builtinId="11" hidden="1" customBuiltin="1"/>
    <cellStyle name="Warning Text" xfId="22097" builtinId="11" hidden="1" customBuiltin="1"/>
    <cellStyle name="Warning Text" xfId="22122" builtinId="11" hidden="1" customBuiltin="1"/>
    <cellStyle name="Warning Text" xfId="22146" builtinId="11" hidden="1" customBuiltin="1"/>
    <cellStyle name="Warning Text" xfId="22174" builtinId="11" hidden="1" customBuiltin="1"/>
    <cellStyle name="Warning Text" xfId="22212" builtinId="11" hidden="1" customBuiltin="1"/>
    <cellStyle name="Warning Text" xfId="22241" builtinId="11" hidden="1" customBuiltin="1"/>
    <cellStyle name="Warning Text" xfId="22273" builtinId="11" hidden="1" customBuiltin="1"/>
    <cellStyle name="Warning Text" xfId="22304" builtinId="11" hidden="1" customBuiltin="1"/>
    <cellStyle name="Warning Text" xfId="22331" builtinId="11" hidden="1" customBuiltin="1"/>
    <cellStyle name="Warning Text" xfId="22242" builtinId="11" hidden="1" customBuiltin="1"/>
    <cellStyle name="Warning Text" xfId="22215" builtinId="11" hidden="1" customBuiltin="1"/>
    <cellStyle name="Warning Text" xfId="22245" builtinId="11" hidden="1" customBuiltin="1"/>
    <cellStyle name="Warning Text" xfId="22376" builtinId="11" hidden="1" customBuiltin="1"/>
    <cellStyle name="Warning Text" xfId="22399" builtinId="11" hidden="1" customBuiltin="1"/>
    <cellStyle name="Warning Text" xfId="22422" builtinId="11" hidden="1" customBuiltin="1"/>
    <cellStyle name="Warning Text" xfId="22445" builtinId="11" hidden="1" customBuiltin="1"/>
    <cellStyle name="Warning Text" xfId="5754" builtinId="11" hidden="1" customBuiltin="1"/>
    <cellStyle name="Warning Text" xfId="4507" builtinId="11" hidden="1" customBuiltin="1"/>
    <cellStyle name="Warning Text" xfId="14508" builtinId="11" hidden="1" customBuiltin="1"/>
    <cellStyle name="Warning Text" xfId="5313" builtinId="11" hidden="1" customBuiltin="1"/>
    <cellStyle name="Warning Text" xfId="4752" builtinId="11" hidden="1" customBuiltin="1"/>
    <cellStyle name="Warning Text" xfId="20690" builtinId="11" hidden="1" customBuiltin="1"/>
    <cellStyle name="Warning Text" xfId="4796" builtinId="11" hidden="1" customBuiltin="1"/>
    <cellStyle name="Warning Text" xfId="7842" builtinId="11" hidden="1" customBuiltin="1"/>
    <cellStyle name="Warning Text" xfId="20758" builtinId="11" hidden="1" customBuiltin="1"/>
    <cellStyle name="Warning Text" xfId="13941" builtinId="11" hidden="1" customBuiltin="1"/>
    <cellStyle name="Warning Text" xfId="4910" builtinId="11" hidden="1" customBuiltin="1"/>
    <cellStyle name="Warning Text" xfId="22196" builtinId="11" hidden="1" customBuiltin="1"/>
    <cellStyle name="Warning Text" xfId="20814" builtinId="11" hidden="1" customBuiltin="1"/>
    <cellStyle name="Warning Text" xfId="5657" builtinId="11" hidden="1" customBuiltin="1"/>
    <cellStyle name="Warning Text" xfId="5167" builtinId="11" hidden="1" customBuiltin="1"/>
    <cellStyle name="Warning Text" xfId="14504" builtinId="11" hidden="1" customBuiltin="1"/>
    <cellStyle name="Warning Text" xfId="22100" builtinId="11" hidden="1" customBuiltin="1"/>
    <cellStyle name="Warning Text" xfId="20053" builtinId="11" hidden="1" customBuiltin="1"/>
    <cellStyle name="Warning Text" xfId="21847" builtinId="11" hidden="1" customBuiltin="1"/>
    <cellStyle name="Warning Text" xfId="20063" builtinId="11" hidden="1" customBuiltin="1"/>
    <cellStyle name="Warning Text" xfId="22508" builtinId="11" hidden="1" customBuiltin="1"/>
    <cellStyle name="Warning Text" xfId="22545" builtinId="11" hidden="1" customBuiltin="1"/>
    <cellStyle name="Warning Text" xfId="22580" builtinId="11" hidden="1" customBuiltin="1"/>
    <cellStyle name="Warning Text" xfId="22125" builtinId="11" hidden="1" customBuiltin="1"/>
    <cellStyle name="Warning Text" xfId="22643" builtinId="11" hidden="1" customBuiltin="1"/>
    <cellStyle name="Warning Text" xfId="22676" builtinId="11" hidden="1" customBuiltin="1"/>
    <cellStyle name="Warning Text" xfId="22711" builtinId="11" hidden="1" customBuiltin="1"/>
    <cellStyle name="Warning Text" xfId="22744" builtinId="11" hidden="1" customBuiltin="1"/>
    <cellStyle name="Warning Text" xfId="22774" builtinId="11" hidden="1" customBuiltin="1"/>
    <cellStyle name="Warning Text" xfId="22677" builtinId="11" hidden="1" customBuiltin="1"/>
    <cellStyle name="Warning Text" xfId="22648" builtinId="11" hidden="1" customBuiltin="1"/>
    <cellStyle name="Warning Text" xfId="22680" builtinId="11" hidden="1" customBuiltin="1"/>
    <cellStyle name="Warning Text" xfId="22830" builtinId="11" hidden="1" customBuiltin="1"/>
    <cellStyle name="Warning Text" xfId="22866" builtinId="11" hidden="1" customBuiltin="1"/>
    <cellStyle name="Warning Text" xfId="22900" builtinId="11" hidden="1" customBuiltin="1"/>
    <cellStyle name="Warning Text" xfId="22940" builtinId="11" hidden="1" customBuiltin="1"/>
    <cellStyle name="Warning Text" xfId="22985" builtinId="11" hidden="1" customBuiltin="1"/>
    <cellStyle name="Warning Text" xfId="23018" builtinId="11" hidden="1" customBuiltin="1"/>
    <cellStyle name="Warning Text" xfId="23053" builtinId="11" hidden="1" customBuiltin="1"/>
    <cellStyle name="Warning Text" xfId="23086" builtinId="11" hidden="1" customBuiltin="1"/>
    <cellStyle name="Warning Text" xfId="23116" builtinId="11" hidden="1" customBuiltin="1"/>
    <cellStyle name="Warning Text" xfId="23019" builtinId="11" hidden="1" customBuiltin="1"/>
    <cellStyle name="Warning Text" xfId="22990" builtinId="11" hidden="1" customBuiltin="1"/>
    <cellStyle name="Warning Text" xfId="23022" builtinId="11" hidden="1" customBuiltin="1"/>
    <cellStyle name="Warning Text" xfId="23172" builtinId="11" hidden="1" customBuiltin="1"/>
    <cellStyle name="Warning Text" xfId="23208" builtinId="11" hidden="1" customBuiltin="1"/>
    <cellStyle name="Warning Text" xfId="23242" builtinId="11" hidden="1" customBuiltin="1"/>
    <cellStyle name="Warning Text" xfId="23278" builtinId="11" hidden="1" customBuiltin="1"/>
    <cellStyle name="Warning Text" xfId="23346" builtinId="11" hidden="1" customBuiltin="1"/>
    <cellStyle name="Warning Text" xfId="23367" builtinId="11" hidden="1" customBuiltin="1"/>
    <cellStyle name="Warning Text" xfId="23390" builtinId="11" hidden="1" customBuiltin="1"/>
    <cellStyle name="Warning Text" xfId="23412" builtinId="11" hidden="1" customBuiltin="1"/>
    <cellStyle name="Warning Text" xfId="23433" builtinId="11" hidden="1" customBuiltin="1"/>
    <cellStyle name="Warning Text" xfId="23464" builtinId="11" hidden="1" customBuiltin="1"/>
    <cellStyle name="Warning Text" xfId="23659" builtinId="11" hidden="1" customBuiltin="1"/>
    <cellStyle name="Warning Text" xfId="23681" builtinId="11" hidden="1" customBuiltin="1"/>
    <cellStyle name="Warning Text" xfId="23707" builtinId="11" hidden="1" customBuiltin="1"/>
    <cellStyle name="Warning Text" xfId="23733" builtinId="11" hidden="1" customBuiltin="1"/>
    <cellStyle name="Warning Text" xfId="23757" builtinId="11" hidden="1" customBuiltin="1"/>
    <cellStyle name="Warning Text" xfId="23620" builtinId="11" hidden="1" customBuiltin="1"/>
    <cellStyle name="Warning Text" xfId="23797" builtinId="11" hidden="1" customBuiltin="1"/>
    <cellStyle name="Warning Text" xfId="23827" builtinId="11" hidden="1" customBuiltin="1"/>
    <cellStyle name="Warning Text" xfId="23862" builtinId="11" hidden="1" customBuiltin="1"/>
    <cellStyle name="Warning Text" xfId="23894" builtinId="11" hidden="1" customBuiltin="1"/>
    <cellStyle name="Warning Text" xfId="23925" builtinId="11" hidden="1" customBuiltin="1"/>
    <cellStyle name="Warning Text" xfId="23828" builtinId="11" hidden="1" customBuiltin="1"/>
    <cellStyle name="Warning Text" xfId="23800" builtinId="11" hidden="1" customBuiltin="1"/>
    <cellStyle name="Warning Text" xfId="23831" builtinId="11" hidden="1" customBuiltin="1"/>
    <cellStyle name="Warning Text" xfId="23974" builtinId="11" hidden="1" customBuiltin="1"/>
    <cellStyle name="Warning Text" xfId="24000" builtinId="11" hidden="1" customBuiltin="1"/>
    <cellStyle name="Warning Text" xfId="24024" builtinId="11" hidden="1" customBuiltin="1"/>
    <cellStyle name="Warning Text" xfId="23917" builtinId="11" hidden="1" customBuiltin="1"/>
    <cellStyle name="Warning Text" xfId="24070" builtinId="11" hidden="1" customBuiltin="1"/>
    <cellStyle name="Warning Text" xfId="24098" builtinId="11" hidden="1" customBuiltin="1"/>
    <cellStyle name="Warning Text" xfId="24130" builtinId="11" hidden="1" customBuiltin="1"/>
    <cellStyle name="Warning Text" xfId="24160" builtinId="11" hidden="1" customBuiltin="1"/>
    <cellStyle name="Warning Text" xfId="24187" builtinId="11" hidden="1" customBuiltin="1"/>
    <cellStyle name="Warning Text" xfId="24099" builtinId="11" hidden="1" customBuiltin="1"/>
    <cellStyle name="Warning Text" xfId="24073" builtinId="11" hidden="1" customBuiltin="1"/>
    <cellStyle name="Warning Text" xfId="24102" builtinId="11" hidden="1" customBuiltin="1"/>
    <cellStyle name="Warning Text" xfId="24231" builtinId="11" hidden="1" customBuiltin="1"/>
    <cellStyle name="Warning Text" xfId="24255" builtinId="11" hidden="1" customBuiltin="1"/>
    <cellStyle name="Warning Text" xfId="24278" builtinId="11" hidden="1" customBuiltin="1"/>
    <cellStyle name="Warning Text" xfId="24305" builtinId="11" hidden="1" customBuiltin="1"/>
    <cellStyle name="Warning Text" xfId="24344" builtinId="11" hidden="1" customBuiltin="1"/>
    <cellStyle name="Warning Text" xfId="24372" builtinId="11" hidden="1" customBuiltin="1"/>
    <cellStyle name="Warning Text" xfId="24404" builtinId="11" hidden="1" customBuiltin="1"/>
    <cellStyle name="Warning Text" xfId="24434" builtinId="11" hidden="1" customBuiltin="1"/>
    <cellStyle name="Warning Text" xfId="24461" builtinId="11" hidden="1" customBuiltin="1"/>
    <cellStyle name="Warning Text" xfId="24373" builtinId="11" hidden="1" customBuiltin="1"/>
    <cellStyle name="Warning Text" xfId="24347" builtinId="11" hidden="1" customBuiltin="1"/>
    <cellStyle name="Warning Text" xfId="24376" builtinId="11" hidden="1" customBuiltin="1"/>
    <cellStyle name="Warning Text" xfId="24505" builtinId="11" hidden="1" customBuiltin="1"/>
    <cellStyle name="Warning Text" xfId="24530" builtinId="11" hidden="1" customBuiltin="1"/>
    <cellStyle name="Warning Text" xfId="24553" builtinId="11" hidden="1" customBuiltin="1"/>
    <cellStyle name="Warning Text" xfId="24576" builtinId="11" hidden="1" customBuiltin="1"/>
    <cellStyle name="Warning Text" xfId="23596" builtinId="11" hidden="1" customBuiltin="1"/>
    <cellStyle name="Warning Text" xfId="23501" builtinId="11" hidden="1" customBuiltin="1"/>
    <cellStyle name="Warning Text" xfId="23509" builtinId="11" hidden="1" customBuiltin="1"/>
    <cellStyle name="Warning Text" xfId="23585" builtinId="11" hidden="1" customBuiltin="1"/>
    <cellStyle name="Warning Text" xfId="23609" builtinId="11" hidden="1" customBuiltin="1"/>
    <cellStyle name="Warning Text" xfId="23482" builtinId="11" hidden="1" customBuiltin="1"/>
    <cellStyle name="Warning Text" xfId="24728" builtinId="11" hidden="1" customBuiltin="1"/>
    <cellStyle name="Warning Text" xfId="24749" builtinId="11" hidden="1" customBuiltin="1"/>
    <cellStyle name="Warning Text" xfId="24772" builtinId="11" hidden="1" customBuiltin="1"/>
    <cellStyle name="Warning Text" xfId="24793" builtinId="11" hidden="1" customBuiltin="1"/>
    <cellStyle name="Warning Text" xfId="24814" builtinId="11" hidden="1" customBuiltin="1"/>
    <cellStyle name="Warning Text" xfId="24695" builtinId="11" hidden="1" customBuiltin="1"/>
    <cellStyle name="Warning Text" xfId="24848" builtinId="11" hidden="1" customBuiltin="1"/>
    <cellStyle name="Warning Text" xfId="24877" builtinId="11" hidden="1" customBuiltin="1"/>
    <cellStyle name="Warning Text" xfId="24912" builtinId="11" hidden="1" customBuiltin="1"/>
    <cellStyle name="Warning Text" xfId="24942" builtinId="11" hidden="1" customBuiltin="1"/>
    <cellStyle name="Warning Text" xfId="24973" builtinId="11" hidden="1" customBuiltin="1"/>
    <cellStyle name="Warning Text" xfId="24878" builtinId="11" hidden="1" customBuiltin="1"/>
    <cellStyle name="Warning Text" xfId="24851" builtinId="11" hidden="1" customBuiltin="1"/>
    <cellStyle name="Warning Text" xfId="24881" builtinId="11" hidden="1" customBuiltin="1"/>
    <cellStyle name="Warning Text" xfId="25021" builtinId="11" hidden="1" customBuiltin="1"/>
    <cellStyle name="Warning Text" xfId="25044" builtinId="11" hidden="1" customBuiltin="1"/>
    <cellStyle name="Warning Text" xfId="25068" builtinId="11" hidden="1" customBuiltin="1"/>
    <cellStyle name="Warning Text" xfId="24965" builtinId="11" hidden="1" customBuiltin="1"/>
    <cellStyle name="Warning Text" xfId="25113" builtinId="11" hidden="1" customBuiltin="1"/>
    <cellStyle name="Warning Text" xfId="25141" builtinId="11" hidden="1" customBuiltin="1"/>
    <cellStyle name="Warning Text" xfId="25173" builtinId="11" hidden="1" customBuiltin="1"/>
    <cellStyle name="Warning Text" xfId="25202" builtinId="11" hidden="1" customBuiltin="1"/>
    <cellStyle name="Warning Text" xfId="25229" builtinId="11" hidden="1" customBuiltin="1"/>
    <cellStyle name="Warning Text" xfId="25142" builtinId="11" hidden="1" customBuiltin="1"/>
    <cellStyle name="Warning Text" xfId="25116" builtinId="11" hidden="1" customBuiltin="1"/>
    <cellStyle name="Warning Text" xfId="25145" builtinId="11" hidden="1" customBuiltin="1"/>
    <cellStyle name="Warning Text" xfId="25271" builtinId="11" hidden="1" customBuiltin="1"/>
    <cellStyle name="Warning Text" xfId="25295" builtinId="11" hidden="1" customBuiltin="1"/>
    <cellStyle name="Warning Text" xfId="25319" builtinId="11" hidden="1" customBuiltin="1"/>
    <cellStyle name="Warning Text" xfId="25347" builtinId="11" hidden="1" customBuiltin="1"/>
    <cellStyle name="Warning Text" xfId="25384" builtinId="11" hidden="1" customBuiltin="1"/>
    <cellStyle name="Warning Text" xfId="25412" builtinId="11" hidden="1" customBuiltin="1"/>
    <cellStyle name="Warning Text" xfId="25444" builtinId="11" hidden="1" customBuiltin="1"/>
    <cellStyle name="Warning Text" xfId="25473" builtinId="11" hidden="1" customBuiltin="1"/>
    <cellStyle name="Warning Text" xfId="25500" builtinId="11" hidden="1" customBuiltin="1"/>
    <cellStyle name="Warning Text" xfId="25413" builtinId="11" hidden="1" customBuiltin="1"/>
    <cellStyle name="Warning Text" xfId="25387" builtinId="11" hidden="1" customBuiltin="1"/>
    <cellStyle name="Warning Text" xfId="25416" builtinId="11" hidden="1" customBuiltin="1"/>
    <cellStyle name="Warning Text" xfId="25544" builtinId="11" hidden="1" customBuiltin="1"/>
    <cellStyle name="Warning Text" xfId="25567" builtinId="11" hidden="1" customBuiltin="1"/>
    <cellStyle name="Warning Text" xfId="25590" builtinId="11" hidden="1" customBuiltin="1"/>
    <cellStyle name="Warning Text" xfId="25613" builtinId="11" hidden="1" customBuiltin="1"/>
    <cellStyle name="Warning Text" xfId="8330" builtinId="11" hidden="1" customBuiltin="1"/>
    <cellStyle name="Warning Text" xfId="4437" builtinId="11" hidden="1" customBuiltin="1"/>
    <cellStyle name="Warning Text" xfId="6098" builtinId="11" hidden="1" customBuiltin="1"/>
    <cellStyle name="Warning Text" xfId="14174" builtinId="11" hidden="1" customBuiltin="1"/>
    <cellStyle name="Warning Text" xfId="4548" builtinId="11" hidden="1" customBuiltin="1"/>
    <cellStyle name="Warning Text" xfId="23886" builtinId="11" hidden="1" customBuiltin="1"/>
    <cellStyle name="Warning Text" xfId="17320" builtinId="11" hidden="1" customBuiltin="1"/>
    <cellStyle name="Warning Text" xfId="7940" builtinId="11" hidden="1" customBuiltin="1"/>
    <cellStyle name="Warning Text" xfId="23952" builtinId="11" hidden="1" customBuiltin="1"/>
    <cellStyle name="Warning Text" xfId="5884" builtinId="11" hidden="1" customBuiltin="1"/>
    <cellStyle name="Warning Text" xfId="20105" builtinId="11" hidden="1" customBuiltin="1"/>
    <cellStyle name="Warning Text" xfId="25369" builtinId="11" hidden="1" customBuiltin="1"/>
    <cellStyle name="Warning Text" xfId="24006" builtinId="11" hidden="1" customBuiltin="1"/>
    <cellStyle name="Warning Text" xfId="17039" builtinId="11" hidden="1" customBuiltin="1"/>
    <cellStyle name="Warning Text" xfId="14055" builtinId="11" hidden="1" customBuiltin="1"/>
    <cellStyle name="Warning Text" xfId="10725" builtinId="11" hidden="1" customBuiltin="1"/>
    <cellStyle name="Warning Text" xfId="25274" builtinId="11" hidden="1" customBuiltin="1"/>
    <cellStyle name="Warning Text" xfId="23300" builtinId="11" hidden="1" customBuiltin="1"/>
    <cellStyle name="Warning Text" xfId="25027" builtinId="11" hidden="1" customBuiltin="1"/>
    <cellStyle name="Warning Text" xfId="23306" builtinId="11" hidden="1" customBuiltin="1"/>
    <cellStyle name="Warning Text" xfId="25675" builtinId="11" hidden="1" customBuiltin="1"/>
    <cellStyle name="Warning Text" xfId="25711" builtinId="11" hidden="1" customBuiltin="1"/>
    <cellStyle name="Warning Text" xfId="25746" builtinId="11" hidden="1" customBuiltin="1"/>
    <cellStyle name="Warning Text" xfId="25298" builtinId="11" hidden="1" customBuiltin="1"/>
    <cellStyle name="Warning Text" xfId="25809" builtinId="11" hidden="1" customBuiltin="1"/>
    <cellStyle name="Warning Text" xfId="25842" builtinId="11" hidden="1" customBuiltin="1"/>
    <cellStyle name="Warning Text" xfId="25877" builtinId="11" hidden="1" customBuiltin="1"/>
    <cellStyle name="Warning Text" xfId="25910" builtinId="11" hidden="1" customBuiltin="1"/>
    <cellStyle name="Warning Text" xfId="25940" builtinId="11" hidden="1" customBuiltin="1"/>
    <cellStyle name="Warning Text" xfId="25843" builtinId="11" hidden="1" customBuiltin="1"/>
    <cellStyle name="Warning Text" xfId="25814" builtinId="11" hidden="1" customBuiltin="1"/>
    <cellStyle name="Warning Text" xfId="25846" builtinId="11" hidden="1" customBuiltin="1"/>
    <cellStyle name="Warning Text" xfId="25996" builtinId="11" hidden="1" customBuiltin="1"/>
    <cellStyle name="Warning Text" xfId="26032" builtinId="11" hidden="1" customBuiltin="1"/>
    <cellStyle name="Warning Text" xfId="26066" builtinId="11" hidden="1" customBuiltin="1"/>
    <cellStyle name="Warning Text" xfId="26103" builtinId="11" hidden="1" customBuiltin="1"/>
    <cellStyle name="Warning Text" xfId="26141" builtinId="11" hidden="1" customBuiltin="1"/>
    <cellStyle name="Warning Text" xfId="26169" builtinId="11" hidden="1" customBuiltin="1"/>
    <cellStyle name="Warning Text" xfId="26201" builtinId="11" hidden="1" customBuiltin="1"/>
    <cellStyle name="Warning Text" xfId="26231" builtinId="11" hidden="1" customBuiltin="1"/>
    <cellStyle name="Warning Text" xfId="26258" builtinId="11" hidden="1" customBuiltin="1"/>
    <cellStyle name="Warning Text" xfId="26170" builtinId="11" hidden="1" customBuiltin="1"/>
    <cellStyle name="Warning Text" xfId="26144" builtinId="11" hidden="1" customBuiltin="1"/>
    <cellStyle name="Warning Text" xfId="26173" builtinId="11" hidden="1" customBuiltin="1"/>
    <cellStyle name="Warning Text" xfId="26299" builtinId="11" hidden="1" customBuiltin="1"/>
    <cellStyle name="Warning Text" xfId="26322" builtinId="11" hidden="1" customBuiltin="1"/>
    <cellStyle name="Warning Text" xfId="26343" builtinId="11" hidden="1" customBuiltin="1"/>
    <cellStyle name="Warning Text" xfId="26365" builtinId="11" hidden="1" customBuiltin="1"/>
    <cellStyle name="Warning Text" xfId="26387" builtinId="11" hidden="1" customBuiltin="1"/>
    <cellStyle name="Warning Text" xfId="26408" builtinId="11" hidden="1" customBuiltin="1"/>
    <cellStyle name="Warning Text" xfId="26430" builtinId="11" hidden="1" customBuiltin="1"/>
    <cellStyle name="Warning Text" xfId="26452" builtinId="11" hidden="1" customBuiltin="1"/>
    <cellStyle name="Warning Text" xfId="26473" builtinId="11" hidden="1" customBuiltin="1"/>
    <cellStyle name="Warning Text" xfId="26498" builtinId="11" hidden="1" customBuiltin="1"/>
    <cellStyle name="Warning Text" xfId="26677" builtinId="11" hidden="1" customBuiltin="1"/>
    <cellStyle name="Warning Text" xfId="26698" builtinId="11" hidden="1" customBuiltin="1"/>
    <cellStyle name="Warning Text" xfId="26721" builtinId="11" hidden="1" customBuiltin="1"/>
    <cellStyle name="Warning Text" xfId="26743" builtinId="11" hidden="1" customBuiltin="1"/>
    <cellStyle name="Warning Text" xfId="26764" builtinId="11" hidden="1" customBuiltin="1"/>
    <cellStyle name="Warning Text" xfId="26642" builtinId="11" hidden="1" customBuiltin="1"/>
    <cellStyle name="Warning Text" xfId="26797" builtinId="11" hidden="1" customBuiltin="1"/>
    <cellStyle name="Warning Text" xfId="26825" builtinId="11" hidden="1" customBuiltin="1"/>
    <cellStyle name="Warning Text" xfId="26860" builtinId="11" hidden="1" customBuiltin="1"/>
    <cellStyle name="Warning Text" xfId="26890" builtinId="11" hidden="1" customBuiltin="1"/>
    <cellStyle name="Warning Text" xfId="26921" builtinId="11" hidden="1" customBuiltin="1"/>
    <cellStyle name="Warning Text" xfId="26826" builtinId="11" hidden="1" customBuiltin="1"/>
    <cellStyle name="Warning Text" xfId="26800" builtinId="11" hidden="1" customBuiltin="1"/>
    <cellStyle name="Warning Text" xfId="26829" builtinId="11" hidden="1" customBuiltin="1"/>
    <cellStyle name="Warning Text" xfId="26967" builtinId="11" hidden="1" customBuiltin="1"/>
    <cellStyle name="Warning Text" xfId="26989" builtinId="11" hidden="1" customBuiltin="1"/>
    <cellStyle name="Warning Text" xfId="27010" builtinId="11" hidden="1" customBuiltin="1"/>
    <cellStyle name="Warning Text" xfId="26913" builtinId="11" hidden="1" customBuiltin="1"/>
    <cellStyle name="Warning Text" xfId="27052" builtinId="11" hidden="1" customBuiltin="1"/>
    <cellStyle name="Warning Text" xfId="27079" builtinId="11" hidden="1" customBuiltin="1"/>
    <cellStyle name="Warning Text" xfId="27111" builtinId="11" hidden="1" customBuiltin="1"/>
    <cellStyle name="Warning Text" xfId="27140" builtinId="11" hidden="1" customBuiltin="1"/>
    <cellStyle name="Warning Text" xfId="27167" builtinId="11" hidden="1" customBuiltin="1"/>
    <cellStyle name="Warning Text" xfId="27080" builtinId="11" hidden="1" customBuiltin="1"/>
    <cellStyle name="Warning Text" xfId="27055" builtinId="11" hidden="1" customBuiltin="1"/>
    <cellStyle name="Warning Text" xfId="27083" builtinId="11" hidden="1" customBuiltin="1"/>
    <cellStyle name="Warning Text" xfId="27208" builtinId="11" hidden="1" customBuiltin="1"/>
    <cellStyle name="Warning Text" xfId="27230" builtinId="11" hidden="1" customBuiltin="1"/>
    <cellStyle name="Warning Text" xfId="27251" builtinId="11" hidden="1" customBuiltin="1"/>
    <cellStyle name="Warning Text" xfId="27275" builtinId="11" hidden="1" customBuiltin="1"/>
    <cellStyle name="Warning Text" xfId="27312" builtinId="11" hidden="1" customBuiltin="1"/>
    <cellStyle name="Warning Text" xfId="27339" builtinId="11" hidden="1" customBuiltin="1"/>
    <cellStyle name="Warning Text" xfId="27371" builtinId="11" hidden="1" customBuiltin="1"/>
    <cellStyle name="Warning Text" xfId="27400" builtinId="11" hidden="1" customBuiltin="1"/>
    <cellStyle name="Warning Text" xfId="27427" builtinId="11" hidden="1" customBuiltin="1"/>
    <cellStyle name="Warning Text" xfId="27340" builtinId="11" hidden="1" customBuiltin="1"/>
    <cellStyle name="Warning Text" xfId="27315" builtinId="11" hidden="1" customBuiltin="1"/>
    <cellStyle name="Warning Text" xfId="27343" builtinId="11" hidden="1" customBuiltin="1"/>
    <cellStyle name="Warning Text" xfId="27468" builtinId="11" hidden="1" customBuiltin="1"/>
    <cellStyle name="Warning Text" xfId="27490" builtinId="11" hidden="1" customBuiltin="1"/>
    <cellStyle name="Warning Text" xfId="27511" builtinId="11" hidden="1" customBuiltin="1"/>
    <cellStyle name="Warning Text" xfId="27532" builtinId="11" hidden="1" customBuiltin="1"/>
    <cellStyle name="Warning Text" xfId="26620" builtinId="11" hidden="1" customBuiltin="1"/>
    <cellStyle name="Warning Text" xfId="26534" builtinId="11" hidden="1" customBuiltin="1"/>
    <cellStyle name="Warning Text" xfId="26540" builtinId="11" hidden="1" customBuiltin="1"/>
    <cellStyle name="Warning Text" xfId="26609" builtinId="11" hidden="1" customBuiltin="1"/>
    <cellStyle name="Warning Text" xfId="26632" builtinId="11" hidden="1" customBuiltin="1"/>
    <cellStyle name="Warning Text" xfId="26516" builtinId="11" hidden="1" customBuiltin="1"/>
    <cellStyle name="Warning Text" xfId="27585" builtinId="11" hidden="1" customBuiltin="1"/>
    <cellStyle name="Warning Text" xfId="27606" builtinId="11" hidden="1" customBuiltin="1"/>
    <cellStyle name="Warning Text" xfId="27629" builtinId="11" hidden="1" customBuiltin="1"/>
    <cellStyle name="Warning Text" xfId="27650" builtinId="11" hidden="1" customBuiltin="1"/>
    <cellStyle name="Warning Text" xfId="27671" builtinId="11" hidden="1" customBuiltin="1"/>
    <cellStyle name="Warning Text" xfId="27552" builtinId="11" hidden="1" customBuiltin="1"/>
    <cellStyle name="Warning Text" xfId="27703" builtinId="11" hidden="1" customBuiltin="1"/>
    <cellStyle name="Warning Text" xfId="27731" builtinId="11" hidden="1" customBuiltin="1"/>
    <cellStyle name="Warning Text" xfId="27766" builtinId="11" hidden="1" customBuiltin="1"/>
    <cellStyle name="Warning Text" xfId="27795" builtinId="11" hidden="1" customBuiltin="1"/>
    <cellStyle name="Warning Text" xfId="27826" builtinId="11" hidden="1" customBuiltin="1"/>
    <cellStyle name="Warning Text" xfId="27732" builtinId="11" hidden="1" customBuiltin="1"/>
    <cellStyle name="Warning Text" xfId="27706" builtinId="11" hidden="1" customBuiltin="1"/>
    <cellStyle name="Warning Text" xfId="27735" builtinId="11" hidden="1" customBuiltin="1"/>
    <cellStyle name="Warning Text" xfId="27872" builtinId="11" hidden="1" customBuiltin="1"/>
    <cellStyle name="Warning Text" xfId="27893" builtinId="11" hidden="1" customBuiltin="1"/>
    <cellStyle name="Warning Text" xfId="27914" builtinId="11" hidden="1" customBuiltin="1"/>
    <cellStyle name="Warning Text" xfId="27818" builtinId="11" hidden="1" customBuiltin="1"/>
    <cellStyle name="Warning Text" xfId="27954" builtinId="11" hidden="1" customBuiltin="1"/>
    <cellStyle name="Warning Text" xfId="27981" builtinId="11" hidden="1" customBuiltin="1"/>
    <cellStyle name="Warning Text" xfId="28013" builtinId="11" hidden="1" customBuiltin="1"/>
    <cellStyle name="Warning Text" xfId="28041" builtinId="11" hidden="1" customBuiltin="1"/>
    <cellStyle name="Warning Text" xfId="28068" builtinId="11" hidden="1" customBuiltin="1"/>
    <cellStyle name="Warning Text" xfId="27982" builtinId="11" hidden="1" customBuiltin="1"/>
    <cellStyle name="Warning Text" xfId="27957" builtinId="11" hidden="1" customBuiltin="1"/>
    <cellStyle name="Warning Text" xfId="27985" builtinId="11" hidden="1" customBuiltin="1"/>
    <cellStyle name="Warning Text" xfId="28109" builtinId="11" hidden="1" customBuiltin="1"/>
    <cellStyle name="Warning Text" xfId="28130" builtinId="11" hidden="1" customBuiltin="1"/>
    <cellStyle name="Warning Text" xfId="28151" builtinId="11" hidden="1" customBuiltin="1"/>
    <cellStyle name="Warning Text" xfId="28175" builtinId="11" hidden="1" customBuiltin="1"/>
    <cellStyle name="Warning Text" xfId="28210" builtinId="11" hidden="1" customBuiltin="1"/>
    <cellStyle name="Warning Text" xfId="28237" builtinId="11" hidden="1" customBuiltin="1"/>
    <cellStyle name="Warning Text" xfId="28269" builtinId="11" hidden="1" customBuiltin="1"/>
    <cellStyle name="Warning Text" xfId="28297" builtinId="11" hidden="1" customBuiltin="1"/>
    <cellStyle name="Warning Text" xfId="28324" builtinId="11" hidden="1" customBuiltin="1"/>
    <cellStyle name="Warning Text" xfId="28238" builtinId="11" hidden="1" customBuiltin="1"/>
    <cellStyle name="Warning Text" xfId="28213" builtinId="11" hidden="1" customBuiltin="1"/>
    <cellStyle name="Warning Text" xfId="28241" builtinId="11" hidden="1" customBuiltin="1"/>
    <cellStyle name="Warning Text" xfId="28365" builtinId="11" hidden="1" customBuiltin="1"/>
    <cellStyle name="Warning Text" xfId="28386" builtinId="11" hidden="1" customBuiltin="1"/>
    <cellStyle name="Warning Text" xfId="28407" builtinId="11" hidden="1" customBuiltin="1"/>
    <cellStyle name="Warning Text" xfId="28428" builtinId="11" hidden="1" customBuiltin="1"/>
    <cellStyle name="Year" xfId="28443" xr:uid="{E7D03D8E-B311-40BC-B65E-9AF7B546A7B3}"/>
  </cellStyles>
  <dxfs count="41">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s>
  <tableStyles count="0" defaultTableStyle="TableStyleMedium9" defaultPivotStyle="PivotStyleLight16"/>
  <colors>
    <mruColors>
      <color rgb="FF2E666C"/>
      <color rgb="FFD97E55"/>
      <color rgb="FFADD7DB"/>
      <color rgb="FF99988E"/>
      <color rgb="FF2F0000"/>
      <color rgb="FFFFFFCC"/>
      <color rgb="FFFFFF99"/>
      <color rgb="FF00FF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314325</xdr:colOff>
      <xdr:row>0</xdr:row>
      <xdr:rowOff>142875</xdr:rowOff>
    </xdr:from>
    <xdr:ext cx="2314575" cy="704850"/>
    <xdr:pic>
      <xdr:nvPicPr>
        <xdr:cNvPr id="5" name="Picture 5" descr="ComComNZ colour.jp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314325" y="142875"/>
          <a:ext cx="2314575" cy="704850"/>
        </a:xfrm>
        <a:prstGeom prst="rect">
          <a:avLst/>
        </a:prstGeom>
        <a:noFill/>
        <a:ln w="9525">
          <a:noFill/>
          <a:miter lim="800000"/>
          <a:headEnd/>
          <a:tailEnd/>
        </a:ln>
      </xdr:spPr>
    </xdr:pic>
    <xdr:clientData/>
  </xdr:oneCellAnchor>
  <xdr:twoCellAnchor editAs="oneCell">
    <xdr:from>
      <xdr:col>0</xdr:col>
      <xdr:colOff>0</xdr:colOff>
      <xdr:row>1</xdr:row>
      <xdr:rowOff>2162175</xdr:rowOff>
    </xdr:from>
    <xdr:to>
      <xdr:col>4</xdr:col>
      <xdr:colOff>0</xdr:colOff>
      <xdr:row>14</xdr:row>
      <xdr:rowOff>104775</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352675"/>
          <a:ext cx="8982075" cy="3390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542927</xdr:colOff>
      <xdr:row>0</xdr:row>
      <xdr:rowOff>85724</xdr:rowOff>
    </xdr:from>
    <xdr:to>
      <xdr:col>6</xdr:col>
      <xdr:colOff>209552</xdr:colOff>
      <xdr:row>3</xdr:row>
      <xdr:rowOff>123824</xdr:rowOff>
    </xdr:to>
    <xdr:pic>
      <xdr:nvPicPr>
        <xdr:cNvPr id="8" name="Picture 7">
          <a:extLst>
            <a:ext uri="{FF2B5EF4-FFF2-40B4-BE49-F238E27FC236}">
              <a16:creationId xmlns:a16="http://schemas.microsoft.com/office/drawing/2014/main" id="{EC3AE2B9-6349-4312-BD9C-94B76CE53A73}"/>
            </a:ext>
          </a:extLst>
        </xdr:cNvPr>
        <xdr:cNvPicPr>
          <a:picLocks noChangeAspect="1"/>
        </xdr:cNvPicPr>
      </xdr:nvPicPr>
      <xdr:blipFill>
        <a:blip xmlns:r="http://schemas.openxmlformats.org/officeDocument/2006/relationships" r:embed="rId1"/>
        <a:stretch>
          <a:fillRect/>
        </a:stretch>
      </xdr:blipFill>
      <xdr:spPr>
        <a:xfrm>
          <a:off x="2714627" y="85724"/>
          <a:ext cx="5057775" cy="904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2733675</xdr:colOff>
      <xdr:row>0</xdr:row>
      <xdr:rowOff>133350</xdr:rowOff>
    </xdr:from>
    <xdr:to>
      <xdr:col>9</xdr:col>
      <xdr:colOff>0</xdr:colOff>
      <xdr:row>2</xdr:row>
      <xdr:rowOff>242048</xdr:rowOff>
    </xdr:to>
    <xdr:sp macro="" textlink="">
      <xdr:nvSpPr>
        <xdr:cNvPr id="4" name="TextBox 3">
          <a:extLst>
            <a:ext uri="{FF2B5EF4-FFF2-40B4-BE49-F238E27FC236}">
              <a16:creationId xmlns:a16="http://schemas.microsoft.com/office/drawing/2014/main" id="{82548F94-AB2C-4AC6-91B0-B7450F891F5F}"/>
            </a:ext>
          </a:extLst>
        </xdr:cNvPr>
        <xdr:cNvSpPr txBox="1"/>
      </xdr:nvSpPr>
      <xdr:spPr>
        <a:xfrm>
          <a:off x="2733675" y="133350"/>
          <a:ext cx="7286625" cy="1013573"/>
        </a:xfrm>
        <a:prstGeom prst="rect">
          <a:avLst/>
        </a:prstGeom>
        <a:solidFill>
          <a:srgbClr val="FFFFFF"/>
        </a:solidFill>
        <a:ln w="9525" cmpd="sng">
          <a:solidFill>
            <a:srgbClr val="FFFFFF">
              <a:shade val="50000"/>
            </a:srgb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1400" b="1" i="0" u="none" strike="noStrike" kern="0" cap="none" spc="0" normalizeH="0" baseline="0" noProof="0">
              <a:ln>
                <a:noFill/>
              </a:ln>
              <a:solidFill>
                <a:srgbClr val="FF0000"/>
              </a:solidFill>
              <a:effectLst/>
              <a:uLnTx/>
              <a:uFillTx/>
              <a:latin typeface="Calibri"/>
              <a:ea typeface="+mn-ea"/>
              <a:cs typeface="+mn-cs"/>
            </a:rPr>
            <a:t>None of the input data for this workbook have been changed from the 2015 reset model from which this workbook has been developed. The outputs from this workbook are therefore no indication of the starting prices for the 2020 EDB reset. </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1400" b="1" i="0" u="none" strike="noStrike" kern="0" cap="none" spc="0" normalizeH="0" baseline="0" noProof="0">
              <a:ln>
                <a:noFill/>
              </a:ln>
              <a:solidFill>
                <a:srgbClr val="FF0000"/>
              </a:solidFill>
              <a:effectLst/>
              <a:uLnTx/>
              <a:uFillTx/>
              <a:latin typeface="Calibri"/>
              <a:ea typeface="+mn-ea"/>
              <a:cs typeface="+mn-cs"/>
            </a:rPr>
            <a:t>The calculation methodology in this model may change for the draft and final decisions.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28576</xdr:colOff>
      <xdr:row>0</xdr:row>
      <xdr:rowOff>38100</xdr:rowOff>
    </xdr:from>
    <xdr:to>
      <xdr:col>9</xdr:col>
      <xdr:colOff>0</xdr:colOff>
      <xdr:row>3</xdr:row>
      <xdr:rowOff>0</xdr:rowOff>
    </xdr:to>
    <xdr:sp macro="" textlink="">
      <xdr:nvSpPr>
        <xdr:cNvPr id="3" name="TextBox 2">
          <a:extLst>
            <a:ext uri="{FF2B5EF4-FFF2-40B4-BE49-F238E27FC236}">
              <a16:creationId xmlns:a16="http://schemas.microsoft.com/office/drawing/2014/main" id="{80D26471-95B0-4E88-B1AF-BC37550DE55B}"/>
            </a:ext>
          </a:extLst>
        </xdr:cNvPr>
        <xdr:cNvSpPr txBox="1"/>
      </xdr:nvSpPr>
      <xdr:spPr>
        <a:xfrm>
          <a:off x="4238626" y="38100"/>
          <a:ext cx="5191124" cy="1219200"/>
        </a:xfrm>
        <a:prstGeom prst="rect">
          <a:avLst/>
        </a:prstGeom>
        <a:solidFill>
          <a:srgbClr val="FFFFFF"/>
        </a:solidFill>
        <a:ln w="9525" cmpd="sng">
          <a:solidFill>
            <a:srgbClr val="FFFFFF">
              <a:shade val="50000"/>
            </a:srgb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1200" b="1" i="0" u="none" strike="noStrike" kern="0" cap="none" spc="0" normalizeH="0" baseline="0" noProof="0">
              <a:ln>
                <a:noFill/>
              </a:ln>
              <a:solidFill>
                <a:srgbClr val="FF0000"/>
              </a:solidFill>
              <a:effectLst/>
              <a:uLnTx/>
              <a:uFillTx/>
              <a:latin typeface="Calibri"/>
              <a:ea typeface="+mn-ea"/>
              <a:cs typeface="+mn-cs"/>
            </a:rPr>
            <a:t>None of the input data for this workbook have been changed from the 2015 reset model from which this workbook has been developed. The outputs from this workbook are therefore no indication of the starting prices for the 2020 EDB reset. </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1200" b="1" i="0" u="none" strike="noStrike" kern="0" cap="none" spc="0" normalizeH="0" baseline="0" noProof="0">
              <a:ln>
                <a:noFill/>
              </a:ln>
              <a:solidFill>
                <a:srgbClr val="FF0000"/>
              </a:solidFill>
              <a:effectLst/>
              <a:uLnTx/>
              <a:uFillTx/>
              <a:latin typeface="Calibri"/>
              <a:ea typeface="+mn-ea"/>
              <a:cs typeface="+mn-cs"/>
            </a:rPr>
            <a:t>The calculation methodology in this model may change for the draft and final decisions.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91327</xdr:colOff>
      <xdr:row>0</xdr:row>
      <xdr:rowOff>91327</xdr:rowOff>
    </xdr:from>
    <xdr:to>
      <xdr:col>15</xdr:col>
      <xdr:colOff>428625</xdr:colOff>
      <xdr:row>3</xdr:row>
      <xdr:rowOff>171450</xdr:rowOff>
    </xdr:to>
    <xdr:sp macro="" textlink="">
      <xdr:nvSpPr>
        <xdr:cNvPr id="3" name="TextBox 2">
          <a:extLst>
            <a:ext uri="{FF2B5EF4-FFF2-40B4-BE49-F238E27FC236}">
              <a16:creationId xmlns:a16="http://schemas.microsoft.com/office/drawing/2014/main" id="{5389217E-E6F9-485B-AA7B-A2F0C5C3CF4A}"/>
            </a:ext>
          </a:extLst>
        </xdr:cNvPr>
        <xdr:cNvSpPr txBox="1"/>
      </xdr:nvSpPr>
      <xdr:spPr>
        <a:xfrm>
          <a:off x="6987427" y="91327"/>
          <a:ext cx="7985873" cy="12421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600" b="1">
              <a:solidFill>
                <a:srgbClr val="FF0000"/>
              </a:solidFill>
            </a:rPr>
            <a:t>None of the input data for this workbook have been changed from the 2015 reset model from which this workbook has been developed. The outputs from this workbook are therefore no indication of the starting prices for the 2020 EDB reset. </a:t>
          </a:r>
        </a:p>
        <a:p>
          <a:r>
            <a:rPr lang="en-NZ" sz="1600" b="1">
              <a:solidFill>
                <a:srgbClr val="FF0000"/>
              </a:solidFill>
            </a:rPr>
            <a:t>The calculation methodology</a:t>
          </a:r>
          <a:r>
            <a:rPr lang="en-NZ" sz="1600" b="1" baseline="0">
              <a:solidFill>
                <a:srgbClr val="FF0000"/>
              </a:solidFill>
            </a:rPr>
            <a:t> in this model may change for the draft and final decisions.</a:t>
          </a:r>
          <a:endParaRPr lang="en-NZ" sz="1600" b="1">
            <a:solidFill>
              <a:srgbClr val="FF0000"/>
            </a:solidFill>
          </a:endParaRPr>
        </a:p>
      </xdr:txBody>
    </xdr:sp>
    <xdr:clientData/>
  </xdr:twoCellAnchor>
</xdr:wsDr>
</file>

<file path=xl/theme/theme1.xml><?xml version="1.0" encoding="utf-8"?>
<a:theme xmlns:a="http://schemas.openxmlformats.org/drawingml/2006/main" name="Office Theme">
  <a:themeElements>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pageSetUpPr fitToPage="1"/>
  </sheetPr>
  <dimension ref="A1:E18"/>
  <sheetViews>
    <sheetView showGridLines="0" tabSelected="1" view="pageBreakPreview" zoomScaleNormal="100" zoomScaleSheetLayoutView="100" workbookViewId="0"/>
  </sheetViews>
  <sheetFormatPr defaultColWidth="9.140625" defaultRowHeight="15" x14ac:dyDescent="0.25"/>
  <cols>
    <col min="1" max="1" width="26.5703125" style="14" customWidth="1"/>
    <col min="2" max="2" width="43.140625" style="14" customWidth="1"/>
    <col min="3" max="3" width="32.7109375" style="14" customWidth="1"/>
    <col min="4" max="4" width="32.28515625" style="14" customWidth="1"/>
    <col min="5" max="16384" width="9.140625" style="14"/>
  </cols>
  <sheetData>
    <row r="1" spans="1:5" x14ac:dyDescent="0.25">
      <c r="A1" s="37"/>
      <c r="B1" s="38"/>
      <c r="C1" s="38"/>
      <c r="D1" s="390"/>
    </row>
    <row r="2" spans="1:5" ht="189" customHeight="1" x14ac:dyDescent="0.25">
      <c r="A2" s="39"/>
      <c r="B2" s="94"/>
      <c r="C2" s="364"/>
      <c r="D2" s="391"/>
    </row>
    <row r="3" spans="1:5" ht="22.5" x14ac:dyDescent="0.3">
      <c r="A3" s="18" t="s">
        <v>61</v>
      </c>
      <c r="B3" s="40"/>
      <c r="C3" s="40"/>
      <c r="D3" s="392"/>
      <c r="E3" s="106"/>
    </row>
    <row r="4" spans="1:5" ht="22.5" x14ac:dyDescent="0.3">
      <c r="A4" s="18" t="s">
        <v>263</v>
      </c>
      <c r="B4" s="40"/>
      <c r="C4" s="40"/>
      <c r="D4" s="392"/>
      <c r="E4" s="106"/>
    </row>
    <row r="5" spans="1:5" ht="22.5" x14ac:dyDescent="0.3">
      <c r="A5" s="18" t="s">
        <v>264</v>
      </c>
      <c r="B5" s="40"/>
      <c r="C5" s="40"/>
      <c r="D5" s="392"/>
      <c r="E5" s="106"/>
    </row>
    <row r="6" spans="1:5" s="17" customFormat="1" ht="22.5" x14ac:dyDescent="0.3">
      <c r="A6" s="18" t="s">
        <v>320</v>
      </c>
      <c r="B6" s="40"/>
      <c r="C6" s="40"/>
      <c r="D6" s="392"/>
      <c r="E6" s="106"/>
    </row>
    <row r="7" spans="1:5" ht="42" customHeight="1" x14ac:dyDescent="0.25">
      <c r="A7" s="39"/>
      <c r="B7" s="94"/>
      <c r="C7" s="94"/>
      <c r="D7" s="391"/>
      <c r="E7" s="363"/>
    </row>
    <row r="8" spans="1:5" x14ac:dyDescent="0.25">
      <c r="A8" s="39"/>
      <c r="B8" s="94"/>
      <c r="C8" s="94"/>
      <c r="D8" s="391"/>
    </row>
    <row r="9" spans="1:5" ht="15.75" x14ac:dyDescent="0.25">
      <c r="A9" s="39"/>
      <c r="B9" s="94"/>
      <c r="C9" s="94"/>
      <c r="D9" s="391"/>
      <c r="E9" s="363"/>
    </row>
    <row r="10" spans="1:5" ht="15.75" x14ac:dyDescent="0.25">
      <c r="A10" s="39"/>
      <c r="B10" s="94"/>
      <c r="C10" s="94"/>
      <c r="D10" s="391"/>
      <c r="E10" s="363"/>
    </row>
    <row r="11" spans="1:5" ht="15.75" x14ac:dyDescent="0.25">
      <c r="A11" s="39"/>
      <c r="B11" s="94"/>
      <c r="C11" s="94"/>
      <c r="D11" s="391"/>
      <c r="E11" s="363"/>
    </row>
    <row r="12" spans="1:5" ht="15.75" x14ac:dyDescent="0.25">
      <c r="A12" s="39"/>
      <c r="B12" s="94"/>
      <c r="C12" s="94"/>
      <c r="D12" s="391"/>
      <c r="E12" s="363"/>
    </row>
    <row r="13" spans="1:5" x14ac:dyDescent="0.25">
      <c r="A13" s="39"/>
      <c r="B13" s="94"/>
      <c r="C13" s="94"/>
      <c r="D13" s="391"/>
    </row>
    <row r="14" spans="1:5" x14ac:dyDescent="0.25">
      <c r="A14" s="39"/>
      <c r="B14" s="94"/>
      <c r="C14" s="94"/>
      <c r="D14" s="391"/>
    </row>
    <row r="15" spans="1:5" x14ac:dyDescent="0.25">
      <c r="A15" s="39"/>
      <c r="B15" s="94"/>
      <c r="C15" s="94"/>
      <c r="D15" s="391"/>
    </row>
    <row r="16" spans="1:5" x14ac:dyDescent="0.25">
      <c r="A16" s="39"/>
      <c r="B16" s="94"/>
      <c r="C16" s="94"/>
      <c r="D16" s="391"/>
    </row>
    <row r="17" spans="1:4" ht="15" customHeight="1" x14ac:dyDescent="0.25">
      <c r="A17" s="122" t="s">
        <v>371</v>
      </c>
      <c r="B17" s="40"/>
      <c r="C17" s="40"/>
      <c r="D17" s="392"/>
    </row>
    <row r="18" spans="1:4" x14ac:dyDescent="0.25">
      <c r="A18" s="41"/>
      <c r="B18" s="42"/>
      <c r="C18" s="42"/>
      <c r="D18" s="393"/>
    </row>
  </sheetData>
  <sheetProtection formatColumns="0" formatRows="0"/>
  <pageMargins left="0.70866141732283472" right="0.70866141732283472" top="0.74803149606299213" bottom="0.74803149606299213" header="0.31496062992125984" footer="0.31496062992125984"/>
  <pageSetup paperSize="9" scale="97" fitToHeight="0" orientation="landscape" r:id="rId1"/>
  <headerFooter>
    <oddFooter>&amp;L&amp;F&amp;C&amp;A&amp;R&amp;P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99988E"/>
    <pageSetUpPr fitToPage="1"/>
  </sheetPr>
  <dimension ref="A1:I51"/>
  <sheetViews>
    <sheetView showGridLines="0" view="pageBreakPreview" zoomScaleNormal="100" zoomScaleSheetLayoutView="100" workbookViewId="0"/>
  </sheetViews>
  <sheetFormatPr defaultColWidth="8.7109375" defaultRowHeight="15" x14ac:dyDescent="0.25"/>
  <cols>
    <col min="1" max="1" width="68.140625" style="94" customWidth="1"/>
    <col min="2" max="2" width="10.28515625" style="94" customWidth="1"/>
    <col min="3" max="3" width="13.140625" style="94" customWidth="1"/>
    <col min="4" max="8" width="11.85546875" style="94" customWidth="1"/>
    <col min="9" max="9" width="2.7109375" style="94" customWidth="1"/>
    <col min="10" max="16384" width="8.7109375" style="94"/>
  </cols>
  <sheetData>
    <row r="1" spans="1:9" ht="39.950000000000003" customHeight="1" x14ac:dyDescent="0.25">
      <c r="A1" s="67" t="s">
        <v>79</v>
      </c>
      <c r="H1" s="124" t="str">
        <f>EDB_Name</f>
        <v>Alpine Energy</v>
      </c>
    </row>
    <row r="2" spans="1:9" ht="20.100000000000001" customHeight="1" x14ac:dyDescent="0.25">
      <c r="A2" s="125" t="s">
        <v>165</v>
      </c>
      <c r="B2" s="126"/>
    </row>
    <row r="3" spans="1:9" ht="39.950000000000003" customHeight="1" x14ac:dyDescent="0.35">
      <c r="A3" s="70" t="s">
        <v>0</v>
      </c>
    </row>
    <row r="4" spans="1:9" x14ac:dyDescent="0.25">
      <c r="A4" s="22"/>
      <c r="B4" s="295" t="s">
        <v>92</v>
      </c>
      <c r="C4" s="74" t="s">
        <v>66</v>
      </c>
      <c r="D4" s="23" t="str">
        <f>Inputs!E$4</f>
        <v>2020/21</v>
      </c>
      <c r="E4" s="23" t="str">
        <f>Inputs!F$4</f>
        <v>2021/22</v>
      </c>
      <c r="F4" s="23" t="str">
        <f>Inputs!G$4</f>
        <v>2022/23</v>
      </c>
      <c r="G4" s="23" t="str">
        <f>Inputs!H$4</f>
        <v>2023/24</v>
      </c>
      <c r="H4" s="23" t="str">
        <f>Inputs!I$4</f>
        <v>2024/25</v>
      </c>
    </row>
    <row r="5" spans="1:9" x14ac:dyDescent="0.25">
      <c r="A5" s="26" t="s">
        <v>88</v>
      </c>
      <c r="B5" s="127" t="s">
        <v>98</v>
      </c>
      <c r="C5" s="296"/>
      <c r="D5" s="78">
        <f>'EDB data'!D21</f>
        <v>1</v>
      </c>
      <c r="E5" s="78">
        <f>'EDB data'!E21</f>
        <v>2</v>
      </c>
      <c r="F5" s="78">
        <f>'EDB data'!F21</f>
        <v>3</v>
      </c>
      <c r="G5" s="78">
        <f>'EDB data'!G21</f>
        <v>4</v>
      </c>
      <c r="H5" s="78">
        <f>'EDB data'!H21</f>
        <v>5</v>
      </c>
    </row>
    <row r="6" spans="1:9" x14ac:dyDescent="0.25">
      <c r="A6" s="26" t="s">
        <v>50</v>
      </c>
      <c r="B6" s="127" t="s">
        <v>98</v>
      </c>
      <c r="C6" s="84">
        <f>'EDB data'!B13</f>
        <v>0</v>
      </c>
      <c r="D6" s="150"/>
      <c r="E6" s="150"/>
      <c r="F6" s="150"/>
      <c r="G6" s="150"/>
      <c r="H6" s="150"/>
    </row>
    <row r="7" spans="1:9" x14ac:dyDescent="0.25">
      <c r="A7" s="26" t="str">
        <f>'EDB data'!A41</f>
        <v>Additional allowance (PV at 1-Apr-20)</v>
      </c>
      <c r="B7" s="127" t="s">
        <v>98</v>
      </c>
      <c r="C7" s="128">
        <f>'EDB data'!B41</f>
        <v>563.21950926363934</v>
      </c>
    </row>
    <row r="8" spans="1:9" x14ac:dyDescent="0.25">
      <c r="A8" s="26" t="s">
        <v>139</v>
      </c>
      <c r="B8" s="127" t="s">
        <v>98</v>
      </c>
      <c r="C8" s="84">
        <f>'EDB data'!B42</f>
        <v>-0.11</v>
      </c>
      <c r="D8" s="163"/>
      <c r="E8" s="163"/>
      <c r="F8" s="163"/>
      <c r="G8" s="163"/>
      <c r="H8" s="163"/>
    </row>
    <row r="9" spans="1:9" x14ac:dyDescent="0.25">
      <c r="A9" s="26" t="s">
        <v>96</v>
      </c>
      <c r="B9" s="127" t="s">
        <v>98</v>
      </c>
      <c r="C9" s="138"/>
      <c r="D9" s="139">
        <f>'EDB data'!D23</f>
        <v>1.5299617509562324E-2</v>
      </c>
      <c r="E9" s="139">
        <f>'EDB data'!E23</f>
        <v>1.506906655504392E-2</v>
      </c>
      <c r="F9" s="139">
        <f>'EDB data'!F23</f>
        <v>1.7731958762886579E-2</v>
      </c>
      <c r="G9" s="139">
        <f>'EDB data'!G23</f>
        <v>2.1069692058346856E-2</v>
      </c>
      <c r="H9" s="139">
        <f>'EDB data'!H23</f>
        <v>2.1528794788826966E-2</v>
      </c>
    </row>
    <row r="10" spans="1:9" x14ac:dyDescent="0.25">
      <c r="A10" s="26" t="s">
        <v>221</v>
      </c>
      <c r="B10" s="127" t="s">
        <v>98</v>
      </c>
      <c r="C10" s="27">
        <f>WACC</f>
        <v>7.1900000000000006E-2</v>
      </c>
      <c r="D10" s="275"/>
      <c r="E10" s="275"/>
      <c r="F10" s="275"/>
      <c r="G10" s="275"/>
      <c r="H10" s="275"/>
    </row>
    <row r="11" spans="1:9" x14ac:dyDescent="0.25">
      <c r="A11" s="26" t="s">
        <v>317</v>
      </c>
      <c r="B11" s="127" t="s">
        <v>169</v>
      </c>
      <c r="C11" s="129">
        <f>TIMING!C26</f>
        <v>1.0285536205330978</v>
      </c>
      <c r="D11" s="76"/>
      <c r="E11" s="76"/>
    </row>
    <row r="12" spans="1:9" x14ac:dyDescent="0.25">
      <c r="A12" s="26" t="str">
        <f>"PV at 1 Apr " &amp; LEFT(D4,4) &amp; " of BBAR before tax over the regulatory period"</f>
        <v>PV at 1 Apr 2020 of BBAR before tax over the regulatory period</v>
      </c>
      <c r="B12" s="127" t="s">
        <v>60</v>
      </c>
      <c r="C12" s="128">
        <f>BBAR!C55</f>
        <v>161856.27484944134</v>
      </c>
      <c r="D12" s="152"/>
      <c r="E12" s="152"/>
      <c r="F12" s="152"/>
      <c r="G12" s="152"/>
      <c r="H12" s="152"/>
    </row>
    <row r="13" spans="1:9" ht="39.950000000000003" customHeight="1" x14ac:dyDescent="0.35">
      <c r="A13" s="196" t="s">
        <v>1</v>
      </c>
      <c r="B13" s="150"/>
      <c r="C13" s="150"/>
    </row>
    <row r="14" spans="1:9" ht="35.1" customHeight="1" x14ac:dyDescent="0.35">
      <c r="A14" s="69" t="str">
        <f>"CPI minus X revenues with industry-wide X factor of "&amp;TEXT(C6,"#0.0%")</f>
        <v>CPI minus X revenues with industry-wide X factor of 0.0%</v>
      </c>
      <c r="B14" s="62"/>
      <c r="C14" s="63"/>
      <c r="D14" s="62"/>
      <c r="E14" s="62"/>
      <c r="F14" s="62"/>
      <c r="G14" s="62"/>
      <c r="H14" s="62"/>
      <c r="I14" s="62"/>
    </row>
    <row r="15" spans="1:9" x14ac:dyDescent="0.25">
      <c r="A15" s="22"/>
      <c r="B15" s="20"/>
      <c r="C15" s="305" t="str">
        <f>"PV at 1-Apr-" &amp; MID(D15,3,2)</f>
        <v>PV at 1-Apr-20</v>
      </c>
      <c r="D15" s="32" t="str">
        <f>Inputs!E$4</f>
        <v>2020/21</v>
      </c>
      <c r="E15" s="32" t="str">
        <f>Inputs!F$4</f>
        <v>2021/22</v>
      </c>
      <c r="F15" s="32" t="str">
        <f>Inputs!G$4</f>
        <v>2022/23</v>
      </c>
      <c r="G15" s="32" t="str">
        <f>Inputs!H$4</f>
        <v>2023/24</v>
      </c>
      <c r="H15" s="32" t="str">
        <f>Inputs!I$4</f>
        <v>2024/25</v>
      </c>
    </row>
    <row r="16" spans="1:9" x14ac:dyDescent="0.25">
      <c r="A16" s="26" t="str">
        <f>C15 &amp; " of BBAR before tax over the regulatory period"</f>
        <v>PV at 1-Apr-20 of BBAR before tax over the regulatory period</v>
      </c>
      <c r="B16" s="26"/>
      <c r="C16" s="130">
        <f>C12</f>
        <v>161856.27484944134</v>
      </c>
      <c r="D16" s="83"/>
      <c r="E16" s="83"/>
      <c r="F16" s="83"/>
      <c r="G16" s="83"/>
      <c r="H16" s="83"/>
    </row>
    <row r="17" spans="1:9" x14ac:dyDescent="0.25">
      <c r="A17" s="26" t="str">
        <f>A7</f>
        <v>Additional allowance (PV at 1-Apr-20)</v>
      </c>
      <c r="B17" s="26"/>
      <c r="C17" s="130">
        <f>C7</f>
        <v>563.21950926363934</v>
      </c>
      <c r="D17" s="83"/>
      <c r="E17" s="83"/>
      <c r="F17" s="83"/>
      <c r="G17" s="83"/>
      <c r="H17" s="83"/>
    </row>
    <row r="18" spans="1:9" x14ac:dyDescent="0.25">
      <c r="A18" s="26" t="str">
        <f>C15 &amp; " of maximum allowable revenue before tax"</f>
        <v>PV at 1-Apr-20 of maximum allowable revenue before tax</v>
      </c>
      <c r="B18" s="26"/>
      <c r="C18" s="286">
        <f>C16+C17</f>
        <v>162419.49435870498</v>
      </c>
      <c r="D18" s="83"/>
      <c r="E18" s="153"/>
      <c r="F18" s="153"/>
      <c r="G18" s="153"/>
      <c r="H18" s="153"/>
    </row>
    <row r="19" spans="1:9" x14ac:dyDescent="0.25">
      <c r="A19" s="26" t="s">
        <v>138</v>
      </c>
      <c r="B19" s="26"/>
      <c r="C19" s="29"/>
      <c r="D19" s="306">
        <v>1</v>
      </c>
      <c r="E19" s="351">
        <f>D19*(1+E9)*(1-$C$6)</f>
        <v>1.0150690665550439</v>
      </c>
      <c r="F19" s="131">
        <f>E19*(1+F9)*(1-$C$6)</f>
        <v>1.0330682293846798</v>
      </c>
      <c r="G19" s="131">
        <f>F19*(1+G9)*(1-$C$6)</f>
        <v>1.0548346588530766</v>
      </c>
      <c r="H19" s="131">
        <f>G19*(1+H9)*(1-$C$6)</f>
        <v>1.0775439777596667</v>
      </c>
    </row>
    <row r="20" spans="1:9" x14ac:dyDescent="0.25">
      <c r="A20" s="26" t="s">
        <v>149</v>
      </c>
      <c r="B20" s="26"/>
      <c r="C20" s="198"/>
      <c r="D20" s="307">
        <f>D19/(1+$C$10)^D$5</f>
        <v>0.93292284728052988</v>
      </c>
      <c r="E20" s="131">
        <f>E19/(1+$C$10)^E$5</f>
        <v>0.88346032629622273</v>
      </c>
      <c r="F20" s="131">
        <f>F19/(1+$C$10)^F$5</f>
        <v>0.83881500920865149</v>
      </c>
      <c r="G20" s="131">
        <f>G19/(1+$C$10)^G$5</f>
        <v>0.79903776765239032</v>
      </c>
      <c r="H20" s="131">
        <f>H19/(1+$C$10)^H$5</f>
        <v>0.76148902675688113</v>
      </c>
    </row>
    <row r="21" spans="1:9" x14ac:dyDescent="0.25">
      <c r="A21" s="26" t="s">
        <v>147</v>
      </c>
      <c r="B21" s="26"/>
      <c r="C21" s="131">
        <f>SUM(D20:H20)</f>
        <v>4.2157249771946752</v>
      </c>
      <c r="D21" s="29"/>
      <c r="E21" s="156"/>
      <c r="F21" s="156"/>
      <c r="G21" s="156"/>
      <c r="H21" s="156"/>
    </row>
    <row r="22" spans="1:9" x14ac:dyDescent="0.25">
      <c r="A22" s="26" t="s">
        <v>148</v>
      </c>
      <c r="B22" s="26"/>
      <c r="C22" s="308"/>
      <c r="D22" s="80">
        <f>C18/C21</f>
        <v>38527.061237942966</v>
      </c>
      <c r="E22" s="157"/>
      <c r="F22" s="157"/>
      <c r="G22" s="157"/>
      <c r="H22" s="157"/>
    </row>
    <row r="23" spans="1:9" x14ac:dyDescent="0.25">
      <c r="A23" s="26" t="s">
        <v>181</v>
      </c>
      <c r="B23" s="26"/>
      <c r="C23" s="80"/>
      <c r="D23" s="98">
        <f>$D22*D19</f>
        <v>38527.061237942966</v>
      </c>
      <c r="E23" s="98">
        <f>$D22*E19</f>
        <v>39107.628087907782</v>
      </c>
      <c r="F23" s="98">
        <f>$D22*F19</f>
        <v>39801.082936476872</v>
      </c>
      <c r="G23" s="98">
        <f>$D22*G19</f>
        <v>40639.679497537159</v>
      </c>
      <c r="H23" s="98">
        <f>$D22*H19</f>
        <v>41514.602817723331</v>
      </c>
    </row>
    <row r="24" spans="1:9" x14ac:dyDescent="0.25">
      <c r="A24" s="26" t="s">
        <v>175</v>
      </c>
      <c r="B24" s="26"/>
      <c r="C24" s="80"/>
      <c r="D24" s="132">
        <f>D23/$C$11</f>
        <v>37457.513608259382</v>
      </c>
      <c r="E24" s="132">
        <f>E23/$C$11</f>
        <v>38021.963373808707</v>
      </c>
      <c r="F24" s="132">
        <f>F23/$C$11</f>
        <v>38696.167260437069</v>
      </c>
      <c r="G24" s="132">
        <f>G23/$C$11</f>
        <v>39511.483588452757</v>
      </c>
      <c r="H24" s="132">
        <f>H23/$C$11</f>
        <v>40362.118210430657</v>
      </c>
    </row>
    <row r="25" spans="1:9" x14ac:dyDescent="0.25">
      <c r="A25" s="26" t="str">
        <f>C15 &amp; " of maximum allowable revenue before tax in year-end terms in each year"</f>
        <v>PV at 1-Apr-20 of maximum allowable revenue before tax in year-end terms in each year</v>
      </c>
      <c r="B25" s="26"/>
      <c r="C25" s="80"/>
      <c r="D25" s="130">
        <f>D23/(1+$C$10)^D5</f>
        <v>35942.775667453083</v>
      </c>
      <c r="E25" s="130">
        <f>E23/(1+$C$10)^E5</f>
        <v>34037.13009250765</v>
      </c>
      <c r="F25" s="130">
        <f>F23/(1+$C$10)^F5</f>
        <v>32317.077227087411</v>
      </c>
      <c r="G25" s="130">
        <f>G23/(1+$C$10)^G5</f>
        <v>30784.577005772884</v>
      </c>
      <c r="H25" s="130">
        <f>H23/(1+$C$10)^H5</f>
        <v>29337.934365883946</v>
      </c>
    </row>
    <row r="26" spans="1:9" x14ac:dyDescent="0.25">
      <c r="A26" s="26" t="str">
        <f>C15 &amp; " of maximum allowable revenue before tax"</f>
        <v>PV at 1-Apr-20 of maximum allowable revenue before tax</v>
      </c>
      <c r="B26" s="50"/>
      <c r="C26" s="98">
        <f>SUM(D25:H25)</f>
        <v>162419.49435870498</v>
      </c>
      <c r="D26" s="154"/>
      <c r="E26" s="154"/>
      <c r="F26" s="154"/>
      <c r="G26" s="154"/>
      <c r="H26" s="154"/>
    </row>
    <row r="27" spans="1:9" x14ac:dyDescent="0.25">
      <c r="A27" s="26" t="s">
        <v>41</v>
      </c>
      <c r="B27" s="134"/>
      <c r="C27" s="135">
        <f>C18-C26</f>
        <v>0</v>
      </c>
      <c r="D27" s="155"/>
      <c r="E27" s="155"/>
      <c r="F27" s="155"/>
      <c r="G27" s="155"/>
      <c r="H27" s="155"/>
    </row>
    <row r="28" spans="1:9" ht="35.1" customHeight="1" x14ac:dyDescent="0.35">
      <c r="A28" s="283" t="str">
        <f>"CPI minus X revenues with applicable X factor (" &amp; IF(ISNUMBER(C8),"alternate X factor of " &amp; TEXT(C8,"#0.0%"), "industry-wide X factor of " &amp; TEXT(C6,"#0.0%"))&amp;")"</f>
        <v>CPI minus X revenues with applicable X factor (alternate X factor of -11.0%)</v>
      </c>
      <c r="B28" s="284"/>
      <c r="C28" s="285"/>
      <c r="D28" s="62"/>
      <c r="E28" s="62"/>
      <c r="F28" s="62"/>
      <c r="G28" s="62"/>
      <c r="H28" s="62"/>
      <c r="I28" s="62"/>
    </row>
    <row r="29" spans="1:9" x14ac:dyDescent="0.25">
      <c r="A29" s="22"/>
      <c r="B29" s="22"/>
      <c r="C29" s="22" t="str">
        <f>C15</f>
        <v>PV at 1-Apr-20</v>
      </c>
      <c r="D29" s="32" t="str">
        <f>Inputs!E$4</f>
        <v>2020/21</v>
      </c>
      <c r="E29" s="32" t="str">
        <f>Inputs!F$4</f>
        <v>2021/22</v>
      </c>
      <c r="F29" s="32" t="str">
        <f>Inputs!G$4</f>
        <v>2022/23</v>
      </c>
      <c r="G29" s="32" t="str">
        <f>Inputs!H$4</f>
        <v>2023/24</v>
      </c>
      <c r="H29" s="32" t="str">
        <f>Inputs!I$4</f>
        <v>2024/25</v>
      </c>
    </row>
    <row r="30" spans="1:9" x14ac:dyDescent="0.25">
      <c r="A30" s="26" t="str">
        <f>C29 &amp; " of BBAR before tax over the regulatory period"</f>
        <v>PV at 1-Apr-20 of BBAR before tax over the regulatory period</v>
      </c>
      <c r="B30" s="133"/>
      <c r="C30" s="286">
        <f>C12</f>
        <v>161856.27484944134</v>
      </c>
      <c r="D30" s="83"/>
      <c r="E30" s="83"/>
      <c r="F30" s="83"/>
      <c r="G30" s="83"/>
      <c r="H30" s="83"/>
    </row>
    <row r="31" spans="1:9" x14ac:dyDescent="0.25">
      <c r="A31" s="26" t="str">
        <f>A7</f>
        <v>Additional allowance (PV at 1-Apr-20)</v>
      </c>
      <c r="B31" s="133"/>
      <c r="C31" s="80">
        <f>C7</f>
        <v>563.21950926363934</v>
      </c>
      <c r="D31" s="83"/>
      <c r="E31" s="83"/>
      <c r="F31" s="83"/>
      <c r="G31" s="83"/>
      <c r="H31" s="83"/>
    </row>
    <row r="32" spans="1:9" x14ac:dyDescent="0.25">
      <c r="A32" s="26" t="str">
        <f>C29 &amp; " of maximum allowable revenue before tax"</f>
        <v>PV at 1-Apr-20 of maximum allowable revenue before tax</v>
      </c>
      <c r="B32" s="133"/>
      <c r="C32" s="80">
        <f>C30+C31</f>
        <v>162419.49435870498</v>
      </c>
      <c r="D32" s="83"/>
      <c r="E32" s="153"/>
      <c r="F32" s="153"/>
      <c r="G32" s="153"/>
      <c r="H32" s="153"/>
    </row>
    <row r="33" spans="1:8" x14ac:dyDescent="0.25">
      <c r="A33" s="26" t="s">
        <v>138</v>
      </c>
      <c r="B33" s="133"/>
      <c r="C33" s="29"/>
      <c r="D33" s="306">
        <v>1</v>
      </c>
      <c r="E33" s="351">
        <f>D33*(1+E9)*(1-$C$8)</f>
        <v>1.1267266638760989</v>
      </c>
      <c r="F33" s="131">
        <f>E33*(1+F9)*(1-$C$8)</f>
        <v>1.2728433654248641</v>
      </c>
      <c r="G33" s="131">
        <f>F33*(1+G9)*(1-$C$8)</f>
        <v>1.4426245793218924</v>
      </c>
      <c r="H33" s="131">
        <f>G33*(1+H9)*(1-$C$8)</f>
        <v>1.6357876281106487</v>
      </c>
    </row>
    <row r="34" spans="1:8" x14ac:dyDescent="0.25">
      <c r="A34" s="26" t="s">
        <v>149</v>
      </c>
      <c r="B34" s="133"/>
      <c r="C34" s="198"/>
      <c r="D34" s="307">
        <f>D33/(1+$C$10)^D$5</f>
        <v>0.93292284728052988</v>
      </c>
      <c r="E34" s="131">
        <f>E33/(1+$C$10)^E$5</f>
        <v>0.98064096218880736</v>
      </c>
      <c r="F34" s="131">
        <f>F33/(1+$C$10)^F$5</f>
        <v>1.0335039728459796</v>
      </c>
      <c r="G34" s="131">
        <f>G33/(1+$C$10)^G$5</f>
        <v>1.0927888212122066</v>
      </c>
      <c r="H34" s="131">
        <f>H33/(1+$C$10)^H$5</f>
        <v>1.1559939590593198</v>
      </c>
    </row>
    <row r="35" spans="1:8" x14ac:dyDescent="0.25">
      <c r="A35" s="26" t="s">
        <v>147</v>
      </c>
      <c r="B35" s="133"/>
      <c r="C35" s="131">
        <f>SUM(D34:H34)</f>
        <v>5.195850562586843</v>
      </c>
      <c r="D35" s="29"/>
      <c r="E35" s="156"/>
      <c r="F35" s="156"/>
      <c r="G35" s="156"/>
      <c r="H35" s="156"/>
    </row>
    <row r="36" spans="1:8" x14ac:dyDescent="0.25">
      <c r="A36" s="26" t="s">
        <v>148</v>
      </c>
      <c r="B36" s="133"/>
      <c r="C36" s="308"/>
      <c r="D36" s="80">
        <f>C32/C35</f>
        <v>31259.462219375619</v>
      </c>
      <c r="E36" s="157"/>
      <c r="F36" s="157"/>
      <c r="G36" s="157"/>
      <c r="H36" s="157"/>
    </row>
    <row r="37" spans="1:8" x14ac:dyDescent="0.25">
      <c r="A37" s="26" t="s">
        <v>181</v>
      </c>
      <c r="B37" s="148"/>
      <c r="C37" s="80"/>
      <c r="D37" s="98">
        <f>$D36*D33</f>
        <v>31259.462219375619</v>
      </c>
      <c r="E37" s="98">
        <f>$D36*E33</f>
        <v>35220.869580998042</v>
      </c>
      <c r="F37" s="98">
        <f>$D36*F33</f>
        <v>39788.399092681451</v>
      </c>
      <c r="G37" s="98">
        <f>$D36*G33</f>
        <v>45095.668534055338</v>
      </c>
      <c r="H37" s="98">
        <f>$D36*H33</f>
        <v>51133.841559846878</v>
      </c>
    </row>
    <row r="38" spans="1:8" x14ac:dyDescent="0.25">
      <c r="A38" s="26" t="s">
        <v>175</v>
      </c>
      <c r="B38" s="133"/>
      <c r="C38" s="80"/>
      <c r="D38" s="132">
        <f>D37/$C$11</f>
        <v>30391.67000663892</v>
      </c>
      <c r="E38" s="132">
        <f>E37/$C$11</f>
        <v>34243.104956203562</v>
      </c>
      <c r="F38" s="132">
        <f t="shared" ref="F38:H38" si="0">F37/$C$11</f>
        <v>38683.83553213218</v>
      </c>
      <c r="G38" s="132">
        <f t="shared" si="0"/>
        <v>43843.770158217245</v>
      </c>
      <c r="H38" s="132">
        <f t="shared" si="0"/>
        <v>49714.317794481423</v>
      </c>
    </row>
    <row r="39" spans="1:8" x14ac:dyDescent="0.25">
      <c r="A39" s="26" t="str">
        <f>C29 &amp; " of maximum allowable revenue before tax in year-end terms in each year"</f>
        <v>PV at 1-Apr-20 of maximum allowable revenue before tax in year-end terms in each year</v>
      </c>
      <c r="B39" s="133"/>
      <c r="C39" s="80"/>
      <c r="D39" s="130">
        <f>D37/(1+$C$10)^D$5</f>
        <v>29162.666498158051</v>
      </c>
      <c r="E39" s="130">
        <f>E37/(1+$C$10)^E$5</f>
        <v>30654.309108313173</v>
      </c>
      <c r="F39" s="130">
        <f>F37/(1+$C$10)^F$5</f>
        <v>32306.778392753506</v>
      </c>
      <c r="G39" s="130">
        <f>G37/(1+$C$10)^G$5</f>
        <v>34159.990870438982</v>
      </c>
      <c r="H39" s="130">
        <f>H37/(1+$C$10)^H$5</f>
        <v>36135.749489041256</v>
      </c>
    </row>
    <row r="40" spans="1:8" x14ac:dyDescent="0.25">
      <c r="A40" s="26" t="str">
        <f>C29 &amp; " of maximum allowable revenue before tax"</f>
        <v>PV at 1-Apr-20 of maximum allowable revenue before tax</v>
      </c>
      <c r="B40" s="133"/>
      <c r="C40" s="80">
        <f>SUM(D39:H39)</f>
        <v>162419.49435870498</v>
      </c>
      <c r="D40" s="25"/>
      <c r="E40" s="25"/>
      <c r="F40" s="25"/>
      <c r="G40" s="25"/>
      <c r="H40" s="25"/>
    </row>
    <row r="41" spans="1:8" x14ac:dyDescent="0.25">
      <c r="A41" s="26" t="s">
        <v>41</v>
      </c>
      <c r="B41" s="133"/>
      <c r="C41" s="29">
        <f>C32-C40</f>
        <v>0</v>
      </c>
      <c r="D41" s="158"/>
      <c r="E41" s="158"/>
      <c r="F41" s="158"/>
      <c r="G41" s="158"/>
      <c r="H41" s="158"/>
    </row>
    <row r="42" spans="1:8" ht="31.5" customHeight="1" x14ac:dyDescent="0.25">
      <c r="A42" s="309" t="str">
        <f>"The calculation block above uses the applicable 20" &amp; MID(D15,3,2) &amp; "/" &amp;  MID(D15,3,2)+5 &amp; " X factor to calculate the maximum allowable revenues for the regulatory period.  These"</f>
        <v>The calculation block above uses the applicable 2020/25 X factor to calculate the maximum allowable revenues for the regulatory period.  These</v>
      </c>
      <c r="B42" s="16"/>
    </row>
    <row r="43" spans="1:8" x14ac:dyDescent="0.25">
      <c r="A43" s="16" t="s">
        <v>318</v>
      </c>
      <c r="B43" s="16"/>
    </row>
    <row r="44" spans="1:8" ht="39.950000000000003" customHeight="1" x14ac:dyDescent="0.35">
      <c r="A44" s="70" t="s">
        <v>86</v>
      </c>
    </row>
    <row r="45" spans="1:8" x14ac:dyDescent="0.25">
      <c r="A45" s="22"/>
      <c r="B45" s="22"/>
      <c r="C45" s="23" t="str">
        <f>C15</f>
        <v>PV at 1-Apr-20</v>
      </c>
      <c r="D45" s="23" t="str">
        <f>Inputs!E$4</f>
        <v>2020/21</v>
      </c>
      <c r="E45" s="23" t="str">
        <f>Inputs!F$4</f>
        <v>2021/22</v>
      </c>
      <c r="F45" s="23" t="str">
        <f>Inputs!G$4</f>
        <v>2022/23</v>
      </c>
      <c r="G45" s="23" t="str">
        <f>Inputs!H$4</f>
        <v>2023/24</v>
      </c>
      <c r="H45" s="23" t="str">
        <f>Inputs!I$4</f>
        <v>2024/25</v>
      </c>
    </row>
    <row r="46" spans="1:8" x14ac:dyDescent="0.25">
      <c r="A46" s="26" t="s">
        <v>182</v>
      </c>
      <c r="B46" s="137"/>
      <c r="C46" s="136"/>
      <c r="D46" s="130">
        <f>D24</f>
        <v>37457.513608259382</v>
      </c>
      <c r="E46" s="130">
        <f>E24</f>
        <v>38021.963373808707</v>
      </c>
      <c r="F46" s="130">
        <f>F24</f>
        <v>38696.167260437069</v>
      </c>
      <c r="G46" s="130">
        <f>G24</f>
        <v>39511.483588452757</v>
      </c>
      <c r="H46" s="130">
        <f>H24</f>
        <v>40362.118210430657</v>
      </c>
    </row>
    <row r="47" spans="1:8" x14ac:dyDescent="0.25">
      <c r="A47" s="26" t="s">
        <v>220</v>
      </c>
      <c r="B47" s="137"/>
      <c r="C47" s="136"/>
      <c r="D47" s="130">
        <f>D38</f>
        <v>30391.67000663892</v>
      </c>
      <c r="E47" s="130">
        <f t="shared" ref="E47:H47" si="1">E38</f>
        <v>34243.104956203562</v>
      </c>
      <c r="F47" s="130">
        <f t="shared" si="1"/>
        <v>38683.83553213218</v>
      </c>
      <c r="G47" s="130">
        <f t="shared" si="1"/>
        <v>43843.770158217245</v>
      </c>
      <c r="H47" s="130">
        <f t="shared" si="1"/>
        <v>49714.317794481423</v>
      </c>
    </row>
    <row r="48" spans="1:8" x14ac:dyDescent="0.25">
      <c r="A48" s="26" t="s">
        <v>126</v>
      </c>
      <c r="B48" s="137"/>
      <c r="C48" s="136"/>
      <c r="D48" s="130">
        <f>D24</f>
        <v>37457.513608259382</v>
      </c>
      <c r="E48" s="159"/>
      <c r="F48" s="159"/>
      <c r="G48" s="159"/>
      <c r="H48" s="159"/>
    </row>
    <row r="49" spans="1:8" x14ac:dyDescent="0.25">
      <c r="A49" s="26" t="s">
        <v>127</v>
      </c>
      <c r="B49" s="137"/>
      <c r="C49" s="136"/>
      <c r="D49" s="130">
        <f>D38</f>
        <v>30391.67000663892</v>
      </c>
      <c r="E49" s="155"/>
      <c r="F49" s="155"/>
      <c r="G49" s="155"/>
      <c r="H49" s="155"/>
    </row>
    <row r="50" spans="1:8" x14ac:dyDescent="0.25">
      <c r="A50" s="26" t="str">
        <f>C45 &amp; " of MAR before tax over the regulatory period (industry X )"</f>
        <v>PV at 1-Apr-20 of MAR before tax over the regulatory period (industry X )</v>
      </c>
      <c r="B50" s="30"/>
      <c r="C50" s="130">
        <f>C18</f>
        <v>162419.49435870498</v>
      </c>
      <c r="D50" s="159"/>
      <c r="E50" s="160"/>
      <c r="F50" s="160"/>
      <c r="G50" s="160"/>
      <c r="H50" s="160"/>
    </row>
    <row r="51" spans="1:8" x14ac:dyDescent="0.25">
      <c r="A51" s="26" t="str">
        <f>C45 &amp; " of MAR before tax over the regulatory period (Applicable X)"</f>
        <v>PV at 1-Apr-20 of MAR before tax over the regulatory period (Applicable X)</v>
      </c>
      <c r="B51" s="30"/>
      <c r="C51" s="130">
        <f>C32</f>
        <v>162419.49435870498</v>
      </c>
      <c r="D51" s="155"/>
    </row>
  </sheetData>
  <conditionalFormatting sqref="D34:H35 E40:H40 H41 D20:H21 D23:H27 E22:H22 E36:H36">
    <cfRule type="expression" dxfId="40" priority="15">
      <formula>#REF!=0</formula>
    </cfRule>
  </conditionalFormatting>
  <conditionalFormatting sqref="E33:H33">
    <cfRule type="expression" dxfId="39" priority="14">
      <formula>#REF!=0</formula>
    </cfRule>
  </conditionalFormatting>
  <conditionalFormatting sqref="D38:E38">
    <cfRule type="expression" dxfId="38" priority="13">
      <formula>#REF!=0</formula>
    </cfRule>
  </conditionalFormatting>
  <conditionalFormatting sqref="D39">
    <cfRule type="expression" dxfId="37" priority="12">
      <formula>#REF!=0</formula>
    </cfRule>
  </conditionalFormatting>
  <conditionalFormatting sqref="F38:H38">
    <cfRule type="expression" dxfId="36" priority="10">
      <formula>#REF!=0</formula>
    </cfRule>
  </conditionalFormatting>
  <conditionalFormatting sqref="E39:H39">
    <cfRule type="expression" dxfId="35" priority="9">
      <formula>#REF!=0</formula>
    </cfRule>
  </conditionalFormatting>
  <conditionalFormatting sqref="D33">
    <cfRule type="expression" dxfId="34" priority="7">
      <formula>#REF!=0</formula>
    </cfRule>
  </conditionalFormatting>
  <conditionalFormatting sqref="D37:H37">
    <cfRule type="expression" dxfId="33" priority="6">
      <formula>#REF!=0</formula>
    </cfRule>
  </conditionalFormatting>
  <conditionalFormatting sqref="C41:G41">
    <cfRule type="expression" dxfId="32" priority="5">
      <formula>#REF!=0</formula>
    </cfRule>
  </conditionalFormatting>
  <conditionalFormatting sqref="C21">
    <cfRule type="expression" dxfId="31" priority="2">
      <formula>#REF!=0</formula>
    </cfRule>
  </conditionalFormatting>
  <conditionalFormatting sqref="C35">
    <cfRule type="expression" dxfId="30" priority="1">
      <formula>#REF!=0</formula>
    </cfRule>
  </conditionalFormatting>
  <pageMargins left="0.23622047244094491" right="0.23622047244094491" top="0.74803149606299213" bottom="0.74803149606299213" header="0.31496062992125984" footer="0.31496062992125984"/>
  <pageSetup paperSize="9" scale="64" fitToHeight="0" orientation="portrait" r:id="rId1"/>
  <headerFooter>
    <oddHeader>&amp;R&amp;D &amp;T</oddHeader>
    <oddFooter>&amp;L&amp;F&amp;C&amp;A&amp;R&amp;P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99988E"/>
    <pageSetUpPr fitToPage="1"/>
  </sheetPr>
  <dimension ref="A1:U68"/>
  <sheetViews>
    <sheetView showGridLines="0" view="pageBreakPreview" zoomScaleNormal="100" zoomScaleSheetLayoutView="100" workbookViewId="0"/>
  </sheetViews>
  <sheetFormatPr defaultColWidth="9.140625" defaultRowHeight="15" x14ac:dyDescent="0.25"/>
  <cols>
    <col min="1" max="1" width="48.42578125" style="92" customWidth="1"/>
    <col min="2" max="2" width="13.140625" style="92" customWidth="1"/>
    <col min="3" max="3" width="15.5703125" style="92" customWidth="1"/>
    <col min="4" max="4" width="11.28515625" style="92" customWidth="1"/>
    <col min="5" max="5" width="10.85546875" style="92" customWidth="1"/>
    <col min="6" max="6" width="12.7109375" style="92" customWidth="1"/>
    <col min="7" max="19" width="10.85546875" style="92" customWidth="1"/>
    <col min="20" max="20" width="2.7109375" style="92" customWidth="1"/>
    <col min="21" max="16384" width="9.140625" style="92"/>
  </cols>
  <sheetData>
    <row r="1" spans="1:21" ht="39.950000000000003" customHeight="1" x14ac:dyDescent="0.25">
      <c r="A1" s="67" t="s">
        <v>184</v>
      </c>
      <c r="B1" s="94"/>
      <c r="C1" s="94"/>
      <c r="D1" s="94"/>
      <c r="E1" s="94"/>
      <c r="F1" s="94"/>
      <c r="G1" s="94"/>
      <c r="H1" s="94"/>
      <c r="I1" s="94"/>
      <c r="J1" s="94"/>
      <c r="K1" s="94"/>
      <c r="L1" s="94"/>
      <c r="M1" s="94"/>
      <c r="N1" s="94"/>
      <c r="O1" s="94"/>
      <c r="P1" s="94"/>
      <c r="Q1" s="94"/>
      <c r="R1" s="94"/>
      <c r="S1" s="124" t="str">
        <f>EDB_Name</f>
        <v>Alpine Energy</v>
      </c>
      <c r="T1" s="94"/>
      <c r="U1" s="94"/>
    </row>
    <row r="2" spans="1:21" ht="20.100000000000001" customHeight="1" x14ac:dyDescent="0.25">
      <c r="A2" s="125" t="s">
        <v>185</v>
      </c>
      <c r="B2" s="126"/>
      <c r="C2" s="94"/>
      <c r="D2" s="94"/>
      <c r="E2" s="94"/>
      <c r="F2" s="94"/>
      <c r="G2" s="94"/>
      <c r="H2" s="94"/>
      <c r="I2" s="94"/>
      <c r="J2" s="94"/>
      <c r="K2" s="94"/>
      <c r="L2" s="94"/>
      <c r="M2" s="94"/>
      <c r="N2" s="94"/>
      <c r="O2" s="94"/>
      <c r="P2" s="94"/>
      <c r="Q2" s="94"/>
      <c r="R2" s="94"/>
      <c r="S2" s="94"/>
      <c r="T2" s="94"/>
      <c r="U2" s="94"/>
    </row>
    <row r="3" spans="1:21" ht="39.950000000000003" customHeight="1" x14ac:dyDescent="0.35">
      <c r="A3" s="70" t="s">
        <v>0</v>
      </c>
      <c r="B3" s="94"/>
      <c r="C3" s="94"/>
      <c r="D3" s="94"/>
      <c r="E3" s="94"/>
      <c r="F3" s="94"/>
      <c r="G3" s="94"/>
      <c r="H3" s="94"/>
      <c r="I3" s="94"/>
      <c r="J3" s="94"/>
      <c r="K3" s="94"/>
      <c r="L3" s="94"/>
      <c r="M3" s="94"/>
      <c r="N3" s="94"/>
      <c r="O3" s="94"/>
      <c r="P3" s="94"/>
      <c r="Q3" s="94"/>
      <c r="R3" s="94"/>
      <c r="S3" s="94"/>
      <c r="T3" s="94"/>
      <c r="U3" s="94"/>
    </row>
    <row r="4" spans="1:21" x14ac:dyDescent="0.25">
      <c r="A4" s="22"/>
      <c r="B4" s="22" t="s">
        <v>92</v>
      </c>
      <c r="C4" s="268" t="s">
        <v>66</v>
      </c>
      <c r="D4" s="21" t="str">
        <f>'EDB data'!D19</f>
        <v>2020/21</v>
      </c>
      <c r="E4" s="21" t="str">
        <f>'EDB data'!E19</f>
        <v>2021/22</v>
      </c>
      <c r="F4" s="21" t="str">
        <f>'EDB data'!F19</f>
        <v>2022/23</v>
      </c>
      <c r="G4" s="21" t="str">
        <f>'EDB data'!G19</f>
        <v>2023/24</v>
      </c>
      <c r="H4" s="21" t="str">
        <f>'EDB data'!H19</f>
        <v>2024/25</v>
      </c>
      <c r="I4" s="94"/>
      <c r="J4" s="94"/>
      <c r="K4" s="94"/>
      <c r="L4" s="94"/>
      <c r="M4" s="94"/>
      <c r="N4" s="94"/>
      <c r="O4" s="94"/>
      <c r="P4" s="94"/>
      <c r="Q4" s="94"/>
      <c r="R4" s="94"/>
      <c r="S4" s="94"/>
      <c r="T4" s="94"/>
      <c r="U4" s="94"/>
    </row>
    <row r="5" spans="1:21" x14ac:dyDescent="0.25">
      <c r="A5" s="26" t="s">
        <v>221</v>
      </c>
      <c r="B5" s="127" t="s">
        <v>186</v>
      </c>
      <c r="C5" s="310">
        <f>WACC</f>
        <v>7.1900000000000006E-2</v>
      </c>
      <c r="D5" s="98"/>
      <c r="E5" s="98"/>
      <c r="F5" s="98"/>
      <c r="G5" s="98"/>
      <c r="H5" s="98"/>
      <c r="I5" s="94"/>
      <c r="J5" s="94"/>
      <c r="K5" s="94"/>
      <c r="L5" s="94"/>
      <c r="M5" s="94"/>
      <c r="N5" s="94"/>
      <c r="O5" s="94"/>
      <c r="P5" s="94"/>
      <c r="Q5" s="94"/>
      <c r="R5" s="94"/>
      <c r="S5" s="94"/>
      <c r="T5" s="94"/>
      <c r="U5" s="94"/>
    </row>
    <row r="6" spans="1:21" x14ac:dyDescent="0.25">
      <c r="A6" s="26" t="s">
        <v>85</v>
      </c>
      <c r="B6" s="127" t="s">
        <v>93</v>
      </c>
      <c r="C6" s="80"/>
      <c r="D6" s="128">
        <f>RAB!F93</f>
        <v>160869.81820716435</v>
      </c>
      <c r="E6" s="128">
        <f>RAB!G93</f>
        <v>161761.75558707252</v>
      </c>
      <c r="F6" s="128">
        <f>RAB!H93</f>
        <v>162740.60416873574</v>
      </c>
      <c r="G6" s="128">
        <f>RAB!I93</f>
        <v>164763.80800515402</v>
      </c>
      <c r="H6" s="128">
        <f>RAB!J93</f>
        <v>163416.54263445694</v>
      </c>
      <c r="I6" s="94"/>
      <c r="J6" s="94"/>
      <c r="K6" s="94"/>
      <c r="L6" s="94"/>
      <c r="M6" s="94"/>
      <c r="N6" s="94"/>
      <c r="O6" s="94"/>
      <c r="P6" s="94"/>
      <c r="Q6" s="94"/>
      <c r="R6" s="94"/>
      <c r="S6" s="94"/>
      <c r="T6" s="94"/>
      <c r="U6" s="94"/>
    </row>
    <row r="7" spans="1:21" x14ac:dyDescent="0.25">
      <c r="A7" s="26" t="s">
        <v>97</v>
      </c>
      <c r="B7" s="127" t="s">
        <v>94</v>
      </c>
      <c r="C7" s="80"/>
      <c r="D7" s="128">
        <f>TAX!F96</f>
        <v>-2021.3414926470718</v>
      </c>
      <c r="E7" s="128">
        <f>TAX!G96</f>
        <v>-2460.8896073654837</v>
      </c>
      <c r="F7" s="128">
        <f>TAX!H96</f>
        <v>-2855.0934153069888</v>
      </c>
      <c r="G7" s="128">
        <f>TAX!I96</f>
        <v>-3201.2892792584462</v>
      </c>
      <c r="H7" s="128">
        <f>TAX!J96</f>
        <v>-3528.6291151749892</v>
      </c>
      <c r="I7" s="94"/>
      <c r="J7" s="94"/>
      <c r="K7" s="94"/>
      <c r="L7" s="94"/>
      <c r="M7" s="94"/>
      <c r="N7" s="94"/>
      <c r="O7" s="94"/>
      <c r="P7" s="94"/>
      <c r="Q7" s="94"/>
      <c r="R7" s="94"/>
      <c r="S7" s="94"/>
      <c r="T7" s="94"/>
      <c r="U7" s="94"/>
    </row>
    <row r="8" spans="1:21" x14ac:dyDescent="0.25">
      <c r="A8" s="26" t="s">
        <v>175</v>
      </c>
      <c r="B8" s="127" t="s">
        <v>99</v>
      </c>
      <c r="C8" s="80"/>
      <c r="D8" s="128">
        <f>MAR!D46</f>
        <v>37457.513608259382</v>
      </c>
      <c r="E8" s="128">
        <f>MAR!E46</f>
        <v>38021.963373808707</v>
      </c>
      <c r="F8" s="128">
        <f>MAR!F46</f>
        <v>38696.167260437069</v>
      </c>
      <c r="G8" s="128">
        <f>MAR!G46</f>
        <v>39511.483588452757</v>
      </c>
      <c r="H8" s="128">
        <f>MAR!H46</f>
        <v>40362.118210430657</v>
      </c>
      <c r="I8" s="94"/>
      <c r="J8" s="94"/>
      <c r="K8" s="94"/>
      <c r="L8" s="94"/>
      <c r="M8" s="94"/>
      <c r="N8" s="94"/>
      <c r="O8" s="94"/>
      <c r="P8" s="94"/>
      <c r="Q8" s="94"/>
      <c r="R8" s="94"/>
      <c r="S8" s="94"/>
      <c r="T8" s="94"/>
      <c r="U8" s="94"/>
    </row>
    <row r="9" spans="1:21" x14ac:dyDescent="0.25">
      <c r="A9" s="26" t="s">
        <v>55</v>
      </c>
      <c r="B9" s="127" t="s">
        <v>98</v>
      </c>
      <c r="C9" s="80"/>
      <c r="D9" s="128">
        <f>'EDB data'!B46</f>
        <v>14721.621133600251</v>
      </c>
      <c r="E9" s="346">
        <f>'EDB data'!B47</f>
        <v>15182.347638382114</v>
      </c>
      <c r="F9" s="346">
        <f>'EDB data'!B48</f>
        <v>15599.291129873338</v>
      </c>
      <c r="G9" s="347">
        <f>'EDB data'!B49</f>
        <v>16026.384903925755</v>
      </c>
      <c r="H9" s="346">
        <f>'EDB data'!B50</f>
        <v>16401.803784250267</v>
      </c>
      <c r="I9" s="94"/>
      <c r="J9" s="94"/>
      <c r="K9" s="94"/>
      <c r="L9" s="94"/>
      <c r="M9" s="94"/>
      <c r="N9" s="94"/>
      <c r="O9" s="94"/>
      <c r="P9" s="94"/>
      <c r="Q9" s="94"/>
      <c r="R9" s="94"/>
      <c r="S9" s="94"/>
      <c r="T9" s="94"/>
      <c r="U9" s="94"/>
    </row>
    <row r="10" spans="1:21" x14ac:dyDescent="0.25">
      <c r="A10" s="26" t="s">
        <v>187</v>
      </c>
      <c r="B10" s="127" t="s">
        <v>93</v>
      </c>
      <c r="C10" s="80"/>
      <c r="D10" s="128">
        <f>RAB!F92</f>
        <v>11125.829796523201</v>
      </c>
      <c r="E10" s="128">
        <f>RAB!G92</f>
        <v>11524.505409646652</v>
      </c>
      <c r="F10" s="128">
        <f>RAB!H92</f>
        <v>11972.733760103807</v>
      </c>
      <c r="G10" s="128">
        <f>RAB!I92</f>
        <v>12467.929979264663</v>
      </c>
      <c r="H10" s="128">
        <f>RAB!J92</f>
        <v>12900.974586666856</v>
      </c>
      <c r="I10" s="94"/>
      <c r="J10" s="94"/>
      <c r="K10" s="94"/>
      <c r="L10" s="94"/>
      <c r="M10" s="94"/>
      <c r="N10" s="94"/>
      <c r="O10" s="94"/>
      <c r="P10" s="94"/>
      <c r="Q10" s="94"/>
      <c r="R10" s="94"/>
      <c r="S10" s="94"/>
      <c r="T10" s="94"/>
      <c r="U10" s="94"/>
    </row>
    <row r="11" spans="1:21" x14ac:dyDescent="0.25">
      <c r="A11" s="26" t="s">
        <v>77</v>
      </c>
      <c r="B11" s="127" t="s">
        <v>60</v>
      </c>
      <c r="C11" s="80"/>
      <c r="D11" s="128">
        <f>BBAR!F56</f>
        <v>0</v>
      </c>
      <c r="E11" s="128">
        <f>BBAR!G56</f>
        <v>0</v>
      </c>
      <c r="F11" s="128">
        <f>BBAR!H56</f>
        <v>0</v>
      </c>
      <c r="G11" s="128">
        <f>BBAR!I56</f>
        <v>0</v>
      </c>
      <c r="H11" s="128">
        <f>BBAR!J56</f>
        <v>0</v>
      </c>
      <c r="I11" s="94"/>
      <c r="J11" s="94"/>
      <c r="K11" s="94"/>
      <c r="L11" s="94"/>
      <c r="M11" s="94"/>
      <c r="N11" s="94"/>
      <c r="O11" s="94"/>
      <c r="P11" s="94"/>
      <c r="Q11" s="94"/>
      <c r="R11" s="94"/>
      <c r="S11" s="94"/>
      <c r="T11" s="94"/>
      <c r="U11" s="94"/>
    </row>
    <row r="12" spans="1:21" x14ac:dyDescent="0.25">
      <c r="A12" s="26" t="s">
        <v>16</v>
      </c>
      <c r="B12" s="127" t="s">
        <v>94</v>
      </c>
      <c r="C12" s="80"/>
      <c r="D12" s="128">
        <f>TAX!F98</f>
        <v>-697.51293055069345</v>
      </c>
      <c r="E12" s="128">
        <f>TAX!G98</f>
        <v>-501.70828703322513</v>
      </c>
      <c r="F12" s="128">
        <f>TAX!H98</f>
        <v>-253.96521143523114</v>
      </c>
      <c r="G12" s="128">
        <f>TAX!I98</f>
        <v>-15.91008887571752</v>
      </c>
      <c r="H12" s="128">
        <f>TAX!J98</f>
        <v>315.4153494455104</v>
      </c>
      <c r="I12" s="94"/>
      <c r="J12" s="94"/>
      <c r="K12" s="94"/>
      <c r="L12" s="94"/>
      <c r="M12" s="94"/>
      <c r="N12" s="94"/>
      <c r="O12" s="94"/>
      <c r="P12" s="94"/>
      <c r="Q12" s="94"/>
      <c r="R12" s="94"/>
      <c r="S12" s="94"/>
      <c r="T12" s="94"/>
      <c r="U12" s="94"/>
    </row>
    <row r="13" spans="1:21" x14ac:dyDescent="0.25">
      <c r="A13" s="26" t="s">
        <v>188</v>
      </c>
      <c r="B13" s="127" t="s">
        <v>98</v>
      </c>
      <c r="C13" s="80"/>
      <c r="D13" s="312">
        <f>'EDB data'!D24</f>
        <v>0.28000000000000003</v>
      </c>
      <c r="E13" s="312">
        <f>'EDB data'!E24</f>
        <v>0.28000000000000003</v>
      </c>
      <c r="F13" s="312">
        <f>'EDB data'!F24</f>
        <v>0.28000000000000003</v>
      </c>
      <c r="G13" s="312">
        <f>'EDB data'!G24</f>
        <v>0.28000000000000003</v>
      </c>
      <c r="H13" s="311">
        <f>'EDB data'!H24</f>
        <v>0.28000000000000003</v>
      </c>
      <c r="I13" s="94"/>
      <c r="J13" s="94"/>
      <c r="K13" s="94"/>
      <c r="L13" s="94"/>
      <c r="M13" s="94"/>
      <c r="N13" s="94"/>
      <c r="O13" s="94"/>
      <c r="P13" s="94"/>
      <c r="Q13" s="94"/>
      <c r="R13" s="94"/>
      <c r="S13" s="94"/>
      <c r="T13" s="94"/>
      <c r="U13" s="94"/>
    </row>
    <row r="14" spans="1:21" x14ac:dyDescent="0.25">
      <c r="A14" s="26" t="s">
        <v>189</v>
      </c>
      <c r="B14" s="127" t="s">
        <v>98</v>
      </c>
      <c r="C14" s="80"/>
      <c r="D14" s="86">
        <f>'EDB data'!B55</f>
        <v>9564.4826426300915</v>
      </c>
      <c r="E14" s="349">
        <f>'EDB data'!B56</f>
        <v>9433.7893241505353</v>
      </c>
      <c r="F14" s="349">
        <f>'EDB data'!B57</f>
        <v>10826.837234549381</v>
      </c>
      <c r="G14" s="350">
        <f>'EDB data'!B58</f>
        <v>8006.4357462069029</v>
      </c>
      <c r="H14" s="346">
        <f>'EDB data'!B59</f>
        <v>8895.7689507102095</v>
      </c>
      <c r="I14" s="94"/>
      <c r="J14" s="94"/>
      <c r="K14" s="94"/>
      <c r="L14" s="94"/>
      <c r="M14" s="94"/>
      <c r="N14" s="94"/>
      <c r="O14" s="94"/>
      <c r="P14" s="94"/>
      <c r="Q14" s="94"/>
      <c r="R14" s="94"/>
      <c r="S14" s="94"/>
      <c r="T14" s="94"/>
      <c r="U14" s="94"/>
    </row>
    <row r="15" spans="1:21" x14ac:dyDescent="0.25">
      <c r="A15" s="26" t="s">
        <v>190</v>
      </c>
      <c r="B15" s="127" t="s">
        <v>98</v>
      </c>
      <c r="C15" s="80"/>
      <c r="D15" s="128">
        <f>'EDB data'!B64</f>
        <v>332.63207673997107</v>
      </c>
      <c r="E15" s="346">
        <f>'EDB data'!B65</f>
        <v>339.66332389057214</v>
      </c>
      <c r="F15" s="346">
        <f>'EDB data'!B66</f>
        <v>347.02360458483008</v>
      </c>
      <c r="G15" s="347">
        <f>'EDB data'!B67</f>
        <v>354.35027737076769</v>
      </c>
      <c r="H15" s="346">
        <f>'EDB data'!B68</f>
        <v>361.63446017257883</v>
      </c>
      <c r="I15" s="94"/>
      <c r="J15" s="94"/>
      <c r="K15" s="94"/>
      <c r="L15" s="94"/>
      <c r="M15" s="94"/>
      <c r="N15" s="94"/>
      <c r="O15" s="94"/>
      <c r="P15" s="94"/>
      <c r="Q15" s="94"/>
      <c r="R15" s="94"/>
      <c r="S15" s="94"/>
      <c r="T15" s="94"/>
      <c r="U15" s="94"/>
    </row>
    <row r="16" spans="1:21" x14ac:dyDescent="0.25">
      <c r="A16" s="26" t="s">
        <v>124</v>
      </c>
      <c r="B16" s="127" t="s">
        <v>94</v>
      </c>
      <c r="C16" s="80"/>
      <c r="D16" s="128">
        <f>TAX!F97</f>
        <v>-2460.8896073654837</v>
      </c>
      <c r="E16" s="128">
        <f>TAX!G97</f>
        <v>-2855.0934153069888</v>
      </c>
      <c r="F16" s="128">
        <f>TAX!H97</f>
        <v>-3201.2892792584462</v>
      </c>
      <c r="G16" s="128">
        <f>TAX!I97</f>
        <v>-3528.6291151749892</v>
      </c>
      <c r="H16" s="128">
        <f>TAX!J97</f>
        <v>-3776.5082030012704</v>
      </c>
      <c r="I16" s="94"/>
      <c r="J16" s="94"/>
      <c r="K16" s="94"/>
      <c r="L16" s="94"/>
      <c r="M16" s="94"/>
      <c r="N16" s="94"/>
      <c r="O16" s="94"/>
      <c r="P16" s="94"/>
      <c r="Q16" s="94"/>
      <c r="R16" s="94"/>
      <c r="S16" s="94"/>
      <c r="T16" s="94"/>
      <c r="U16" s="94"/>
    </row>
    <row r="17" spans="1:21" x14ac:dyDescent="0.25">
      <c r="A17" s="26" t="s">
        <v>191</v>
      </c>
      <c r="B17" s="127" t="s">
        <v>93</v>
      </c>
      <c r="C17" s="98"/>
      <c r="D17" s="128"/>
      <c r="E17" s="128"/>
      <c r="F17" s="128"/>
      <c r="G17" s="128"/>
      <c r="H17" s="128">
        <f>RAB!J95</f>
        <v>162399.20987818544</v>
      </c>
      <c r="I17" s="94"/>
      <c r="J17" s="94"/>
      <c r="K17" s="94"/>
      <c r="L17" s="94"/>
      <c r="M17" s="94"/>
      <c r="N17" s="94"/>
      <c r="O17" s="94"/>
      <c r="P17" s="94"/>
      <c r="Q17" s="94"/>
      <c r="R17" s="94"/>
      <c r="S17" s="94"/>
      <c r="T17" s="94"/>
      <c r="U17" s="94"/>
    </row>
    <row r="18" spans="1:21" x14ac:dyDescent="0.25">
      <c r="A18" s="26" t="str">
        <f>'EDB data'!A41</f>
        <v>Additional allowance (PV at 1-Apr-20)</v>
      </c>
      <c r="B18" s="127" t="s">
        <v>98</v>
      </c>
      <c r="C18" s="128">
        <f>'EDB data'!B41</f>
        <v>563.21950926363934</v>
      </c>
      <c r="D18" s="128"/>
      <c r="E18" s="128"/>
      <c r="F18" s="128"/>
      <c r="G18" s="128"/>
      <c r="H18" s="128"/>
      <c r="I18" s="94"/>
      <c r="J18" s="94"/>
      <c r="K18" s="94"/>
      <c r="L18" s="94"/>
      <c r="M18" s="94"/>
      <c r="N18" s="94"/>
      <c r="O18" s="94"/>
      <c r="P18" s="94"/>
      <c r="Q18" s="94"/>
      <c r="R18" s="94"/>
      <c r="S18" s="94"/>
      <c r="T18" s="94"/>
      <c r="U18" s="94"/>
    </row>
    <row r="19" spans="1:21" ht="39.950000000000003" customHeight="1" x14ac:dyDescent="0.35">
      <c r="A19" s="196" t="s">
        <v>1</v>
      </c>
      <c r="B19" s="150"/>
      <c r="C19" s="150"/>
      <c r="D19" s="150"/>
      <c r="E19" s="150"/>
      <c r="F19" s="150"/>
      <c r="G19" s="150"/>
      <c r="H19" s="150"/>
      <c r="I19" s="94"/>
      <c r="J19" s="94"/>
      <c r="K19" s="94"/>
      <c r="L19" s="94"/>
      <c r="M19" s="94"/>
      <c r="N19" s="94"/>
      <c r="O19" s="94"/>
      <c r="P19" s="94"/>
      <c r="Q19" s="94"/>
      <c r="R19" s="94"/>
      <c r="S19" s="94"/>
      <c r="T19" s="94"/>
      <c r="U19" s="94"/>
    </row>
    <row r="20" spans="1:21" ht="35.1" customHeight="1" x14ac:dyDescent="0.35">
      <c r="A20" s="69" t="s">
        <v>192</v>
      </c>
      <c r="B20" s="62"/>
      <c r="C20" s="63"/>
      <c r="D20" s="62"/>
      <c r="E20" s="62"/>
      <c r="F20" s="62"/>
      <c r="G20" s="62"/>
      <c r="H20" s="62"/>
      <c r="I20" s="62"/>
      <c r="J20" s="62"/>
      <c r="K20" s="94"/>
      <c r="L20" s="94"/>
      <c r="M20" s="94"/>
      <c r="N20" s="94"/>
      <c r="O20" s="94"/>
      <c r="P20" s="94"/>
      <c r="Q20" s="94"/>
      <c r="R20" s="94"/>
      <c r="S20" s="94"/>
      <c r="T20" s="94"/>
      <c r="U20" s="94"/>
    </row>
    <row r="21" spans="1:21" x14ac:dyDescent="0.25">
      <c r="A21" s="20"/>
      <c r="B21" s="22"/>
      <c r="C21" s="20"/>
      <c r="D21" s="21" t="str">
        <f>D4</f>
        <v>2020/21</v>
      </c>
      <c r="E21" s="21" t="str">
        <f>E4</f>
        <v>2021/22</v>
      </c>
      <c r="F21" s="21" t="str">
        <f>F4</f>
        <v>2022/23</v>
      </c>
      <c r="G21" s="21" t="str">
        <f>G4</f>
        <v>2023/24</v>
      </c>
      <c r="H21" s="21" t="str">
        <f>H4</f>
        <v>2024/25</v>
      </c>
      <c r="I21" s="94"/>
      <c r="J21" s="94"/>
      <c r="K21" s="94"/>
      <c r="L21" s="94"/>
      <c r="M21" s="94"/>
      <c r="N21" s="94"/>
      <c r="O21" s="94"/>
      <c r="P21" s="94"/>
      <c r="Q21" s="94"/>
      <c r="R21" s="94"/>
      <c r="S21" s="94"/>
      <c r="T21" s="94"/>
      <c r="U21" s="94"/>
    </row>
    <row r="22" spans="1:21" x14ac:dyDescent="0.25">
      <c r="A22" s="26" t="s">
        <v>175</v>
      </c>
      <c r="B22" s="127"/>
      <c r="C22" s="80"/>
      <c r="D22" s="80">
        <f t="shared" ref="D22:H24" si="0">D8</f>
        <v>37457.513608259382</v>
      </c>
      <c r="E22" s="80">
        <f t="shared" si="0"/>
        <v>38021.963373808707</v>
      </c>
      <c r="F22" s="80">
        <f t="shared" si="0"/>
        <v>38696.167260437069</v>
      </c>
      <c r="G22" s="80">
        <f t="shared" si="0"/>
        <v>39511.483588452757</v>
      </c>
      <c r="H22" s="80">
        <f t="shared" si="0"/>
        <v>40362.118210430657</v>
      </c>
      <c r="I22" s="94"/>
      <c r="J22" s="94"/>
      <c r="K22" s="94"/>
      <c r="L22" s="94"/>
      <c r="M22" s="94"/>
      <c r="N22" s="94"/>
      <c r="O22" s="94"/>
      <c r="P22" s="94"/>
      <c r="Q22" s="94"/>
      <c r="R22" s="94"/>
      <c r="S22" s="94"/>
      <c r="T22" s="94"/>
      <c r="U22" s="94"/>
    </row>
    <row r="23" spans="1:21" x14ac:dyDescent="0.25">
      <c r="A23" s="99" t="s">
        <v>193</v>
      </c>
      <c r="B23" s="127"/>
      <c r="C23" s="80"/>
      <c r="D23" s="80">
        <f t="shared" si="0"/>
        <v>14721.621133600251</v>
      </c>
      <c r="E23" s="80">
        <f t="shared" si="0"/>
        <v>15182.347638382114</v>
      </c>
      <c r="F23" s="80">
        <f t="shared" si="0"/>
        <v>15599.291129873338</v>
      </c>
      <c r="G23" s="80">
        <f t="shared" si="0"/>
        <v>16026.384903925755</v>
      </c>
      <c r="H23" s="80">
        <f t="shared" si="0"/>
        <v>16401.803784250267</v>
      </c>
      <c r="I23" s="94"/>
      <c r="J23" s="94"/>
      <c r="K23" s="94"/>
      <c r="L23" s="94"/>
      <c r="M23" s="94"/>
      <c r="N23" s="94"/>
      <c r="O23" s="94"/>
      <c r="P23" s="94"/>
      <c r="Q23" s="94"/>
      <c r="R23" s="94"/>
      <c r="S23" s="94"/>
      <c r="T23" s="94"/>
      <c r="U23" s="94"/>
    </row>
    <row r="24" spans="1:21" x14ac:dyDescent="0.25">
      <c r="A24" s="99" t="s">
        <v>194</v>
      </c>
      <c r="B24" s="127"/>
      <c r="C24" s="80"/>
      <c r="D24" s="80">
        <f t="shared" si="0"/>
        <v>11125.829796523201</v>
      </c>
      <c r="E24" s="80">
        <f t="shared" si="0"/>
        <v>11524.505409646652</v>
      </c>
      <c r="F24" s="80">
        <f t="shared" si="0"/>
        <v>11972.733760103807</v>
      </c>
      <c r="G24" s="80">
        <f t="shared" si="0"/>
        <v>12467.929979264663</v>
      </c>
      <c r="H24" s="80">
        <f t="shared" si="0"/>
        <v>12900.974586666856</v>
      </c>
      <c r="I24" s="94"/>
      <c r="J24" s="94"/>
      <c r="K24" s="94"/>
      <c r="L24" s="94"/>
      <c r="M24" s="94"/>
      <c r="N24" s="94"/>
      <c r="O24" s="94"/>
      <c r="P24" s="94"/>
      <c r="Q24" s="94"/>
      <c r="R24" s="94"/>
      <c r="S24" s="94"/>
      <c r="T24" s="94"/>
      <c r="U24" s="94"/>
    </row>
    <row r="25" spans="1:21" ht="15.75" thickBot="1" x14ac:dyDescent="0.3">
      <c r="A25" s="313" t="s">
        <v>195</v>
      </c>
      <c r="B25" s="314"/>
      <c r="C25" s="315"/>
      <c r="D25" s="315">
        <f>D12</f>
        <v>-697.51293055069345</v>
      </c>
      <c r="E25" s="315">
        <f>E12</f>
        <v>-501.70828703322513</v>
      </c>
      <c r="F25" s="315">
        <f>F12</f>
        <v>-253.96521143523114</v>
      </c>
      <c r="G25" s="315">
        <f>G12</f>
        <v>-15.91008887571752</v>
      </c>
      <c r="H25" s="315">
        <f>H12</f>
        <v>315.4153494455104</v>
      </c>
      <c r="I25" s="94"/>
      <c r="J25" s="94"/>
      <c r="K25" s="94"/>
      <c r="L25" s="94"/>
      <c r="M25" s="94"/>
      <c r="N25" s="94"/>
      <c r="O25" s="94"/>
      <c r="P25" s="94"/>
      <c r="Q25" s="94"/>
      <c r="R25" s="94"/>
      <c r="S25" s="94"/>
      <c r="T25" s="94"/>
      <c r="U25" s="94"/>
    </row>
    <row r="26" spans="1:21" ht="15.75" thickTop="1" x14ac:dyDescent="0.25">
      <c r="A26" s="316" t="s">
        <v>196</v>
      </c>
      <c r="B26" s="317"/>
      <c r="C26" s="318"/>
      <c r="D26" s="97">
        <f>D22-D23-D24+D25</f>
        <v>10912.549747585235</v>
      </c>
      <c r="E26" s="97">
        <f>E22-E23-E24+E25</f>
        <v>10813.402038746715</v>
      </c>
      <c r="F26" s="97">
        <f>F22-F23-F24+F25</f>
        <v>10870.177159024694</v>
      </c>
      <c r="G26" s="97">
        <f>G22-G23-G24+G25</f>
        <v>11001.258616386622</v>
      </c>
      <c r="H26" s="97">
        <f>H22-H23-H24+H25</f>
        <v>11374.755188959043</v>
      </c>
      <c r="I26" s="94"/>
      <c r="J26" s="94"/>
      <c r="K26" s="94"/>
      <c r="L26" s="94"/>
      <c r="M26" s="94"/>
      <c r="N26" s="94"/>
      <c r="O26" s="94"/>
      <c r="P26" s="94"/>
      <c r="Q26" s="94"/>
      <c r="R26" s="94"/>
      <c r="S26" s="94"/>
      <c r="T26" s="94"/>
      <c r="U26" s="94"/>
    </row>
    <row r="27" spans="1:21" x14ac:dyDescent="0.25">
      <c r="A27" s="26" t="s">
        <v>8</v>
      </c>
      <c r="B27" s="127"/>
      <c r="C27" s="80"/>
      <c r="D27" s="319">
        <f>D13</f>
        <v>0.28000000000000003</v>
      </c>
      <c r="E27" s="319">
        <f>E13</f>
        <v>0.28000000000000003</v>
      </c>
      <c r="F27" s="319">
        <f>F13</f>
        <v>0.28000000000000003</v>
      </c>
      <c r="G27" s="319">
        <f>G13</f>
        <v>0.28000000000000003</v>
      </c>
      <c r="H27" s="319">
        <f>H13</f>
        <v>0.28000000000000003</v>
      </c>
      <c r="I27" s="94"/>
      <c r="J27" s="94"/>
      <c r="K27" s="94"/>
      <c r="L27" s="94"/>
      <c r="M27" s="94"/>
      <c r="N27" s="94"/>
      <c r="O27" s="94"/>
      <c r="P27" s="94"/>
      <c r="Q27" s="94"/>
      <c r="R27" s="94"/>
      <c r="S27" s="94"/>
      <c r="T27" s="94"/>
      <c r="U27" s="94"/>
    </row>
    <row r="28" spans="1:21" x14ac:dyDescent="0.25">
      <c r="A28" s="26" t="s">
        <v>57</v>
      </c>
      <c r="B28" s="127"/>
      <c r="C28" s="80"/>
      <c r="D28" s="80">
        <f>D26*D27</f>
        <v>3055.5139293238663</v>
      </c>
      <c r="E28" s="80">
        <f t="shared" ref="E28:H28" si="1">E26*E27</f>
        <v>3027.7525708490807</v>
      </c>
      <c r="F28" s="80">
        <f t="shared" si="1"/>
        <v>3043.6496045269146</v>
      </c>
      <c r="G28" s="80">
        <f t="shared" si="1"/>
        <v>3080.3524125882545</v>
      </c>
      <c r="H28" s="80">
        <f t="shared" si="1"/>
        <v>3184.9314529085323</v>
      </c>
      <c r="I28" s="94"/>
      <c r="J28" s="94"/>
      <c r="K28" s="94"/>
      <c r="L28" s="94"/>
      <c r="M28" s="94"/>
      <c r="N28" s="94"/>
      <c r="O28" s="94"/>
      <c r="P28" s="94"/>
      <c r="Q28" s="94"/>
      <c r="R28" s="94"/>
      <c r="S28" s="94"/>
      <c r="T28" s="94"/>
      <c r="U28" s="94"/>
    </row>
    <row r="29" spans="1:21" x14ac:dyDescent="0.25">
      <c r="A29" s="26" t="s">
        <v>330</v>
      </c>
      <c r="B29" s="127"/>
      <c r="C29" s="80"/>
      <c r="D29" s="80">
        <f>D16-D7</f>
        <v>-439.54811471841185</v>
      </c>
      <c r="E29" s="80">
        <f>E16-E7</f>
        <v>-394.20380794150515</v>
      </c>
      <c r="F29" s="80">
        <f>F16-F7</f>
        <v>-346.19586395145734</v>
      </c>
      <c r="G29" s="80">
        <f>G16-G7</f>
        <v>-327.33983591654305</v>
      </c>
      <c r="H29" s="80">
        <f>H16-H7</f>
        <v>-247.87908782628119</v>
      </c>
      <c r="I29" s="94"/>
      <c r="J29" s="94"/>
      <c r="K29" s="94"/>
      <c r="L29" s="94"/>
      <c r="M29" s="94"/>
      <c r="N29" s="94"/>
      <c r="O29" s="94"/>
      <c r="P29" s="94"/>
      <c r="Q29" s="94"/>
      <c r="R29" s="94"/>
      <c r="S29" s="94"/>
      <c r="T29" s="94"/>
      <c r="U29" s="94"/>
    </row>
    <row r="30" spans="1:21" x14ac:dyDescent="0.25">
      <c r="A30" s="50" t="s">
        <v>197</v>
      </c>
      <c r="B30" s="127"/>
      <c r="C30" s="98"/>
      <c r="D30" s="80">
        <f>D28+D29</f>
        <v>2615.9658146054544</v>
      </c>
      <c r="E30" s="80">
        <f t="shared" ref="E30:H30" si="2">E28+E29</f>
        <v>2633.5487629075756</v>
      </c>
      <c r="F30" s="80">
        <f t="shared" si="2"/>
        <v>2697.4537405754572</v>
      </c>
      <c r="G30" s="80">
        <f t="shared" si="2"/>
        <v>2753.0125766717115</v>
      </c>
      <c r="H30" s="80">
        <f t="shared" si="2"/>
        <v>2937.0523650822511</v>
      </c>
      <c r="I30" s="94"/>
      <c r="J30" s="94"/>
      <c r="K30" s="94"/>
      <c r="L30" s="94"/>
      <c r="M30" s="94"/>
      <c r="N30" s="94"/>
      <c r="O30" s="94"/>
      <c r="P30" s="94"/>
      <c r="Q30" s="94"/>
      <c r="R30" s="94"/>
      <c r="S30" s="94"/>
      <c r="T30" s="94"/>
      <c r="U30" s="94"/>
    </row>
    <row r="31" spans="1:21" ht="35.1" customHeight="1" x14ac:dyDescent="0.35">
      <c r="A31" s="283" t="s">
        <v>198</v>
      </c>
      <c r="B31" s="284"/>
      <c r="C31" s="285"/>
      <c r="D31" s="320"/>
      <c r="E31" s="320"/>
      <c r="F31" s="320"/>
      <c r="G31" s="320"/>
      <c r="H31" s="320"/>
      <c r="I31" s="62"/>
      <c r="J31" s="62"/>
      <c r="K31" s="94"/>
      <c r="L31" s="94"/>
      <c r="M31" s="94"/>
      <c r="N31" s="94"/>
      <c r="O31" s="94"/>
      <c r="P31" s="94"/>
      <c r="Q31" s="94"/>
      <c r="R31" s="94"/>
      <c r="S31" s="94"/>
      <c r="T31" s="94"/>
      <c r="U31" s="94"/>
    </row>
    <row r="32" spans="1:21" x14ac:dyDescent="0.25">
      <c r="A32" s="22"/>
      <c r="B32" s="22"/>
      <c r="C32" s="22"/>
      <c r="D32" s="321">
        <f>G32-365</f>
        <v>43921</v>
      </c>
      <c r="E32" s="352">
        <f>G32-E34</f>
        <v>44104</v>
      </c>
      <c r="F32" s="353">
        <f>G32-F34</f>
        <v>44138</v>
      </c>
      <c r="G32" s="353">
        <f>DATE(LEFT(E4,4),3,31)</f>
        <v>44286</v>
      </c>
      <c r="H32" s="352">
        <f>J32-H34</f>
        <v>44469</v>
      </c>
      <c r="I32" s="353">
        <f>J32-I34</f>
        <v>44503</v>
      </c>
      <c r="J32" s="353">
        <f>G32+365</f>
        <v>44651</v>
      </c>
      <c r="K32" s="352">
        <f>M32-K34</f>
        <v>44834</v>
      </c>
      <c r="L32" s="353">
        <f>M32-L34</f>
        <v>44868</v>
      </c>
      <c r="M32" s="353">
        <f>J32+365</f>
        <v>45016</v>
      </c>
      <c r="N32" s="352">
        <f>P32-N34</f>
        <v>45199</v>
      </c>
      <c r="O32" s="353">
        <f>P32-O34</f>
        <v>45233</v>
      </c>
      <c r="P32" s="353">
        <f>M32+365</f>
        <v>45381</v>
      </c>
      <c r="Q32" s="352">
        <f>S32-Q34</f>
        <v>45564</v>
      </c>
      <c r="R32" s="354">
        <f>S32-R34</f>
        <v>45598</v>
      </c>
      <c r="S32" s="353">
        <f>P32+365</f>
        <v>45746</v>
      </c>
      <c r="T32" s="94"/>
      <c r="U32" s="94"/>
    </row>
    <row r="33" spans="1:21" x14ac:dyDescent="0.25">
      <c r="A33" s="134" t="s">
        <v>199</v>
      </c>
      <c r="B33" s="136"/>
      <c r="C33" s="136"/>
      <c r="D33" s="322">
        <f t="shared" ref="D33:S33" si="3">YEAR(D32)+(MONTH(D32)&gt;3)</f>
        <v>2020</v>
      </c>
      <c r="E33" s="322">
        <f t="shared" si="3"/>
        <v>2021</v>
      </c>
      <c r="F33" s="322">
        <f t="shared" si="3"/>
        <v>2021</v>
      </c>
      <c r="G33" s="322">
        <f t="shared" si="3"/>
        <v>2021</v>
      </c>
      <c r="H33" s="322">
        <f t="shared" si="3"/>
        <v>2022</v>
      </c>
      <c r="I33" s="322">
        <f t="shared" si="3"/>
        <v>2022</v>
      </c>
      <c r="J33" s="322">
        <f t="shared" si="3"/>
        <v>2022</v>
      </c>
      <c r="K33" s="322">
        <f t="shared" si="3"/>
        <v>2023</v>
      </c>
      <c r="L33" s="322">
        <f t="shared" si="3"/>
        <v>2023</v>
      </c>
      <c r="M33" s="322">
        <f t="shared" si="3"/>
        <v>2023</v>
      </c>
      <c r="N33" s="322">
        <f t="shared" si="3"/>
        <v>2024</v>
      </c>
      <c r="O33" s="322">
        <f t="shared" si="3"/>
        <v>2024</v>
      </c>
      <c r="P33" s="322">
        <f t="shared" si="3"/>
        <v>2024</v>
      </c>
      <c r="Q33" s="322">
        <f t="shared" si="3"/>
        <v>2025</v>
      </c>
      <c r="R33" s="322">
        <f t="shared" si="3"/>
        <v>2025</v>
      </c>
      <c r="S33" s="322">
        <f t="shared" si="3"/>
        <v>2025</v>
      </c>
      <c r="T33" s="94"/>
      <c r="U33" s="94"/>
    </row>
    <row r="34" spans="1:21" x14ac:dyDescent="0.25">
      <c r="A34" s="134" t="s">
        <v>200</v>
      </c>
      <c r="B34" s="136"/>
      <c r="C34" s="136"/>
      <c r="D34" s="323">
        <v>0</v>
      </c>
      <c r="E34" s="323">
        <v>182</v>
      </c>
      <c r="F34" s="323">
        <v>148</v>
      </c>
      <c r="G34" s="323">
        <v>0</v>
      </c>
      <c r="H34" s="323">
        <v>182</v>
      </c>
      <c r="I34" s="323">
        <v>148</v>
      </c>
      <c r="J34" s="323">
        <v>0</v>
      </c>
      <c r="K34" s="323">
        <v>182</v>
      </c>
      <c r="L34" s="323">
        <v>148</v>
      </c>
      <c r="M34" s="323">
        <v>0</v>
      </c>
      <c r="N34" s="323">
        <v>182</v>
      </c>
      <c r="O34" s="323">
        <v>148</v>
      </c>
      <c r="P34" s="323">
        <v>0</v>
      </c>
      <c r="Q34" s="323">
        <v>182</v>
      </c>
      <c r="R34" s="323">
        <v>148</v>
      </c>
      <c r="S34" s="323">
        <v>0</v>
      </c>
      <c r="T34" s="94"/>
      <c r="U34" s="94"/>
    </row>
    <row r="35" spans="1:21" x14ac:dyDescent="0.25">
      <c r="A35" s="133" t="s">
        <v>319</v>
      </c>
      <c r="B35" s="136"/>
      <c r="C35" s="136"/>
      <c r="D35" s="130">
        <f>365-D34</f>
        <v>365</v>
      </c>
      <c r="E35" s="130">
        <f t="shared" ref="E35:S35" si="4">365-E34</f>
        <v>183</v>
      </c>
      <c r="F35" s="130">
        <f t="shared" si="4"/>
        <v>217</v>
      </c>
      <c r="G35" s="130">
        <f t="shared" si="4"/>
        <v>365</v>
      </c>
      <c r="H35" s="130">
        <f t="shared" si="4"/>
        <v>183</v>
      </c>
      <c r="I35" s="130">
        <f t="shared" si="4"/>
        <v>217</v>
      </c>
      <c r="J35" s="130">
        <f t="shared" si="4"/>
        <v>365</v>
      </c>
      <c r="K35" s="130">
        <f t="shared" si="4"/>
        <v>183</v>
      </c>
      <c r="L35" s="130">
        <f t="shared" si="4"/>
        <v>217</v>
      </c>
      <c r="M35" s="130">
        <f t="shared" si="4"/>
        <v>365</v>
      </c>
      <c r="N35" s="130">
        <f t="shared" si="4"/>
        <v>183</v>
      </c>
      <c r="O35" s="130">
        <f t="shared" si="4"/>
        <v>217</v>
      </c>
      <c r="P35" s="130">
        <f t="shared" si="4"/>
        <v>365</v>
      </c>
      <c r="Q35" s="130">
        <f t="shared" si="4"/>
        <v>183</v>
      </c>
      <c r="R35" s="130">
        <f t="shared" si="4"/>
        <v>217</v>
      </c>
      <c r="S35" s="130">
        <f t="shared" si="4"/>
        <v>365</v>
      </c>
      <c r="T35" s="94"/>
      <c r="U35" s="94"/>
    </row>
    <row r="36" spans="1:21" x14ac:dyDescent="0.25">
      <c r="A36" s="134" t="s">
        <v>201</v>
      </c>
      <c r="B36" s="136"/>
      <c r="C36" s="136"/>
      <c r="D36" s="130">
        <f>D35+365*(D33-$D$33-1)</f>
        <v>0</v>
      </c>
      <c r="E36" s="130">
        <f t="shared" ref="E36:G36" si="5">E35+365*(E33-$D$33-1)</f>
        <v>183</v>
      </c>
      <c r="F36" s="130">
        <f t="shared" si="5"/>
        <v>217</v>
      </c>
      <c r="G36" s="130">
        <f t="shared" si="5"/>
        <v>365</v>
      </c>
      <c r="H36" s="130">
        <f t="shared" ref="H36" si="6">H35+365*(H33-$D$33-1)</f>
        <v>548</v>
      </c>
      <c r="I36" s="130">
        <f t="shared" ref="I36" si="7">I35+365*(I33-$D$33-1)</f>
        <v>582</v>
      </c>
      <c r="J36" s="130">
        <f t="shared" ref="J36" si="8">J35+365*(J33-$D$33-1)</f>
        <v>730</v>
      </c>
      <c r="K36" s="130">
        <f t="shared" ref="K36" si="9">K35+365*(K33-$D$33-1)</f>
        <v>913</v>
      </c>
      <c r="L36" s="130">
        <f t="shared" ref="L36" si="10">L35+365*(L33-$D$33-1)</f>
        <v>947</v>
      </c>
      <c r="M36" s="130">
        <f t="shared" ref="M36" si="11">M35+365*(M33-$D$33-1)</f>
        <v>1095</v>
      </c>
      <c r="N36" s="130">
        <f t="shared" ref="N36" si="12">N35+365*(N33-$D$33-1)</f>
        <v>1278</v>
      </c>
      <c r="O36" s="130">
        <f t="shared" ref="O36" si="13">O35+365*(O33-$D$33-1)</f>
        <v>1312</v>
      </c>
      <c r="P36" s="130">
        <f t="shared" ref="P36" si="14">P35+365*(P33-$D$33-1)</f>
        <v>1460</v>
      </c>
      <c r="Q36" s="130">
        <f t="shared" ref="Q36" si="15">Q35+365*(Q33-$D$33-1)</f>
        <v>1643</v>
      </c>
      <c r="R36" s="130">
        <f t="shared" ref="R36" si="16">R35+365*(R33-$D$33-1)</f>
        <v>1677</v>
      </c>
      <c r="S36" s="130">
        <f t="shared" ref="S36" si="17">S35+365*(S33-$D$33-1)</f>
        <v>1825</v>
      </c>
      <c r="T36" s="94"/>
      <c r="U36" s="94"/>
    </row>
    <row r="37" spans="1:21" x14ac:dyDescent="0.25">
      <c r="A37" s="134" t="s">
        <v>202</v>
      </c>
      <c r="B37" s="136"/>
      <c r="C37" s="136"/>
      <c r="D37" s="324">
        <f>(1+$C$5)^-(D36/365)</f>
        <v>1</v>
      </c>
      <c r="E37" s="324">
        <f t="shared" ref="E37:S37" si="18">(1+$C$5)^-(E36/365)</f>
        <v>0.96578744931256644</v>
      </c>
      <c r="F37" s="324">
        <f t="shared" si="18"/>
        <v>0.95956117224843518</v>
      </c>
      <c r="G37" s="324">
        <f t="shared" si="18"/>
        <v>0.93292284728052988</v>
      </c>
      <c r="H37" s="324">
        <f t="shared" si="18"/>
        <v>0.90100517708047989</v>
      </c>
      <c r="I37" s="324">
        <f t="shared" si="18"/>
        <v>0.89519654095385315</v>
      </c>
      <c r="J37" s="324">
        <f t="shared" si="18"/>
        <v>0.87034503897801074</v>
      </c>
      <c r="K37" s="324">
        <f t="shared" si="18"/>
        <v>0.84056831521641928</v>
      </c>
      <c r="L37" s="324">
        <f t="shared" si="18"/>
        <v>0.83514930586235003</v>
      </c>
      <c r="M37" s="324">
        <f t="shared" si="18"/>
        <v>0.8119647718798495</v>
      </c>
      <c r="N37" s="324">
        <f t="shared" si="18"/>
        <v>0.7841853859654998</v>
      </c>
      <c r="O37" s="324">
        <f t="shared" si="18"/>
        <v>0.77912986832946174</v>
      </c>
      <c r="P37" s="324">
        <f t="shared" si="18"/>
        <v>0.75750048687363514</v>
      </c>
      <c r="Q37" s="324">
        <f t="shared" si="18"/>
        <v>0.73158446307071534</v>
      </c>
      <c r="R37" s="324">
        <f t="shared" si="18"/>
        <v>0.72686805516322561</v>
      </c>
      <c r="S37" s="324">
        <f t="shared" si="18"/>
        <v>0.70668951103053923</v>
      </c>
      <c r="T37" s="94"/>
      <c r="U37" s="94"/>
    </row>
    <row r="38" spans="1:21" ht="24.95" customHeight="1" x14ac:dyDescent="0.25">
      <c r="A38" s="280" t="s">
        <v>326</v>
      </c>
      <c r="B38" s="243"/>
      <c r="C38" s="244"/>
      <c r="D38" s="243"/>
      <c r="E38" s="51"/>
      <c r="F38" s="51"/>
      <c r="G38" s="51"/>
      <c r="H38" s="51"/>
      <c r="I38" s="51"/>
      <c r="J38" s="51"/>
      <c r="K38" s="51"/>
      <c r="L38" s="150"/>
      <c r="M38" s="150"/>
      <c r="N38" s="150"/>
      <c r="O38" s="150"/>
      <c r="P38" s="150"/>
      <c r="Q38" s="150"/>
      <c r="R38" s="150"/>
      <c r="S38" s="161"/>
      <c r="T38" s="94"/>
      <c r="U38" s="94"/>
    </row>
    <row r="39" spans="1:21" x14ac:dyDescent="0.25">
      <c r="A39" s="134" t="s">
        <v>327</v>
      </c>
      <c r="B39" s="136"/>
      <c r="C39" s="136"/>
      <c r="D39" s="324"/>
      <c r="E39" s="325">
        <f>E37/G37</f>
        <v>1.0352275669181399</v>
      </c>
      <c r="F39" s="357">
        <f>F37/G37</f>
        <v>1.0285536205330976</v>
      </c>
      <c r="G39" s="357">
        <f>G37/G37</f>
        <v>1</v>
      </c>
      <c r="H39" s="357">
        <f>H37/J37</f>
        <v>1.0352275669181401</v>
      </c>
      <c r="I39" s="357">
        <f>I37/J37</f>
        <v>1.0285536205330978</v>
      </c>
      <c r="J39" s="357">
        <f>J37/J37</f>
        <v>1</v>
      </c>
      <c r="K39" s="357">
        <f>K37/M37</f>
        <v>1.0352275669181401</v>
      </c>
      <c r="L39" s="357">
        <f>L37/M37</f>
        <v>1.0285536205330978</v>
      </c>
      <c r="M39" s="357">
        <f>M37/M37</f>
        <v>1</v>
      </c>
      <c r="N39" s="357">
        <f t="shared" ref="N39" si="19">N37/P37</f>
        <v>1.0352275669181401</v>
      </c>
      <c r="O39" s="357">
        <f>O37/P37</f>
        <v>1.0285536205330978</v>
      </c>
      <c r="P39" s="357">
        <f>P37/P37</f>
        <v>1</v>
      </c>
      <c r="Q39" s="357">
        <f>Q37/S37</f>
        <v>1.0352275669181401</v>
      </c>
      <c r="R39" s="359">
        <f>R37/S37</f>
        <v>1.0285536205330976</v>
      </c>
      <c r="S39" s="355">
        <f>S37/S37</f>
        <v>1</v>
      </c>
      <c r="T39" s="94"/>
      <c r="U39" s="94"/>
    </row>
    <row r="40" spans="1:21" x14ac:dyDescent="0.25">
      <c r="A40" s="134" t="s">
        <v>203</v>
      </c>
      <c r="B40" s="136"/>
      <c r="C40" s="136"/>
      <c r="D40" s="136"/>
      <c r="E40" s="186" t="b">
        <f>ROUND(TIMING!$C$19-E39,15)=0</f>
        <v>1</v>
      </c>
      <c r="F40" s="356" t="b">
        <f>ROUND(TIMING!$C$20-F39,15)=0</f>
        <v>1</v>
      </c>
      <c r="G40" s="356" t="b">
        <f>G39=1</f>
        <v>1</v>
      </c>
      <c r="H40" s="356" t="b">
        <f>ROUND(TIMING!$C$19-H39,15)=0</f>
        <v>1</v>
      </c>
      <c r="I40" s="356" t="b">
        <f>ROUND(TIMING!$C$20-I39,15)=0</f>
        <v>1</v>
      </c>
      <c r="J40" s="356" t="b">
        <f>J39=1</f>
        <v>1</v>
      </c>
      <c r="K40" s="356" t="b">
        <f>ROUND(TIMING!$C$19-K39,15)=0</f>
        <v>1</v>
      </c>
      <c r="L40" s="356" t="b">
        <f>ROUND(TIMING!$C$20-L39,15)=0</f>
        <v>1</v>
      </c>
      <c r="M40" s="356" t="b">
        <f>M39=1</f>
        <v>1</v>
      </c>
      <c r="N40" s="356" t="b">
        <f>ROUND(TIMING!$C$19-N39,15)=0</f>
        <v>1</v>
      </c>
      <c r="O40" s="356" t="b">
        <f>ROUND(TIMING!$C$20-O39,15)=0</f>
        <v>1</v>
      </c>
      <c r="P40" s="356" t="b">
        <f>P39=1</f>
        <v>1</v>
      </c>
      <c r="Q40" s="356" t="b">
        <f>ROUND(TIMING!$C$19-Q39,15)=0</f>
        <v>1</v>
      </c>
      <c r="R40" s="358" t="b">
        <f>ROUND(TIMING!$C$20-R39,15)=0</f>
        <v>1</v>
      </c>
      <c r="S40" s="356" t="b">
        <f>S39=1</f>
        <v>1</v>
      </c>
      <c r="T40" s="94"/>
      <c r="U40" s="94"/>
    </row>
    <row r="41" spans="1:21" ht="24.95" customHeight="1" x14ac:dyDescent="0.25">
      <c r="A41" s="242"/>
      <c r="B41" s="243"/>
      <c r="C41" s="106" t="str">
        <f>"PV at " &amp; TEXT(D32,"dd.mm.yy")</f>
        <v>PV at 31.03.20</v>
      </c>
      <c r="D41" s="246"/>
      <c r="E41" s="246"/>
      <c r="F41" s="246"/>
      <c r="G41" s="246"/>
      <c r="H41" s="246"/>
      <c r="I41" s="246"/>
      <c r="J41" s="246"/>
      <c r="K41" s="246"/>
      <c r="L41" s="308"/>
      <c r="M41" s="308"/>
      <c r="N41" s="308"/>
      <c r="O41" s="308"/>
      <c r="P41" s="308"/>
      <c r="Q41" s="308"/>
      <c r="R41" s="308"/>
      <c r="S41" s="308"/>
      <c r="T41" s="94"/>
      <c r="U41" s="94"/>
    </row>
    <row r="42" spans="1:21" x14ac:dyDescent="0.25">
      <c r="A42" s="26" t="s">
        <v>204</v>
      </c>
      <c r="B42" s="134"/>
      <c r="C42" s="408">
        <f>SUMPRODUCT($D42:$S42,$D$37:$S$37)</f>
        <v>162419.49435870498</v>
      </c>
      <c r="D42" s="80"/>
      <c r="E42" s="80"/>
      <c r="F42" s="408">
        <f>D8</f>
        <v>37457.513608259382</v>
      </c>
      <c r="G42" s="80"/>
      <c r="H42" s="80"/>
      <c r="I42" s="408">
        <f>E8</f>
        <v>38021.963373808707</v>
      </c>
      <c r="J42" s="80"/>
      <c r="K42" s="80"/>
      <c r="L42" s="408">
        <f>F8</f>
        <v>38696.167260437069</v>
      </c>
      <c r="M42" s="80"/>
      <c r="N42" s="80"/>
      <c r="O42" s="408">
        <f>G8</f>
        <v>39511.483588452757</v>
      </c>
      <c r="P42" s="80"/>
      <c r="Q42" s="80"/>
      <c r="R42" s="408">
        <f>H8</f>
        <v>40362.118210430657</v>
      </c>
      <c r="S42" s="80"/>
      <c r="T42" s="94"/>
      <c r="U42" s="94"/>
    </row>
    <row r="43" spans="1:21" x14ac:dyDescent="0.25">
      <c r="A43" s="99" t="s">
        <v>205</v>
      </c>
      <c r="B43" s="134"/>
      <c r="C43" s="408">
        <f t="shared" ref="C43:C52" si="20">SUMPRODUCT($D43:$S43,$D$37:$S$37)</f>
        <v>-65576.562256800345</v>
      </c>
      <c r="D43" s="80"/>
      <c r="E43" s="408">
        <f>-D9</f>
        <v>-14721.621133600251</v>
      </c>
      <c r="F43" s="80"/>
      <c r="G43" s="80"/>
      <c r="H43" s="408">
        <f>-E9</f>
        <v>-15182.347638382114</v>
      </c>
      <c r="I43" s="80"/>
      <c r="J43" s="80"/>
      <c r="K43" s="408">
        <f>-F9</f>
        <v>-15599.291129873338</v>
      </c>
      <c r="L43" s="80"/>
      <c r="M43" s="80"/>
      <c r="N43" s="408">
        <f>-G9</f>
        <v>-16026.384903925755</v>
      </c>
      <c r="O43" s="80"/>
      <c r="P43" s="80"/>
      <c r="Q43" s="408">
        <f>-H9</f>
        <v>-16401.803784250267</v>
      </c>
      <c r="R43" s="80"/>
      <c r="S43" s="80"/>
      <c r="T43" s="94"/>
      <c r="U43" s="94"/>
    </row>
    <row r="44" spans="1:21" x14ac:dyDescent="0.25">
      <c r="A44" s="99" t="s">
        <v>206</v>
      </c>
      <c r="B44" s="134"/>
      <c r="C44" s="408">
        <f t="shared" si="20"/>
        <v>-39624.382906587496</v>
      </c>
      <c r="D44" s="80"/>
      <c r="E44" s="408">
        <f>-D14</f>
        <v>-9564.4826426300915</v>
      </c>
      <c r="F44" s="80"/>
      <c r="G44" s="80"/>
      <c r="H44" s="408">
        <f>-E14</f>
        <v>-9433.7893241505353</v>
      </c>
      <c r="I44" s="80"/>
      <c r="J44" s="80"/>
      <c r="K44" s="408">
        <f>-F14</f>
        <v>-10826.837234549381</v>
      </c>
      <c r="L44" s="80"/>
      <c r="M44" s="80"/>
      <c r="N44" s="408">
        <f>-G14</f>
        <v>-8006.4357462069029</v>
      </c>
      <c r="O44" s="80"/>
      <c r="P44" s="80"/>
      <c r="Q44" s="408">
        <f>-H14</f>
        <v>-8895.7689507102095</v>
      </c>
      <c r="R44" s="80"/>
      <c r="S44" s="80"/>
      <c r="T44" s="94"/>
      <c r="U44" s="94"/>
    </row>
    <row r="45" spans="1:21" x14ac:dyDescent="0.25">
      <c r="A45" s="99" t="s">
        <v>207</v>
      </c>
      <c r="B45" s="134"/>
      <c r="C45" s="408">
        <f t="shared" si="20"/>
        <v>0</v>
      </c>
      <c r="D45" s="80"/>
      <c r="E45" s="80"/>
      <c r="F45" s="80"/>
      <c r="G45" s="408">
        <f>-D11</f>
        <v>0</v>
      </c>
      <c r="H45" s="80"/>
      <c r="I45" s="80"/>
      <c r="J45" s="80">
        <f>-E11</f>
        <v>0</v>
      </c>
      <c r="K45" s="80"/>
      <c r="L45" s="80"/>
      <c r="M45" s="408">
        <f>-F11</f>
        <v>0</v>
      </c>
      <c r="N45" s="80"/>
      <c r="O45" s="80"/>
      <c r="P45" s="408">
        <f>-G11</f>
        <v>0</v>
      </c>
      <c r="Q45" s="80"/>
      <c r="R45" s="80"/>
      <c r="S45" s="80">
        <f>-H11</f>
        <v>0</v>
      </c>
      <c r="T45" s="94"/>
      <c r="U45" s="94"/>
    </row>
    <row r="46" spans="1:21" ht="15" customHeight="1" x14ac:dyDescent="0.25">
      <c r="A46" s="99" t="s">
        <v>208</v>
      </c>
      <c r="B46" s="134"/>
      <c r="C46" s="408">
        <f>SUMPRODUCT($D46:$S46,$D$37:$S$37)</f>
        <v>1411.6990823969918</v>
      </c>
      <c r="D46" s="80"/>
      <c r="E46" s="103"/>
      <c r="F46" s="80"/>
      <c r="G46" s="408">
        <f>D15</f>
        <v>332.63207673997107</v>
      </c>
      <c r="H46" s="103"/>
      <c r="I46" s="80"/>
      <c r="J46" s="408">
        <f>E15</f>
        <v>339.66332389057214</v>
      </c>
      <c r="K46" s="103"/>
      <c r="L46" s="103"/>
      <c r="M46" s="408">
        <f>F15</f>
        <v>347.02360458483008</v>
      </c>
      <c r="N46" s="80"/>
      <c r="O46" s="80"/>
      <c r="P46" s="408">
        <f>G15</f>
        <v>354.35027737076769</v>
      </c>
      <c r="Q46" s="80"/>
      <c r="R46" s="80"/>
      <c r="S46" s="80">
        <f>H15</f>
        <v>361.63446017257883</v>
      </c>
      <c r="T46" s="94"/>
      <c r="U46" s="94"/>
    </row>
    <row r="47" spans="1:21" ht="15" customHeight="1" x14ac:dyDescent="0.25">
      <c r="A47" s="99" t="s">
        <v>209</v>
      </c>
      <c r="B47" s="134"/>
      <c r="C47" s="408">
        <f t="shared" si="20"/>
        <v>-11474.276274664486</v>
      </c>
      <c r="D47" s="80"/>
      <c r="E47" s="408">
        <f>-D30</f>
        <v>-2615.9658146054544</v>
      </c>
      <c r="F47" s="80"/>
      <c r="G47" s="80"/>
      <c r="H47" s="408">
        <f>-E30</f>
        <v>-2633.5487629075756</v>
      </c>
      <c r="I47" s="80"/>
      <c r="J47" s="80"/>
      <c r="K47" s="408">
        <f>-F30</f>
        <v>-2697.4537405754572</v>
      </c>
      <c r="L47" s="80"/>
      <c r="M47" s="80"/>
      <c r="N47" s="408">
        <f>-G30</f>
        <v>-2753.0125766717115</v>
      </c>
      <c r="O47" s="80"/>
      <c r="P47" s="80"/>
      <c r="Q47" s="408">
        <f>-H30</f>
        <v>-2937.0523650822511</v>
      </c>
      <c r="R47" s="80"/>
      <c r="S47" s="80"/>
      <c r="T47" s="94"/>
      <c r="U47" s="94"/>
    </row>
    <row r="48" spans="1:21" ht="15" customHeight="1" x14ac:dyDescent="0.25">
      <c r="A48" s="99" t="s">
        <v>210</v>
      </c>
      <c r="B48" s="134"/>
      <c r="C48" s="408">
        <f t="shared" si="20"/>
        <v>-563.21950926363934</v>
      </c>
      <c r="D48" s="408">
        <f>-C18</f>
        <v>-563.21950926363934</v>
      </c>
      <c r="E48" s="80"/>
      <c r="F48" s="80"/>
      <c r="G48" s="80"/>
      <c r="H48" s="80"/>
      <c r="I48" s="80"/>
      <c r="J48" s="80"/>
      <c r="K48" s="80"/>
      <c r="L48" s="80"/>
      <c r="M48" s="80"/>
      <c r="N48" s="80"/>
      <c r="O48" s="80"/>
      <c r="P48" s="80"/>
      <c r="Q48" s="80"/>
      <c r="R48" s="80"/>
      <c r="S48" s="80"/>
      <c r="T48" s="94"/>
      <c r="U48" s="94"/>
    </row>
    <row r="49" spans="1:21" ht="15" customHeight="1" x14ac:dyDescent="0.25">
      <c r="A49" s="26" t="s">
        <v>211</v>
      </c>
      <c r="B49" s="134"/>
      <c r="C49" s="408">
        <f t="shared" si="20"/>
        <v>46592.752493786</v>
      </c>
      <c r="D49" s="98">
        <f t="shared" ref="D49:S49" si="21">SUM(D42:D48)</f>
        <v>-563.21950926363934</v>
      </c>
      <c r="E49" s="408">
        <f t="shared" si="21"/>
        <v>-26902.069590835796</v>
      </c>
      <c r="F49" s="408">
        <f t="shared" si="21"/>
        <v>37457.513608259382</v>
      </c>
      <c r="G49" s="408">
        <f t="shared" si="21"/>
        <v>332.63207673997107</v>
      </c>
      <c r="H49" s="80">
        <f t="shared" si="21"/>
        <v>-27249.685725440224</v>
      </c>
      <c r="I49" s="80">
        <f t="shared" si="21"/>
        <v>38021.963373808707</v>
      </c>
      <c r="J49" s="408">
        <f t="shared" si="21"/>
        <v>339.66332389057214</v>
      </c>
      <c r="K49" s="80">
        <f t="shared" si="21"/>
        <v>-29123.582104998175</v>
      </c>
      <c r="L49" s="80">
        <f t="shared" si="21"/>
        <v>38696.167260437069</v>
      </c>
      <c r="M49" s="80">
        <f t="shared" si="21"/>
        <v>347.02360458483008</v>
      </c>
      <c r="N49" s="80">
        <f t="shared" si="21"/>
        <v>-26785.833226804367</v>
      </c>
      <c r="O49" s="80">
        <f t="shared" si="21"/>
        <v>39511.483588452757</v>
      </c>
      <c r="P49" s="80">
        <f t="shared" si="21"/>
        <v>354.35027737076769</v>
      </c>
      <c r="Q49" s="80">
        <f t="shared" si="21"/>
        <v>-28234.625100042729</v>
      </c>
      <c r="R49" s="408">
        <f t="shared" si="21"/>
        <v>40362.118210430657</v>
      </c>
      <c r="S49" s="98">
        <f t="shared" si="21"/>
        <v>361.63446017257883</v>
      </c>
      <c r="T49" s="94"/>
      <c r="U49" s="94"/>
    </row>
    <row r="50" spans="1:21" ht="15" customHeight="1" x14ac:dyDescent="0.25">
      <c r="A50" s="99" t="s">
        <v>212</v>
      </c>
      <c r="B50" s="134"/>
      <c r="C50" s="408">
        <f t="shared" si="20"/>
        <v>-158848.47671451728</v>
      </c>
      <c r="D50" s="341">
        <f>-D6-D7</f>
        <v>-158848.47671451728</v>
      </c>
      <c r="E50" s="130"/>
      <c r="F50" s="80"/>
      <c r="G50" s="80"/>
      <c r="H50" s="80"/>
      <c r="I50" s="80"/>
      <c r="J50" s="80"/>
      <c r="K50" s="80"/>
      <c r="L50" s="80"/>
      <c r="M50" s="80"/>
      <c r="N50" s="80"/>
      <c r="O50" s="80"/>
      <c r="P50" s="80"/>
      <c r="Q50" s="80"/>
      <c r="R50" s="80"/>
      <c r="S50" s="130"/>
      <c r="T50" s="94"/>
      <c r="U50" s="94"/>
    </row>
    <row r="51" spans="1:21" ht="15" customHeight="1" x14ac:dyDescent="0.25">
      <c r="A51" s="99" t="s">
        <v>213</v>
      </c>
      <c r="B51" s="134"/>
      <c r="C51" s="408">
        <f t="shared" si="20"/>
        <v>112096.99948517901</v>
      </c>
      <c r="D51" s="286"/>
      <c r="E51" s="286"/>
      <c r="F51" s="80"/>
      <c r="G51" s="80"/>
      <c r="H51" s="80"/>
      <c r="I51" s="80"/>
      <c r="J51" s="80"/>
      <c r="K51" s="80"/>
      <c r="L51" s="80"/>
      <c r="M51" s="80"/>
      <c r="N51" s="80"/>
      <c r="O51" s="80"/>
      <c r="P51" s="80"/>
      <c r="Q51" s="80"/>
      <c r="R51" s="80"/>
      <c r="S51" s="286">
        <f>H17+H16</f>
        <v>158622.70167518419</v>
      </c>
      <c r="T51" s="94"/>
      <c r="U51" s="94"/>
    </row>
    <row r="52" spans="1:21" x14ac:dyDescent="0.25">
      <c r="A52" s="99" t="s">
        <v>214</v>
      </c>
      <c r="B52" s="134"/>
      <c r="C52" s="409">
        <f t="shared" si="20"/>
        <v>-158.72473555232864</v>
      </c>
      <c r="D52" s="342">
        <f>SUM(D49:D51)</f>
        <v>-159411.69622378092</v>
      </c>
      <c r="E52" s="80">
        <f t="shared" ref="E52:S52" si="22">SUM(E49:E51)</f>
        <v>-26902.069590835796</v>
      </c>
      <c r="F52" s="80">
        <f t="shared" si="22"/>
        <v>37457.513608259382</v>
      </c>
      <c r="G52" s="80">
        <f t="shared" si="22"/>
        <v>332.63207673997107</v>
      </c>
      <c r="H52" s="80">
        <f t="shared" si="22"/>
        <v>-27249.685725440224</v>
      </c>
      <c r="I52" s="80">
        <f t="shared" si="22"/>
        <v>38021.963373808707</v>
      </c>
      <c r="J52" s="80">
        <f t="shared" si="22"/>
        <v>339.66332389057214</v>
      </c>
      <c r="K52" s="80">
        <f t="shared" si="22"/>
        <v>-29123.582104998175</v>
      </c>
      <c r="L52" s="80">
        <f t="shared" si="22"/>
        <v>38696.167260437069</v>
      </c>
      <c r="M52" s="80">
        <f t="shared" si="22"/>
        <v>347.02360458483008</v>
      </c>
      <c r="N52" s="80">
        <f t="shared" si="22"/>
        <v>-26785.833226804367</v>
      </c>
      <c r="O52" s="80">
        <f t="shared" si="22"/>
        <v>39511.483588452757</v>
      </c>
      <c r="P52" s="80">
        <f t="shared" si="22"/>
        <v>354.35027737076769</v>
      </c>
      <c r="Q52" s="80">
        <f t="shared" si="22"/>
        <v>-28234.625100042729</v>
      </c>
      <c r="R52" s="80">
        <f t="shared" si="22"/>
        <v>40362.118210430657</v>
      </c>
      <c r="S52" s="80">
        <f t="shared" si="22"/>
        <v>158984.33613535677</v>
      </c>
      <c r="T52" s="94"/>
      <c r="U52" s="94"/>
    </row>
    <row r="53" spans="1:21" ht="39.950000000000003" customHeight="1" x14ac:dyDescent="0.35">
      <c r="A53" s="265" t="s">
        <v>86</v>
      </c>
      <c r="B53" s="150"/>
      <c r="C53" s="150"/>
      <c r="D53" s="201"/>
      <c r="E53" s="201"/>
      <c r="F53" s="201"/>
      <c r="G53" s="201"/>
      <c r="H53" s="201"/>
      <c r="I53" s="201"/>
      <c r="J53" s="201"/>
      <c r="K53" s="201"/>
      <c r="L53" s="201"/>
      <c r="M53" s="201"/>
      <c r="N53" s="201"/>
      <c r="O53" s="201"/>
      <c r="P53" s="201"/>
      <c r="Q53" s="201"/>
      <c r="R53" s="201"/>
      <c r="S53" s="201"/>
      <c r="T53" s="94"/>
      <c r="U53" s="94"/>
    </row>
    <row r="54" spans="1:21" ht="24.95" customHeight="1" x14ac:dyDescent="0.25">
      <c r="A54" s="326"/>
      <c r="B54" s="100"/>
      <c r="C54" s="74" t="s">
        <v>66</v>
      </c>
      <c r="D54" s="94"/>
      <c r="E54" s="94"/>
      <c r="F54" s="94"/>
      <c r="G54" s="94"/>
      <c r="H54" s="94"/>
      <c r="I54" s="94"/>
      <c r="J54" s="94"/>
      <c r="K54" s="94"/>
      <c r="L54" s="94"/>
      <c r="M54" s="94"/>
      <c r="N54" s="94"/>
      <c r="O54" s="94"/>
      <c r="P54" s="94"/>
      <c r="Q54" s="94"/>
      <c r="R54" s="94"/>
      <c r="S54" s="94"/>
      <c r="T54" s="94"/>
      <c r="U54" s="94"/>
    </row>
    <row r="55" spans="1:21" x14ac:dyDescent="0.25">
      <c r="A55" s="26" t="s">
        <v>215</v>
      </c>
      <c r="B55" s="134"/>
      <c r="C55" s="101">
        <f>XIRR(D52:S52,D32:S32)</f>
        <v>7.1654251217842094E-2</v>
      </c>
      <c r="D55" s="83"/>
      <c r="E55" s="83"/>
      <c r="F55" s="83"/>
      <c r="G55" s="83"/>
      <c r="H55" s="83"/>
      <c r="I55" s="83"/>
      <c r="J55" s="83"/>
      <c r="K55" s="83"/>
      <c r="L55" s="83"/>
      <c r="M55" s="83"/>
      <c r="N55" s="83"/>
      <c r="O55" s="83"/>
      <c r="P55" s="83"/>
      <c r="Q55" s="83"/>
      <c r="R55" s="83"/>
      <c r="S55" s="83"/>
      <c r="T55" s="94"/>
      <c r="U55" s="94"/>
    </row>
    <row r="56" spans="1:21" x14ac:dyDescent="0.25">
      <c r="A56" s="26" t="s">
        <v>216</v>
      </c>
      <c r="B56" s="134"/>
      <c r="C56" s="102">
        <f>C55-C5</f>
        <v>-2.4574878215791185E-4</v>
      </c>
      <c r="D56" s="327"/>
      <c r="E56" s="327"/>
      <c r="F56" s="327"/>
      <c r="G56" s="327"/>
      <c r="H56" s="327"/>
      <c r="I56" s="327"/>
      <c r="J56" s="327"/>
      <c r="K56" s="327"/>
      <c r="L56" s="327"/>
      <c r="M56" s="327"/>
      <c r="N56" s="327"/>
      <c r="O56" s="327"/>
      <c r="P56" s="327"/>
      <c r="Q56" s="327"/>
      <c r="R56" s="327"/>
      <c r="S56" s="327"/>
      <c r="T56" s="94"/>
      <c r="U56" s="94"/>
    </row>
    <row r="57" spans="1:21" x14ac:dyDescent="0.25">
      <c r="A57" s="26" t="s">
        <v>222</v>
      </c>
      <c r="B57" s="134"/>
      <c r="C57" s="142">
        <f>XNPV($C$5,D52:S52,D32:S32)</f>
        <v>-158.72473555227043</v>
      </c>
      <c r="D57" s="94"/>
      <c r="E57" s="104"/>
      <c r="F57" s="94"/>
      <c r="G57" s="94"/>
      <c r="H57" s="94"/>
      <c r="I57" s="94"/>
      <c r="J57" s="94"/>
      <c r="K57" s="94"/>
      <c r="L57" s="94"/>
      <c r="M57" s="94"/>
      <c r="N57" s="94"/>
      <c r="O57" s="327"/>
      <c r="P57" s="94"/>
      <c r="Q57" s="94"/>
      <c r="R57" s="94"/>
      <c r="S57" s="94"/>
      <c r="T57" s="94"/>
      <c r="U57" s="94"/>
    </row>
    <row r="58" spans="1:21" x14ac:dyDescent="0.25">
      <c r="A58" s="201"/>
      <c r="B58" s="150"/>
      <c r="C58" s="328"/>
      <c r="D58" s="94"/>
      <c r="E58" s="94"/>
      <c r="F58" s="94"/>
      <c r="G58" s="94"/>
      <c r="H58" s="94"/>
      <c r="I58" s="94"/>
      <c r="J58" s="94"/>
      <c r="K58" s="94"/>
      <c r="L58" s="94"/>
      <c r="M58" s="94"/>
      <c r="N58" s="94"/>
      <c r="O58" s="327"/>
      <c r="P58" s="94"/>
      <c r="Q58" s="94"/>
      <c r="R58" s="94"/>
      <c r="S58" s="94"/>
      <c r="T58" s="94"/>
      <c r="U58" s="94"/>
    </row>
    <row r="59" spans="1:21" x14ac:dyDescent="0.25">
      <c r="A59" s="94"/>
      <c r="B59" s="94"/>
      <c r="C59" s="94"/>
      <c r="D59" s="94"/>
      <c r="E59" s="94"/>
      <c r="F59" s="94"/>
      <c r="G59" s="94"/>
      <c r="H59" s="94"/>
      <c r="I59" s="94"/>
      <c r="J59" s="94"/>
      <c r="K59" s="94"/>
      <c r="L59" s="94"/>
      <c r="M59" s="94"/>
      <c r="N59" s="94"/>
      <c r="O59" s="94"/>
      <c r="P59" s="94"/>
      <c r="Q59" s="94"/>
      <c r="R59" s="94"/>
      <c r="S59" s="94"/>
      <c r="T59" s="94"/>
      <c r="U59" s="94"/>
    </row>
    <row r="60" spans="1:21" x14ac:dyDescent="0.25">
      <c r="A60" s="94"/>
      <c r="B60" s="94"/>
      <c r="C60" s="94"/>
      <c r="D60" s="94"/>
      <c r="E60" s="94"/>
      <c r="F60" s="94"/>
      <c r="G60" s="94"/>
      <c r="H60" s="94"/>
      <c r="I60" s="94"/>
      <c r="J60" s="94"/>
      <c r="K60" s="94"/>
      <c r="L60" s="94"/>
      <c r="M60" s="94"/>
      <c r="N60" s="94"/>
      <c r="O60" s="94"/>
      <c r="P60" s="94"/>
      <c r="Q60" s="94"/>
      <c r="R60" s="94"/>
      <c r="S60" s="94"/>
      <c r="T60" s="94"/>
      <c r="U60" s="94"/>
    </row>
    <row r="61" spans="1:21" x14ac:dyDescent="0.25">
      <c r="A61" s="94"/>
      <c r="B61" s="94"/>
      <c r="C61" s="94"/>
      <c r="D61" s="94"/>
      <c r="E61" s="94"/>
      <c r="F61" s="94"/>
      <c r="G61" s="94"/>
      <c r="H61" s="94"/>
      <c r="I61" s="94"/>
      <c r="J61" s="94"/>
      <c r="K61" s="94"/>
      <c r="L61" s="94"/>
      <c r="M61" s="94"/>
      <c r="N61" s="94"/>
      <c r="O61" s="94"/>
      <c r="P61" s="94"/>
      <c r="Q61" s="94"/>
      <c r="R61" s="94"/>
      <c r="S61" s="94"/>
      <c r="T61" s="94"/>
      <c r="U61" s="94"/>
    </row>
    <row r="62" spans="1:21" x14ac:dyDescent="0.25">
      <c r="A62" s="94"/>
      <c r="B62" s="94"/>
      <c r="C62" s="94"/>
      <c r="D62" s="94"/>
      <c r="E62" s="94"/>
      <c r="F62" s="94"/>
      <c r="G62" s="94"/>
      <c r="H62" s="94"/>
      <c r="I62" s="94"/>
      <c r="J62" s="94"/>
      <c r="K62" s="94"/>
      <c r="L62" s="94"/>
      <c r="M62" s="94"/>
      <c r="N62" s="94"/>
      <c r="O62" s="94"/>
      <c r="P62" s="94"/>
      <c r="Q62" s="94"/>
      <c r="R62" s="94"/>
      <c r="S62" s="94"/>
      <c r="T62" s="94"/>
      <c r="U62" s="94"/>
    </row>
    <row r="63" spans="1:21" x14ac:dyDescent="0.25">
      <c r="A63" s="94"/>
      <c r="B63" s="94"/>
      <c r="C63" s="94"/>
      <c r="D63" s="94"/>
      <c r="E63" s="94"/>
      <c r="F63" s="94"/>
      <c r="G63" s="94"/>
      <c r="H63" s="94"/>
      <c r="I63" s="94"/>
      <c r="J63" s="94"/>
      <c r="K63" s="94"/>
      <c r="L63" s="94"/>
      <c r="M63" s="94"/>
      <c r="N63" s="94"/>
      <c r="O63" s="94"/>
      <c r="P63" s="94"/>
      <c r="Q63" s="94"/>
      <c r="R63" s="94"/>
      <c r="S63" s="94"/>
      <c r="T63" s="94"/>
      <c r="U63" s="94"/>
    </row>
    <row r="64" spans="1:21" x14ac:dyDescent="0.25">
      <c r="A64" s="94"/>
      <c r="B64" s="94"/>
      <c r="C64" s="94"/>
      <c r="D64" s="94"/>
      <c r="E64" s="94"/>
      <c r="F64" s="94"/>
      <c r="G64" s="94"/>
      <c r="H64" s="94"/>
      <c r="I64" s="94"/>
      <c r="J64" s="94"/>
      <c r="K64" s="94"/>
      <c r="L64" s="94"/>
      <c r="M64" s="94"/>
      <c r="N64" s="94"/>
      <c r="O64" s="94"/>
      <c r="P64" s="94"/>
      <c r="Q64" s="94"/>
      <c r="R64" s="94"/>
      <c r="S64" s="94"/>
      <c r="T64" s="94"/>
      <c r="U64" s="94"/>
    </row>
    <row r="65" spans="1:21" x14ac:dyDescent="0.25">
      <c r="A65" s="94"/>
      <c r="B65" s="94"/>
      <c r="C65" s="94"/>
      <c r="D65" s="94"/>
      <c r="E65" s="94"/>
      <c r="F65" s="94"/>
      <c r="G65" s="94"/>
      <c r="H65" s="94"/>
      <c r="I65" s="94"/>
      <c r="J65" s="94"/>
      <c r="K65" s="94"/>
      <c r="L65" s="94"/>
      <c r="M65" s="94"/>
      <c r="N65" s="94"/>
      <c r="O65" s="94"/>
      <c r="P65" s="94"/>
      <c r="Q65" s="94"/>
      <c r="R65" s="94"/>
      <c r="S65" s="94"/>
      <c r="T65" s="94"/>
      <c r="U65" s="94"/>
    </row>
    <row r="66" spans="1:21" x14ac:dyDescent="0.25">
      <c r="A66" s="94"/>
      <c r="B66" s="94"/>
      <c r="C66" s="94"/>
      <c r="D66" s="94"/>
      <c r="E66" s="94"/>
      <c r="F66" s="94"/>
      <c r="G66" s="94"/>
      <c r="H66" s="94"/>
      <c r="I66" s="94"/>
      <c r="J66" s="94"/>
      <c r="K66" s="94"/>
      <c r="L66" s="94"/>
      <c r="M66" s="94"/>
      <c r="N66" s="94"/>
      <c r="O66" s="94"/>
      <c r="P66" s="94"/>
      <c r="Q66" s="94"/>
      <c r="R66" s="94"/>
      <c r="S66" s="94"/>
      <c r="T66" s="94"/>
      <c r="U66" s="94"/>
    </row>
    <row r="67" spans="1:21" x14ac:dyDescent="0.25">
      <c r="A67" s="94"/>
      <c r="B67" s="94"/>
      <c r="C67" s="94"/>
      <c r="D67" s="94"/>
      <c r="E67" s="94"/>
      <c r="F67" s="94"/>
      <c r="G67" s="94"/>
      <c r="H67" s="94"/>
      <c r="I67" s="94"/>
      <c r="J67" s="94"/>
      <c r="K67" s="94"/>
      <c r="L67" s="94"/>
      <c r="M67" s="94"/>
      <c r="N67" s="94"/>
      <c r="O67" s="94"/>
      <c r="P67" s="94"/>
      <c r="Q67" s="94"/>
      <c r="R67" s="94"/>
      <c r="S67" s="94"/>
      <c r="T67" s="94"/>
      <c r="U67" s="94"/>
    </row>
    <row r="68" spans="1:21" x14ac:dyDescent="0.25">
      <c r="A68" s="94"/>
      <c r="B68" s="94"/>
      <c r="C68" s="94"/>
      <c r="D68" s="94"/>
      <c r="E68" s="94"/>
      <c r="F68" s="94"/>
      <c r="G68" s="94"/>
      <c r="H68" s="94"/>
      <c r="I68" s="94"/>
      <c r="J68" s="94"/>
      <c r="K68" s="94"/>
      <c r="L68" s="94"/>
      <c r="M68" s="94"/>
      <c r="N68" s="94"/>
      <c r="O68" s="94"/>
      <c r="P68" s="94"/>
      <c r="Q68" s="94"/>
      <c r="R68" s="94"/>
      <c r="S68" s="94"/>
      <c r="T68" s="94"/>
      <c r="U68" s="94"/>
    </row>
  </sheetData>
  <conditionalFormatting sqref="D50:S50 D42:E42 D46:D47 F46 I46 D45:F45 D43:D44 F47:G47 D49 H49:I49 H45:L45 G42:H42 J42:K42 F43:G44 I47:J47 K49:Q49 I43:J44 L47:M47 M42:N42 L43:M44 O47:P47 P42:Q42 N45:O46 Q45:S46 O43:P44 R43:S44 R47:S47 S42 S49">
    <cfRule type="expression" dxfId="29" priority="36">
      <formula>#REF!=0</formula>
    </cfRule>
  </conditionalFormatting>
  <conditionalFormatting sqref="D9:H9">
    <cfRule type="expression" dxfId="28" priority="34">
      <formula>#REF!=0</formula>
    </cfRule>
  </conditionalFormatting>
  <conditionalFormatting sqref="D6:H8">
    <cfRule type="expression" dxfId="27" priority="35">
      <formula>#REF!=0</formula>
    </cfRule>
  </conditionalFormatting>
  <conditionalFormatting sqref="D10:H10 D16:H18 D22:H23">
    <cfRule type="expression" dxfId="26" priority="33">
      <formula>#REF!=0</formula>
    </cfRule>
  </conditionalFormatting>
  <conditionalFormatting sqref="D11:H11 D13:H13">
    <cfRule type="expression" dxfId="25" priority="32">
      <formula>#REF!=0</formula>
    </cfRule>
  </conditionalFormatting>
  <conditionalFormatting sqref="D12:H12">
    <cfRule type="expression" dxfId="24" priority="31">
      <formula>#REF!=0</formula>
    </cfRule>
  </conditionalFormatting>
  <conditionalFormatting sqref="D43 F43:G43">
    <cfRule type="expression" dxfId="23" priority="30">
      <formula>#REF!=0</formula>
    </cfRule>
  </conditionalFormatting>
  <conditionalFormatting sqref="D24">
    <cfRule type="expression" dxfId="22" priority="25">
      <formula>#REF!=0</formula>
    </cfRule>
  </conditionalFormatting>
  <conditionalFormatting sqref="D25:D26 E26:H26">
    <cfRule type="expression" dxfId="21" priority="24">
      <formula>#REF!=0</formula>
    </cfRule>
  </conditionalFormatting>
  <conditionalFormatting sqref="D28">
    <cfRule type="expression" dxfId="20" priority="23">
      <formula>#REF!=0</formula>
    </cfRule>
  </conditionalFormatting>
  <conditionalFormatting sqref="E24:H24">
    <cfRule type="expression" dxfId="19" priority="21">
      <formula>#REF!=0</formula>
    </cfRule>
  </conditionalFormatting>
  <conditionalFormatting sqref="E25:H25">
    <cfRule type="expression" dxfId="18" priority="20">
      <formula>#REF!=0</formula>
    </cfRule>
  </conditionalFormatting>
  <conditionalFormatting sqref="E28:H28">
    <cfRule type="expression" dxfId="17" priority="19">
      <formula>#REF!=0</formula>
    </cfRule>
  </conditionalFormatting>
  <conditionalFormatting sqref="D5:H5">
    <cfRule type="expression" dxfId="16" priority="17">
      <formula>#REF!=0</formula>
    </cfRule>
  </conditionalFormatting>
  <conditionalFormatting sqref="D27:H27">
    <cfRule type="expression" dxfId="15" priority="18">
      <formula>#REF!=0</formula>
    </cfRule>
  </conditionalFormatting>
  <conditionalFormatting sqref="C5">
    <cfRule type="expression" dxfId="14" priority="16">
      <formula>#REF!=0</formula>
    </cfRule>
  </conditionalFormatting>
  <conditionalFormatting sqref="D29:D30">
    <cfRule type="expression" dxfId="13" priority="14">
      <formula>#REF!=0</formula>
    </cfRule>
  </conditionalFormatting>
  <conditionalFormatting sqref="C57">
    <cfRule type="expression" dxfId="12" priority="15">
      <formula>#REF!=0</formula>
    </cfRule>
  </conditionalFormatting>
  <conditionalFormatting sqref="E30:H30">
    <cfRule type="expression" dxfId="11" priority="13">
      <formula>#REF!=0</formula>
    </cfRule>
  </conditionalFormatting>
  <conditionalFormatting sqref="C55:C56">
    <cfRule type="expression" dxfId="10" priority="12">
      <formula>#REF!=0</formula>
    </cfRule>
  </conditionalFormatting>
  <conditionalFormatting sqref="D14:H14">
    <cfRule type="expression" dxfId="9" priority="11">
      <formula>#REF!=0</formula>
    </cfRule>
  </conditionalFormatting>
  <conditionalFormatting sqref="F56">
    <cfRule type="expression" dxfId="8" priority="10">
      <formula>#REF!=0</formula>
    </cfRule>
  </conditionalFormatting>
  <conditionalFormatting sqref="D55:S55">
    <cfRule type="expression" dxfId="7" priority="9">
      <formula>#REF!=0</formula>
    </cfRule>
  </conditionalFormatting>
  <conditionalFormatting sqref="E57">
    <cfRule type="expression" dxfId="6" priority="8">
      <formula>#REF!=0</formula>
    </cfRule>
  </conditionalFormatting>
  <conditionalFormatting sqref="D15:H15">
    <cfRule type="expression" dxfId="5" priority="7">
      <formula>#REF!=0</formula>
    </cfRule>
  </conditionalFormatting>
  <conditionalFormatting sqref="E29:H29">
    <cfRule type="expression" dxfId="4" priority="6">
      <formula>#REF!=0</formula>
    </cfRule>
  </conditionalFormatting>
  <conditionalFormatting sqref="D51:S51">
    <cfRule type="expression" dxfId="3" priority="5">
      <formula>#REF!=0</formula>
    </cfRule>
  </conditionalFormatting>
  <conditionalFormatting sqref="D52:S52">
    <cfRule type="expression" dxfId="2" priority="4">
      <formula>#REF!=0</formula>
    </cfRule>
  </conditionalFormatting>
  <conditionalFormatting sqref="C18">
    <cfRule type="expression" dxfId="1" priority="3">
      <formula>#REF!=0</formula>
    </cfRule>
  </conditionalFormatting>
  <conditionalFormatting sqref="E48:S48">
    <cfRule type="expression" dxfId="0" priority="2">
      <formula>#REF!=0</formula>
    </cfRule>
  </conditionalFormatting>
  <pageMargins left="0.23622047244094491" right="0.23622047244094491" top="0.74803149606299213" bottom="0.74803149606299213" header="0.31496062992125984" footer="0.31496062992125984"/>
  <pageSetup paperSize="9" scale="55" fitToHeight="0" orientation="landscape" r:id="rId1"/>
  <headerFooter>
    <oddHeader>&amp;R&amp;D &amp;T</oddHeader>
    <oddFooter>&amp;L&amp;F&amp;C&amp;A&amp;R&amp;P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rgb="FF2E666C"/>
    <pageSetUpPr fitToPage="1"/>
  </sheetPr>
  <dimension ref="A1:X68"/>
  <sheetViews>
    <sheetView showGridLines="0" view="pageBreakPreview" zoomScaleNormal="100" zoomScaleSheetLayoutView="100" workbookViewId="0"/>
  </sheetViews>
  <sheetFormatPr defaultRowHeight="15" x14ac:dyDescent="0.25"/>
  <cols>
    <col min="1" max="1" width="72.140625" style="15" customWidth="1"/>
    <col min="2" max="19" width="10.42578125" style="15" customWidth="1"/>
    <col min="20" max="20" width="2.7109375" style="15" customWidth="1"/>
    <col min="22" max="22" width="36.42578125" customWidth="1"/>
    <col min="23" max="23" width="11.42578125" customWidth="1"/>
  </cols>
  <sheetData>
    <row r="1" spans="1:24" ht="39.950000000000003" customHeight="1" x14ac:dyDescent="0.3">
      <c r="A1" s="67" t="s">
        <v>80</v>
      </c>
      <c r="B1" s="94"/>
      <c r="C1" s="167"/>
      <c r="D1" s="94"/>
      <c r="E1" s="94"/>
      <c r="F1" s="94"/>
      <c r="G1" s="94"/>
      <c r="H1" s="94"/>
      <c r="I1" s="94"/>
      <c r="J1" s="94"/>
      <c r="K1" s="94"/>
      <c r="L1" s="94"/>
      <c r="M1" s="94"/>
      <c r="N1" s="94"/>
      <c r="O1" s="94"/>
      <c r="P1" s="94"/>
      <c r="Q1" s="94"/>
      <c r="R1" s="94"/>
      <c r="S1" s="94"/>
      <c r="T1" s="94"/>
      <c r="U1" s="94"/>
      <c r="X1" s="165"/>
    </row>
    <row r="2" spans="1:24" s="17" customFormat="1" ht="39.950000000000003" customHeight="1" x14ac:dyDescent="0.25">
      <c r="A2" s="125" t="s">
        <v>167</v>
      </c>
      <c r="B2" s="94"/>
      <c r="C2" s="170"/>
      <c r="D2" s="94"/>
      <c r="E2" s="94"/>
      <c r="F2" s="94"/>
      <c r="G2" s="94"/>
      <c r="H2" s="94"/>
      <c r="I2" s="94"/>
      <c r="J2" s="327"/>
      <c r="K2" s="94"/>
      <c r="L2" s="94"/>
      <c r="M2" s="94"/>
      <c r="N2" s="94"/>
      <c r="O2" s="94"/>
      <c r="P2" s="94"/>
      <c r="Q2"/>
      <c r="R2"/>
      <c r="S2" s="94"/>
      <c r="T2" s="94"/>
      <c r="U2" s="94"/>
      <c r="X2" s="165"/>
    </row>
    <row r="3" spans="1:24" s="106" customFormat="1" ht="12" customHeight="1" x14ac:dyDescent="0.25">
      <c r="A3" s="179"/>
      <c r="B3" s="163"/>
      <c r="C3" s="329"/>
      <c r="D3" s="163"/>
      <c r="E3" s="94"/>
      <c r="F3" s="94"/>
      <c r="G3" s="94"/>
      <c r="H3" s="94"/>
      <c r="I3" s="94"/>
      <c r="J3" s="327"/>
      <c r="K3" s="94"/>
      <c r="L3" s="94"/>
      <c r="M3" s="94"/>
      <c r="N3" s="94"/>
      <c r="O3" s="94"/>
      <c r="P3" s="94"/>
      <c r="Q3"/>
      <c r="R3"/>
      <c r="S3" s="94"/>
      <c r="T3" s="94"/>
      <c r="U3" s="94"/>
      <c r="X3" s="165"/>
    </row>
    <row r="4" spans="1:24" ht="15" customHeight="1" x14ac:dyDescent="0.25">
      <c r="A4" s="133" t="s">
        <v>301</v>
      </c>
      <c r="B4" s="136"/>
      <c r="C4" s="423" t="str">
        <f>EDB_Name</f>
        <v>Alpine Energy</v>
      </c>
      <c r="D4" s="423"/>
      <c r="E4" s="94"/>
      <c r="F4" s="94"/>
      <c r="G4" s="94"/>
      <c r="H4" s="94"/>
      <c r="I4" s="94"/>
      <c r="J4" s="94"/>
      <c r="K4" s="94"/>
      <c r="L4" s="94"/>
      <c r="M4" s="94"/>
      <c r="N4" s="94"/>
      <c r="O4" s="94"/>
      <c r="P4" s="94"/>
      <c r="Q4"/>
      <c r="R4"/>
      <c r="S4" s="94"/>
      <c r="T4" s="94"/>
      <c r="U4" s="94"/>
      <c r="X4" s="165"/>
    </row>
    <row r="5" spans="1:24" x14ac:dyDescent="0.25">
      <c r="A5" s="330" t="s">
        <v>102</v>
      </c>
      <c r="B5" s="136"/>
      <c r="C5" s="424">
        <f>'EDB data'!C6</f>
        <v>1</v>
      </c>
      <c r="D5" s="424"/>
      <c r="E5" s="94"/>
      <c r="F5" s="94"/>
      <c r="G5" s="94"/>
      <c r="H5" s="94"/>
      <c r="I5" s="94"/>
      <c r="J5" s="94"/>
      <c r="K5" s="94"/>
      <c r="L5" s="94"/>
      <c r="M5" s="94"/>
      <c r="N5" s="94"/>
      <c r="O5" s="94"/>
      <c r="P5" s="94"/>
      <c r="Q5" s="94"/>
      <c r="R5" s="94"/>
      <c r="S5" s="94"/>
      <c r="T5" s="94"/>
      <c r="U5" s="94"/>
      <c r="X5" s="165"/>
    </row>
    <row r="6" spans="1:24" ht="39" customHeight="1" x14ac:dyDescent="0.25">
      <c r="A6" s="183"/>
      <c r="B6" s="331" t="s">
        <v>166</v>
      </c>
      <c r="C6" s="183" t="str">
        <f>Inputs!B20</f>
        <v>Alpine Energy</v>
      </c>
      <c r="D6" s="183" t="str">
        <f>Inputs!C20</f>
        <v>Aurora Energy</v>
      </c>
      <c r="E6" s="183" t="str">
        <f>Inputs!D20</f>
        <v>Centralines</v>
      </c>
      <c r="F6" s="183" t="str">
        <f>Inputs!E20</f>
        <v>Eastland Network</v>
      </c>
      <c r="G6" s="183" t="str">
        <f>Inputs!F20</f>
        <v>EA networks</v>
      </c>
      <c r="H6" s="183" t="str">
        <f>Inputs!G20</f>
        <v>Electricity Invercargill</v>
      </c>
      <c r="I6" s="183" t="str">
        <f>Inputs!H20</f>
        <v>Horizon Energy</v>
      </c>
      <c r="J6" s="183" t="str">
        <f>Inputs!I20</f>
        <v>Nelson Electricity</v>
      </c>
      <c r="K6" s="183" t="str">
        <f>Inputs!J20</f>
        <v>Network Tasman</v>
      </c>
      <c r="L6" s="183" t="str">
        <f>Inputs!K20</f>
        <v>Orion NZ</v>
      </c>
      <c r="M6" s="183" t="str">
        <f>Inputs!L20</f>
        <v>OtagoNet</v>
      </c>
      <c r="N6" s="183" t="str">
        <f>Inputs!M20</f>
        <v>Powerco</v>
      </c>
      <c r="O6" s="183" t="str">
        <f>Inputs!N20</f>
        <v>The Lines Company</v>
      </c>
      <c r="P6" s="183" t="str">
        <f>Inputs!O20</f>
        <v>Top Energy</v>
      </c>
      <c r="Q6" s="183" t="str">
        <f>Inputs!P20</f>
        <v>Unison Networks</v>
      </c>
      <c r="R6" s="183" t="str">
        <f>Inputs!Q20</f>
        <v>Vector</v>
      </c>
      <c r="S6" s="183" t="str">
        <f>Inputs!R20</f>
        <v>Wellington Electricity</v>
      </c>
      <c r="T6" s="94"/>
      <c r="U6" s="94"/>
      <c r="X6" s="165"/>
    </row>
    <row r="7" spans="1:24" ht="15.75" thickBot="1" x14ac:dyDescent="0.3">
      <c r="A7" s="232" t="s">
        <v>102</v>
      </c>
      <c r="B7" s="332">
        <f>C5</f>
        <v>1</v>
      </c>
      <c r="C7" s="8">
        <f>Inputs!B21</f>
        <v>1</v>
      </c>
      <c r="D7" s="8">
        <f>Inputs!C21</f>
        <v>2</v>
      </c>
      <c r="E7" s="8">
        <f>Inputs!D21</f>
        <v>3</v>
      </c>
      <c r="F7" s="8">
        <f>Inputs!E21</f>
        <v>4</v>
      </c>
      <c r="G7" s="8">
        <f>Inputs!F21</f>
        <v>5</v>
      </c>
      <c r="H7" s="8">
        <f>Inputs!G21</f>
        <v>6</v>
      </c>
      <c r="I7" s="8">
        <f>Inputs!H21</f>
        <v>7</v>
      </c>
      <c r="J7" s="8">
        <f>Inputs!I21</f>
        <v>8</v>
      </c>
      <c r="K7" s="8">
        <f>Inputs!J21</f>
        <v>9</v>
      </c>
      <c r="L7" s="8">
        <f>Inputs!K21</f>
        <v>10</v>
      </c>
      <c r="M7" s="8">
        <f>Inputs!L21</f>
        <v>11</v>
      </c>
      <c r="N7" s="8">
        <f>Inputs!M21</f>
        <v>12</v>
      </c>
      <c r="O7" s="8">
        <f>Inputs!N21</f>
        <v>13</v>
      </c>
      <c r="P7" s="8">
        <f>Inputs!O21</f>
        <v>14</v>
      </c>
      <c r="Q7" s="8">
        <f>Inputs!P21</f>
        <v>15</v>
      </c>
      <c r="R7" s="8">
        <f>Inputs!Q21</f>
        <v>16</v>
      </c>
      <c r="S7" s="8">
        <f>Inputs!R21</f>
        <v>17</v>
      </c>
      <c r="T7" s="94"/>
      <c r="U7" s="94"/>
      <c r="X7" s="165"/>
    </row>
    <row r="8" spans="1:24" ht="39.950000000000003" customHeight="1" x14ac:dyDescent="0.35">
      <c r="A8" s="333" t="s">
        <v>86</v>
      </c>
      <c r="B8" s="334"/>
      <c r="C8" s="90">
        <f t="dataTable" ref="C8:S33" dt2D="0" dtr="1" r1="C5"/>
        <v>0</v>
      </c>
      <c r="D8" s="90">
        <v>0</v>
      </c>
      <c r="E8" s="90">
        <v>0</v>
      </c>
      <c r="F8" s="90">
        <v>0</v>
      </c>
      <c r="G8" s="90">
        <v>0</v>
      </c>
      <c r="H8" s="90">
        <v>0</v>
      </c>
      <c r="I8" s="90">
        <v>0</v>
      </c>
      <c r="J8" s="90">
        <v>0</v>
      </c>
      <c r="K8" s="90">
        <v>0</v>
      </c>
      <c r="L8" s="90">
        <v>0</v>
      </c>
      <c r="M8" s="90">
        <v>0</v>
      </c>
      <c r="N8" s="90">
        <v>0</v>
      </c>
      <c r="O8" s="90">
        <v>0</v>
      </c>
      <c r="P8" s="90">
        <v>0</v>
      </c>
      <c r="Q8" s="90">
        <v>0</v>
      </c>
      <c r="R8" s="90">
        <v>0</v>
      </c>
      <c r="S8" s="90">
        <v>0</v>
      </c>
      <c r="T8" s="94"/>
      <c r="U8" s="94"/>
      <c r="V8" s="378" t="s">
        <v>262</v>
      </c>
      <c r="W8" s="379"/>
      <c r="X8" s="165"/>
    </row>
    <row r="9" spans="1:24" x14ac:dyDescent="0.25">
      <c r="A9" s="26" t="str">
        <f>"PV at 1 Apr " &amp; W10-1 &amp; " of BBAR"</f>
        <v>PV at 1 Apr 2020 of BBAR</v>
      </c>
      <c r="B9" s="361">
        <f>BBAR!C55</f>
        <v>161856.27484944134</v>
      </c>
      <c r="C9" s="360">
        <v>161856.27484944134</v>
      </c>
      <c r="D9" s="91">
        <v>256456.83369925234</v>
      </c>
      <c r="E9" s="91">
        <v>49354.481312982178</v>
      </c>
      <c r="F9" s="91">
        <v>103596.55309945627</v>
      </c>
      <c r="G9" s="91">
        <v>143863.40882464586</v>
      </c>
      <c r="H9" s="91">
        <v>58528.160123387737</v>
      </c>
      <c r="I9" s="91">
        <v>96008.722316878848</v>
      </c>
      <c r="J9" s="91">
        <v>30313.696861699013</v>
      </c>
      <c r="K9" s="91">
        <v>124796.89648512662</v>
      </c>
      <c r="L9" s="91">
        <v>693405.00150013447</v>
      </c>
      <c r="M9" s="91">
        <v>110557.09567144902</v>
      </c>
      <c r="N9" s="91">
        <v>1051751.2100184578</v>
      </c>
      <c r="O9" s="91">
        <v>149008.87709056123</v>
      </c>
      <c r="P9" s="91">
        <v>170305.89377955417</v>
      </c>
      <c r="Q9" s="91">
        <v>434249.86557433079</v>
      </c>
      <c r="R9" s="91">
        <v>1746411.7852356103</v>
      </c>
      <c r="S9" s="91">
        <v>433913.89611222962</v>
      </c>
      <c r="T9" s="94"/>
      <c r="U9" s="94"/>
      <c r="V9" s="380" t="str">
        <f>Inputs!A13</f>
        <v>Last day of year 1 of the DPP period</v>
      </c>
      <c r="W9" s="381">
        <f>Inputs!B13</f>
        <v>44286</v>
      </c>
      <c r="X9" s="165"/>
    </row>
    <row r="10" spans="1:24" x14ac:dyDescent="0.25">
      <c r="A10" s="26" t="s">
        <v>126</v>
      </c>
      <c r="B10" s="361">
        <f>MAR!D48</f>
        <v>37457.513608259382</v>
      </c>
      <c r="C10" s="360">
        <v>37457.513608259382</v>
      </c>
      <c r="D10" s="91">
        <v>59144.595765120393</v>
      </c>
      <c r="E10" s="91">
        <v>11382.230702718176</v>
      </c>
      <c r="F10" s="91">
        <v>23891.647445482104</v>
      </c>
      <c r="G10" s="91">
        <v>33178.071481238672</v>
      </c>
      <c r="H10" s="91">
        <v>13497.88313862388</v>
      </c>
      <c r="I10" s="91">
        <v>22141.72650207701</v>
      </c>
      <c r="J10" s="91">
        <v>6991.0063271471072</v>
      </c>
      <c r="K10" s="91">
        <v>28780.913687837932</v>
      </c>
      <c r="L10" s="91">
        <v>159914.46951782948</v>
      </c>
      <c r="M10" s="91">
        <v>25511.189612359609</v>
      </c>
      <c r="N10" s="91">
        <v>242556.9998067058</v>
      </c>
      <c r="O10" s="91">
        <v>34388.049068372842</v>
      </c>
      <c r="P10" s="91">
        <v>39276.291057314993</v>
      </c>
      <c r="Q10" s="91">
        <v>100147.58581387937</v>
      </c>
      <c r="R10" s="91">
        <v>402761.03228480107</v>
      </c>
      <c r="S10" s="91">
        <v>100070.10385428886</v>
      </c>
      <c r="T10" s="94"/>
      <c r="U10" s="94"/>
      <c r="V10" s="382" t="s">
        <v>296</v>
      </c>
      <c r="W10" s="383">
        <f>YEAR(W9)</f>
        <v>2021</v>
      </c>
      <c r="X10" s="165"/>
    </row>
    <row r="11" spans="1:24" x14ac:dyDescent="0.25">
      <c r="A11" s="26" t="s">
        <v>127</v>
      </c>
      <c r="B11" s="361">
        <f>MAR!D49</f>
        <v>30391.67000663892</v>
      </c>
      <c r="C11" s="360">
        <v>30391.67000663892</v>
      </c>
      <c r="D11" s="91">
        <v>59144.595765120393</v>
      </c>
      <c r="E11" s="91">
        <v>9964.3623105061397</v>
      </c>
      <c r="F11" s="91">
        <v>22568.025619812492</v>
      </c>
      <c r="G11" s="91">
        <v>33178.071481238672</v>
      </c>
      <c r="H11" s="91">
        <v>13497.88313862388</v>
      </c>
      <c r="I11" s="91">
        <v>22141.72650207701</v>
      </c>
      <c r="J11" s="91">
        <v>6991.0063271471072</v>
      </c>
      <c r="K11" s="91">
        <v>28780.913687837932</v>
      </c>
      <c r="L11" s="91">
        <v>159914.46951782948</v>
      </c>
      <c r="M11" s="91">
        <v>25511.189612359609</v>
      </c>
      <c r="N11" s="91">
        <v>242556.9998067058</v>
      </c>
      <c r="O11" s="91">
        <v>34388.049068372842</v>
      </c>
      <c r="P11" s="91">
        <v>34383.698989207624</v>
      </c>
      <c r="Q11" s="91">
        <v>100147.58581387937</v>
      </c>
      <c r="R11" s="91">
        <v>402761.03228480107</v>
      </c>
      <c r="S11" s="91">
        <v>100070.10385428886</v>
      </c>
      <c r="T11" s="94"/>
      <c r="U11" s="94"/>
      <c r="V11" s="384" t="s">
        <v>297</v>
      </c>
      <c r="W11" s="385">
        <f>W10+1</f>
        <v>2022</v>
      </c>
      <c r="X11" s="165"/>
    </row>
    <row r="12" spans="1:24" s="92" customFormat="1" x14ac:dyDescent="0.25">
      <c r="A12" s="26" t="str">
        <f>"PV at 1 Apr " &amp; W10-1 &amp; " of MAR before tax over the regulatory period (Applicable X)"</f>
        <v>PV at 1 Apr 2020 of MAR before tax over the regulatory period (Applicable X)</v>
      </c>
      <c r="B12" s="361">
        <f>MAR!C51</f>
        <v>162419.49435870498</v>
      </c>
      <c r="C12" s="362">
        <v>162419.49435870498</v>
      </c>
      <c r="D12" s="105">
        <v>256456.83369925234</v>
      </c>
      <c r="E12" s="105">
        <v>49354.481312982178</v>
      </c>
      <c r="F12" s="105">
        <v>103596.55309945627</v>
      </c>
      <c r="G12" s="105">
        <v>143863.40882464586</v>
      </c>
      <c r="H12" s="105">
        <v>58528.160123387737</v>
      </c>
      <c r="I12" s="105">
        <v>96008.722316878848</v>
      </c>
      <c r="J12" s="105">
        <v>30313.696861699013</v>
      </c>
      <c r="K12" s="105">
        <v>124796.89648512662</v>
      </c>
      <c r="L12" s="105">
        <v>693405.00150013447</v>
      </c>
      <c r="M12" s="105">
        <v>110619.0485749393</v>
      </c>
      <c r="N12" s="105">
        <v>1051751.2100184578</v>
      </c>
      <c r="O12" s="105">
        <v>149109.99165827964</v>
      </c>
      <c r="P12" s="105">
        <v>170305.89377955417</v>
      </c>
      <c r="Q12" s="105">
        <v>434249.86557433079</v>
      </c>
      <c r="R12" s="105">
        <v>1746411.7852356103</v>
      </c>
      <c r="S12" s="105">
        <v>433913.89611222962</v>
      </c>
      <c r="T12" s="94"/>
      <c r="U12" s="94"/>
      <c r="V12" s="384" t="s">
        <v>298</v>
      </c>
      <c r="W12" s="385">
        <f t="shared" ref="W12:W14" si="0">W11+1</f>
        <v>2023</v>
      </c>
      <c r="X12" s="165"/>
    </row>
    <row r="13" spans="1:24" s="106" customFormat="1" x14ac:dyDescent="0.25">
      <c r="A13" s="26" t="str">
        <f>"MAR (industry-wide X factor) " &amp; W10</f>
        <v>MAR (industry-wide X factor) 2021</v>
      </c>
      <c r="B13" s="361">
        <f>MAR!D46</f>
        <v>37457.513608259382</v>
      </c>
      <c r="C13" s="360">
        <v>37457.513608259382</v>
      </c>
      <c r="D13" s="91">
        <v>59144.595765120393</v>
      </c>
      <c r="E13" s="91">
        <v>11382.230702718176</v>
      </c>
      <c r="F13" s="91">
        <v>23891.647445482104</v>
      </c>
      <c r="G13" s="91">
        <v>33178.071481238672</v>
      </c>
      <c r="H13" s="91">
        <v>13497.88313862388</v>
      </c>
      <c r="I13" s="91">
        <v>22141.72650207701</v>
      </c>
      <c r="J13" s="91">
        <v>6991.0063271471072</v>
      </c>
      <c r="K13" s="91">
        <v>28780.913687837932</v>
      </c>
      <c r="L13" s="91">
        <v>159914.46951782948</v>
      </c>
      <c r="M13" s="91">
        <v>25511.189612359609</v>
      </c>
      <c r="N13" s="91">
        <v>242556.9998067058</v>
      </c>
      <c r="O13" s="91">
        <v>34388.049068372842</v>
      </c>
      <c r="P13" s="91">
        <v>39276.291057314993</v>
      </c>
      <c r="Q13" s="91">
        <v>100147.58581387937</v>
      </c>
      <c r="R13" s="91">
        <v>402761.03228480107</v>
      </c>
      <c r="S13" s="91">
        <v>100070.10385428886</v>
      </c>
      <c r="T13" s="94"/>
      <c r="U13" s="94"/>
      <c r="V13" s="386" t="s">
        <v>299</v>
      </c>
      <c r="W13" s="387">
        <f t="shared" si="0"/>
        <v>2024</v>
      </c>
      <c r="X13" s="165"/>
    </row>
    <row r="14" spans="1:24" s="106" customFormat="1" ht="15.75" thickBot="1" x14ac:dyDescent="0.3">
      <c r="A14" s="26" t="str">
        <f>"MAR (industry-wide X factor) " &amp; W11</f>
        <v>MAR (industry-wide X factor) 2022</v>
      </c>
      <c r="B14" s="361">
        <f>MAR!E46</f>
        <v>38021.963373808707</v>
      </c>
      <c r="C14" s="360">
        <v>38021.963373808707</v>
      </c>
      <c r="D14" s="91">
        <v>60035.849615076164</v>
      </c>
      <c r="E14" s="91">
        <v>11553.7502947223</v>
      </c>
      <c r="F14" s="91">
        <v>24251.672270947718</v>
      </c>
      <c r="G14" s="91">
        <v>33678.034048557463</v>
      </c>
      <c r="H14" s="91">
        <v>13701.283637992008</v>
      </c>
      <c r="I14" s="91">
        <v>22475.381652380391</v>
      </c>
      <c r="J14" s="91">
        <v>7096.354266777621</v>
      </c>
      <c r="K14" s="91">
        <v>29214.615191714936</v>
      </c>
      <c r="L14" s="91">
        <v>162324.23130210821</v>
      </c>
      <c r="M14" s="91">
        <v>25895.619426526599</v>
      </c>
      <c r="N14" s="91">
        <v>246212.10738018481</v>
      </c>
      <c r="O14" s="91">
        <v>34906.244868482267</v>
      </c>
      <c r="P14" s="91">
        <v>39868.148101292951</v>
      </c>
      <c r="Q14" s="91">
        <v>101656.71644983569</v>
      </c>
      <c r="R14" s="91">
        <v>408830.2650860789</v>
      </c>
      <c r="S14" s="91">
        <v>101578.06690943928</v>
      </c>
      <c r="T14" s="94"/>
      <c r="U14" s="94"/>
      <c r="V14" s="388" t="s">
        <v>300</v>
      </c>
      <c r="W14" s="389">
        <f t="shared" si="0"/>
        <v>2025</v>
      </c>
      <c r="X14" s="165"/>
    </row>
    <row r="15" spans="1:24" s="106" customFormat="1" x14ac:dyDescent="0.25">
      <c r="A15" s="26" t="str">
        <f>"MAR (industry-wide X factor) " &amp; W12</f>
        <v>MAR (industry-wide X factor) 2023</v>
      </c>
      <c r="B15" s="361">
        <f>MAR!F46</f>
        <v>38696.167260437069</v>
      </c>
      <c r="C15" s="360">
        <v>38696.167260437069</v>
      </c>
      <c r="D15" s="91">
        <v>61100.40282474555</v>
      </c>
      <c r="E15" s="91">
        <v>11758.620918505007</v>
      </c>
      <c r="F15" s="91">
        <v>24681.701923587203</v>
      </c>
      <c r="G15" s="91">
        <v>34275.211559521573</v>
      </c>
      <c r="H15" s="91">
        <v>13944.234234459496</v>
      </c>
      <c r="I15" s="91">
        <v>22873.914193020537</v>
      </c>
      <c r="J15" s="91">
        <v>7222.1865280029551</v>
      </c>
      <c r="K15" s="91">
        <v>29732.647543568026</v>
      </c>
      <c r="L15" s="91">
        <v>165202.55787777447</v>
      </c>
      <c r="M15" s="91">
        <v>26354.799482337174</v>
      </c>
      <c r="N15" s="91">
        <v>250577.93031517367</v>
      </c>
      <c r="O15" s="91">
        <v>35525.200963057418</v>
      </c>
      <c r="P15" s="91">
        <v>40575.088459377737</v>
      </c>
      <c r="Q15" s="91">
        <v>103459.28915389464</v>
      </c>
      <c r="R15" s="91">
        <v>416079.62648760527</v>
      </c>
      <c r="S15" s="91">
        <v>103379.2450030912</v>
      </c>
      <c r="T15" s="94"/>
      <c r="U15" s="94"/>
      <c r="X15" s="165"/>
    </row>
    <row r="16" spans="1:24" s="106" customFormat="1" x14ac:dyDescent="0.25">
      <c r="A16" s="26" t="str">
        <f>"MAR (industry-wide X factor) " &amp; W13</f>
        <v>MAR (industry-wide X factor) 2024</v>
      </c>
      <c r="B16" s="361">
        <f>MAR!G46</f>
        <v>39511.483588452757</v>
      </c>
      <c r="C16" s="360">
        <v>39511.483588452757</v>
      </c>
      <c r="D16" s="91">
        <v>62387.769496903886</v>
      </c>
      <c r="E16" s="91">
        <v>12006.37144028874</v>
      </c>
      <c r="F16" s="91">
        <v>25201.737782593093</v>
      </c>
      <c r="G16" s="91">
        <v>34997.379712315385</v>
      </c>
      <c r="H16" s="91">
        <v>14238.034955769015</v>
      </c>
      <c r="I16" s="91">
        <v>23355.860521236529</v>
      </c>
      <c r="J16" s="91">
        <v>7374.3557741359191</v>
      </c>
      <c r="K16" s="91">
        <v>30359.105271390366</v>
      </c>
      <c r="L16" s="91">
        <v>168683.32489951039</v>
      </c>
      <c r="M16" s="91">
        <v>26910.086991689499</v>
      </c>
      <c r="N16" s="91">
        <v>255857.53014353226</v>
      </c>
      <c r="O16" s="91">
        <v>36273.706007659915</v>
      </c>
      <c r="P16" s="91">
        <v>41429.993078457002</v>
      </c>
      <c r="Q16" s="91">
        <v>105639.14451694266</v>
      </c>
      <c r="R16" s="91">
        <v>424846.29608945112</v>
      </c>
      <c r="S16" s="91">
        <v>105557.41386053072</v>
      </c>
      <c r="T16" s="94"/>
      <c r="U16" s="94"/>
      <c r="X16" s="165"/>
    </row>
    <row r="17" spans="1:24" s="106" customFormat="1" x14ac:dyDescent="0.25">
      <c r="A17" s="26" t="str">
        <f>"MAR (industry-wide X factor) " &amp; W14</f>
        <v>MAR (industry-wide X factor) 2025</v>
      </c>
      <c r="B17" s="361">
        <f>MAR!H46</f>
        <v>40362.118210430657</v>
      </c>
      <c r="C17" s="360">
        <v>40362.118210430657</v>
      </c>
      <c r="D17" s="91">
        <v>63730.902983735366</v>
      </c>
      <c r="E17" s="91">
        <v>12264.854147185149</v>
      </c>
      <c r="F17" s="91">
        <v>25744.300823636368</v>
      </c>
      <c r="G17" s="91">
        <v>35750.831118288479</v>
      </c>
      <c r="H17" s="91">
        <v>14544.562688527911</v>
      </c>
      <c r="I17" s="91">
        <v>23858.684049514693</v>
      </c>
      <c r="J17" s="91">
        <v>7533.116766297092</v>
      </c>
      <c r="K17" s="91">
        <v>31012.700218750524</v>
      </c>
      <c r="L17" s="91">
        <v>172314.87358556894</v>
      </c>
      <c r="M17" s="91">
        <v>27489.428732283061</v>
      </c>
      <c r="N17" s="91">
        <v>261365.83440516845</v>
      </c>
      <c r="O17" s="91">
        <v>37054.635180529069</v>
      </c>
      <c r="P17" s="91">
        <v>42321.930897545622</v>
      </c>
      <c r="Q17" s="91">
        <v>107913.42798091515</v>
      </c>
      <c r="R17" s="91">
        <v>433992.7248147541</v>
      </c>
      <c r="S17" s="91">
        <v>107829.93776197337</v>
      </c>
      <c r="T17" s="94"/>
      <c r="U17" s="94"/>
      <c r="X17" s="165"/>
    </row>
    <row r="18" spans="1:24" s="106" customFormat="1" x14ac:dyDescent="0.25">
      <c r="A18" s="26" t="str">
        <f>"MAR (applicable X factor) " &amp; W10</f>
        <v>MAR (applicable X factor) 2021</v>
      </c>
      <c r="B18" s="361">
        <f>MAR!D47</f>
        <v>30391.67000663892</v>
      </c>
      <c r="C18" s="360">
        <v>30391.67000663892</v>
      </c>
      <c r="D18" s="91">
        <v>59144.595765120393</v>
      </c>
      <c r="E18" s="91">
        <v>9964.3623105061397</v>
      </c>
      <c r="F18" s="91">
        <v>22568.025619812492</v>
      </c>
      <c r="G18" s="91">
        <v>33178.071481238672</v>
      </c>
      <c r="H18" s="91">
        <v>13497.88313862388</v>
      </c>
      <c r="I18" s="91">
        <v>22141.72650207701</v>
      </c>
      <c r="J18" s="91">
        <v>6991.0063271471072</v>
      </c>
      <c r="K18" s="91">
        <v>28780.913687837932</v>
      </c>
      <c r="L18" s="91">
        <v>159914.46951782948</v>
      </c>
      <c r="M18" s="91">
        <v>25511.189612359609</v>
      </c>
      <c r="N18" s="91">
        <v>242556.9998067058</v>
      </c>
      <c r="O18" s="91">
        <v>34388.049068372842</v>
      </c>
      <c r="P18" s="91">
        <v>34383.698989207624</v>
      </c>
      <c r="Q18" s="91">
        <v>100147.58581387937</v>
      </c>
      <c r="R18" s="91">
        <v>402761.03228480107</v>
      </c>
      <c r="S18" s="91">
        <v>100070.10385428886</v>
      </c>
      <c r="T18" s="94"/>
      <c r="U18" s="94"/>
      <c r="X18" s="165"/>
    </row>
    <row r="19" spans="1:24" s="106" customFormat="1" x14ac:dyDescent="0.25">
      <c r="A19" s="26" t="str">
        <f>"MAR (applicable X factor) " &amp; W11</f>
        <v>MAR (applicable X factor) 2022</v>
      </c>
      <c r="B19" s="361">
        <f>MAR!E47</f>
        <v>34243.104956203562</v>
      </c>
      <c r="C19" s="360">
        <v>34243.104956203562</v>
      </c>
      <c r="D19" s="91">
        <v>60035.849615076164</v>
      </c>
      <c r="E19" s="91">
        <v>10822.532065795649</v>
      </c>
      <c r="F19" s="91">
        <v>23595.34784089019</v>
      </c>
      <c r="G19" s="91">
        <v>33678.034048557463</v>
      </c>
      <c r="H19" s="91">
        <v>13701.283637992008</v>
      </c>
      <c r="I19" s="91">
        <v>22475.381652380391</v>
      </c>
      <c r="J19" s="91">
        <v>7096.354266777621</v>
      </c>
      <c r="K19" s="91">
        <v>29214.615191714936</v>
      </c>
      <c r="L19" s="91">
        <v>162324.23130210821</v>
      </c>
      <c r="M19" s="91">
        <v>25895.619426526599</v>
      </c>
      <c r="N19" s="91">
        <v>246212.10738018481</v>
      </c>
      <c r="O19" s="91">
        <v>34906.244868482267</v>
      </c>
      <c r="P19" s="91">
        <v>37344.957284322511</v>
      </c>
      <c r="Q19" s="91">
        <v>101656.71644983569</v>
      </c>
      <c r="R19" s="91">
        <v>408830.2650860789</v>
      </c>
      <c r="S19" s="91">
        <v>101578.06690943928</v>
      </c>
      <c r="T19" s="94"/>
      <c r="U19" s="94"/>
      <c r="X19" s="165"/>
    </row>
    <row r="20" spans="1:24" s="106" customFormat="1" x14ac:dyDescent="0.25">
      <c r="A20" s="26" t="str">
        <f>"MAR (applicable X factor) " &amp; W12</f>
        <v>MAR (applicable X factor) 2023</v>
      </c>
      <c r="B20" s="361">
        <f>MAR!F47</f>
        <v>38683.83553213218</v>
      </c>
      <c r="C20" s="360">
        <v>38683.83553213218</v>
      </c>
      <c r="D20" s="91">
        <v>61100.40282474555</v>
      </c>
      <c r="E20" s="91">
        <v>11785.447331163101</v>
      </c>
      <c r="F20" s="91">
        <v>24734.151763074846</v>
      </c>
      <c r="G20" s="91">
        <v>34275.211559521573</v>
      </c>
      <c r="H20" s="91">
        <v>13944.234234459496</v>
      </c>
      <c r="I20" s="91">
        <v>22873.914193020537</v>
      </c>
      <c r="J20" s="91">
        <v>7222.1865280029551</v>
      </c>
      <c r="K20" s="91">
        <v>29732.647543568026</v>
      </c>
      <c r="L20" s="91">
        <v>165202.55787777447</v>
      </c>
      <c r="M20" s="91">
        <v>26354.799482337174</v>
      </c>
      <c r="N20" s="91">
        <v>250577.93031517367</v>
      </c>
      <c r="O20" s="91">
        <v>35525.200963057418</v>
      </c>
      <c r="P20" s="91">
        <v>40667.657483772171</v>
      </c>
      <c r="Q20" s="91">
        <v>103459.28915389464</v>
      </c>
      <c r="R20" s="91">
        <v>416079.62648760527</v>
      </c>
      <c r="S20" s="91">
        <v>103379.2450030912</v>
      </c>
      <c r="T20" s="94"/>
      <c r="U20" s="94"/>
      <c r="X20" s="165"/>
    </row>
    <row r="21" spans="1:24" s="106" customFormat="1" x14ac:dyDescent="0.25">
      <c r="A21" s="26" t="str">
        <f>"MAR (applicable X factor) " &amp; W13</f>
        <v>MAR (applicable X factor) 2024</v>
      </c>
      <c r="B21" s="361">
        <f>MAR!G47</f>
        <v>43843.770158217245</v>
      </c>
      <c r="C21" s="360">
        <v>43843.770158217245</v>
      </c>
      <c r="D21" s="91">
        <v>62387.769496903886</v>
      </c>
      <c r="E21" s="91">
        <v>12876.126492604613</v>
      </c>
      <c r="F21" s="91">
        <v>26012.951505768669</v>
      </c>
      <c r="G21" s="91">
        <v>34997.379712315385</v>
      </c>
      <c r="H21" s="91">
        <v>14238.034955769015</v>
      </c>
      <c r="I21" s="91">
        <v>23355.860521236529</v>
      </c>
      <c r="J21" s="91">
        <v>7374.3557741359191</v>
      </c>
      <c r="K21" s="91">
        <v>30359.105271390366</v>
      </c>
      <c r="L21" s="91">
        <v>168683.32489951039</v>
      </c>
      <c r="M21" s="91">
        <v>26910.086991689499</v>
      </c>
      <c r="N21" s="91">
        <v>255857.53014353226</v>
      </c>
      <c r="O21" s="91">
        <v>36273.706007659915</v>
      </c>
      <c r="P21" s="91">
        <v>44431.228378947846</v>
      </c>
      <c r="Q21" s="91">
        <v>105639.14451694266</v>
      </c>
      <c r="R21" s="91">
        <v>424846.29608945112</v>
      </c>
      <c r="S21" s="91">
        <v>105557.41386053072</v>
      </c>
      <c r="T21" s="94"/>
      <c r="U21" s="94"/>
      <c r="X21" s="165"/>
    </row>
    <row r="22" spans="1:24" s="106" customFormat="1" x14ac:dyDescent="0.25">
      <c r="A22" s="26" t="str">
        <f>"MAR (applicable X factor) " &amp; W14</f>
        <v>MAR (applicable X factor) 2025</v>
      </c>
      <c r="B22" s="361">
        <f>MAR!H47</f>
        <v>49714.317794481423</v>
      </c>
      <c r="C22" s="360">
        <v>49714.317794481423</v>
      </c>
      <c r="D22" s="91">
        <v>63730.902983735366</v>
      </c>
      <c r="E22" s="91">
        <v>14074.067355966599</v>
      </c>
      <c r="F22" s="91">
        <v>27370.168370605712</v>
      </c>
      <c r="G22" s="91">
        <v>35750.831118288479</v>
      </c>
      <c r="H22" s="91">
        <v>14544.562688527911</v>
      </c>
      <c r="I22" s="91">
        <v>23858.684049514693</v>
      </c>
      <c r="J22" s="91">
        <v>7533.116766297092</v>
      </c>
      <c r="K22" s="91">
        <v>31012.700218750524</v>
      </c>
      <c r="L22" s="91">
        <v>172314.87358556894</v>
      </c>
      <c r="M22" s="91">
        <v>27489.428732283061</v>
      </c>
      <c r="N22" s="91">
        <v>261365.83440516845</v>
      </c>
      <c r="O22" s="91">
        <v>37054.635180529069</v>
      </c>
      <c r="P22" s="91">
        <v>48564.923719319086</v>
      </c>
      <c r="Q22" s="91">
        <v>107913.42798091515</v>
      </c>
      <c r="R22" s="91">
        <v>433992.7248147541</v>
      </c>
      <c r="S22" s="91">
        <v>107829.93776197337</v>
      </c>
      <c r="T22" s="94"/>
      <c r="U22" s="94"/>
      <c r="X22" s="165"/>
    </row>
    <row r="23" spans="1:24" s="106" customFormat="1" x14ac:dyDescent="0.25">
      <c r="A23" s="26" t="str">
        <f>"BBAR before tax " &amp; W10</f>
        <v>BBAR before tax 2021</v>
      </c>
      <c r="B23" s="361">
        <f>BBAR!F57</f>
        <v>37401.856888957402</v>
      </c>
      <c r="C23" s="360">
        <v>37401.856888957402</v>
      </c>
      <c r="D23" s="91">
        <v>58750.203877015323</v>
      </c>
      <c r="E23" s="91">
        <v>11382.350273637023</v>
      </c>
      <c r="F23" s="91">
        <v>23522.164419425033</v>
      </c>
      <c r="G23" s="91">
        <v>32232.055051167772</v>
      </c>
      <c r="H23" s="91">
        <v>13574.993907618951</v>
      </c>
      <c r="I23" s="91">
        <v>22213.839468290797</v>
      </c>
      <c r="J23" s="91">
        <v>7095.6905242301846</v>
      </c>
      <c r="K23" s="91">
        <v>28762.295591175254</v>
      </c>
      <c r="L23" s="91">
        <v>159905.9703184829</v>
      </c>
      <c r="M23" s="91">
        <v>25184.713085360661</v>
      </c>
      <c r="N23" s="91">
        <v>239866.68556187919</v>
      </c>
      <c r="O23" s="91">
        <v>34390.763335943127</v>
      </c>
      <c r="P23" s="91">
        <v>38163.259077665054</v>
      </c>
      <c r="Q23" s="91">
        <v>98906.122625699893</v>
      </c>
      <c r="R23" s="91">
        <v>398942.4014607608</v>
      </c>
      <c r="S23" s="91">
        <v>100070.29086408144</v>
      </c>
      <c r="T23" s="94"/>
      <c r="U23" s="94"/>
      <c r="V23" s="94"/>
      <c r="W23" s="94"/>
      <c r="X23" s="165"/>
    </row>
    <row r="24" spans="1:24" s="106" customFormat="1" x14ac:dyDescent="0.25">
      <c r="A24" s="26" t="str">
        <f>"BBAR before tax " &amp; W11</f>
        <v>BBAR before tax 2022</v>
      </c>
      <c r="B24" s="361">
        <f>BBAR!G57</f>
        <v>37523.001539009652</v>
      </c>
      <c r="C24" s="360">
        <v>37523.001539009652</v>
      </c>
      <c r="D24" s="91">
        <v>59166.230926226293</v>
      </c>
      <c r="E24" s="91">
        <v>11415.181821302427</v>
      </c>
      <c r="F24" s="91">
        <v>23878.502746028786</v>
      </c>
      <c r="G24" s="91">
        <v>32680.815128403101</v>
      </c>
      <c r="H24" s="91">
        <v>13613.56634258643</v>
      </c>
      <c r="I24" s="91">
        <v>22254.392800511516</v>
      </c>
      <c r="J24" s="91">
        <v>7007.1091286933215</v>
      </c>
      <c r="K24" s="91">
        <v>28713.79460904708</v>
      </c>
      <c r="L24" s="91">
        <v>160663.30012830754</v>
      </c>
      <c r="M24" s="91">
        <v>25320.521998760705</v>
      </c>
      <c r="N24" s="91">
        <v>240307.75611963472</v>
      </c>
      <c r="O24" s="91">
        <v>34506.097988689828</v>
      </c>
      <c r="P24" s="91">
        <v>38835.369235377177</v>
      </c>
      <c r="Q24" s="91">
        <v>99884.704759082073</v>
      </c>
      <c r="R24" s="91">
        <v>399342.20759986166</v>
      </c>
      <c r="S24" s="91">
        <v>99806.748236894142</v>
      </c>
      <c r="T24" s="94"/>
      <c r="U24" s="94"/>
      <c r="V24" s="94"/>
      <c r="W24" s="94"/>
      <c r="X24" s="165"/>
    </row>
    <row r="25" spans="1:24" s="106" customFormat="1" x14ac:dyDescent="0.25">
      <c r="A25" s="26" t="str">
        <f>"BBAR before tax " &amp; W12</f>
        <v>BBAR before tax 2023</v>
      </c>
      <c r="B25" s="361">
        <f>BBAR!H57</f>
        <v>38452.748137714756</v>
      </c>
      <c r="C25" s="360">
        <v>38452.748137714756</v>
      </c>
      <c r="D25" s="91">
        <v>60779.661730025553</v>
      </c>
      <c r="E25" s="91">
        <v>11702.890083346965</v>
      </c>
      <c r="F25" s="91">
        <v>24724.000292446861</v>
      </c>
      <c r="G25" s="91">
        <v>34189.980672184698</v>
      </c>
      <c r="H25" s="91">
        <v>13893.877291024151</v>
      </c>
      <c r="I25" s="91">
        <v>22771.159585648627</v>
      </c>
      <c r="J25" s="91">
        <v>7143.8109809326097</v>
      </c>
      <c r="K25" s="91">
        <v>29593.057898007479</v>
      </c>
      <c r="L25" s="91">
        <v>164514.35572706765</v>
      </c>
      <c r="M25" s="91">
        <v>26156.054475008597</v>
      </c>
      <c r="N25" s="91">
        <v>248500.61809678641</v>
      </c>
      <c r="O25" s="91">
        <v>35319.057005618648</v>
      </c>
      <c r="P25" s="91">
        <v>40475.109499592509</v>
      </c>
      <c r="Q25" s="91">
        <v>103009.85272375988</v>
      </c>
      <c r="R25" s="91">
        <v>412599.0159226114</v>
      </c>
      <c r="S25" s="91">
        <v>102623.33945973456</v>
      </c>
      <c r="T25" s="94"/>
      <c r="U25" s="94"/>
      <c r="V25" s="94"/>
      <c r="W25" s="94"/>
      <c r="X25" s="165"/>
    </row>
    <row r="26" spans="1:24" s="106" customFormat="1" x14ac:dyDescent="0.25">
      <c r="A26" s="26" t="str">
        <f>"BBAR before tax " &amp; W13</f>
        <v>BBAR before tax 2024</v>
      </c>
      <c r="B26" s="361">
        <f>BBAR!I57</f>
        <v>39547.159570070027</v>
      </c>
      <c r="C26" s="360">
        <v>39547.159570070027</v>
      </c>
      <c r="D26" s="91">
        <v>63015.916645935758</v>
      </c>
      <c r="E26" s="91">
        <v>12079.897075884957</v>
      </c>
      <c r="F26" s="91">
        <v>25535.302724679041</v>
      </c>
      <c r="G26" s="91">
        <v>35916.451046090879</v>
      </c>
      <c r="H26" s="91">
        <v>14247.955778408115</v>
      </c>
      <c r="I26" s="91">
        <v>23439.912433625515</v>
      </c>
      <c r="J26" s="91">
        <v>7367.8111765331632</v>
      </c>
      <c r="K26" s="91">
        <v>30644.39854097131</v>
      </c>
      <c r="L26" s="91">
        <v>169214.84074617093</v>
      </c>
      <c r="M26" s="91">
        <v>27282.546060384051</v>
      </c>
      <c r="N26" s="91">
        <v>259559.64584186845</v>
      </c>
      <c r="O26" s="91">
        <v>36406.500007130468</v>
      </c>
      <c r="P26" s="91">
        <v>42338.380783269771</v>
      </c>
      <c r="Q26" s="91">
        <v>107034.59301028411</v>
      </c>
      <c r="R26" s="91">
        <v>430737.29856731079</v>
      </c>
      <c r="S26" s="91">
        <v>106421.71733576788</v>
      </c>
      <c r="T26" s="94"/>
      <c r="U26" s="94"/>
      <c r="V26" s="94"/>
      <c r="W26" s="94"/>
      <c r="X26" s="165"/>
    </row>
    <row r="27" spans="1:24" s="106" customFormat="1" x14ac:dyDescent="0.25">
      <c r="A27" s="26" t="str">
        <f>"BBAR before tax " &amp; W14</f>
        <v>BBAR before tax 2025</v>
      </c>
      <c r="B27" s="361">
        <f>BBAR!J57</f>
        <v>40516.68617341989</v>
      </c>
      <c r="C27" s="360">
        <v>40516.68617341989</v>
      </c>
      <c r="D27" s="91">
        <v>65017.768289121181</v>
      </c>
      <c r="E27" s="91">
        <v>12420.575438266915</v>
      </c>
      <c r="F27" s="91">
        <v>26285.507398767379</v>
      </c>
      <c r="G27" s="91">
        <v>37340.627427838866</v>
      </c>
      <c r="H27" s="91">
        <v>14598.021739839693</v>
      </c>
      <c r="I27" s="91">
        <v>24063.617717899448</v>
      </c>
      <c r="J27" s="91">
        <v>7601.8987452089996</v>
      </c>
      <c r="K27" s="91">
        <v>31508.657829450643</v>
      </c>
      <c r="L27" s="91">
        <v>174592.65565111491</v>
      </c>
      <c r="M27" s="91">
        <v>28372.579792121182</v>
      </c>
      <c r="N27" s="91">
        <v>270607.55689998262</v>
      </c>
      <c r="O27" s="91">
        <v>37499.266415205377</v>
      </c>
      <c r="P27" s="91">
        <v>44204.401444688127</v>
      </c>
      <c r="Q27" s="91">
        <v>110755.30487363397</v>
      </c>
      <c r="R27" s="91">
        <v>448403.67539918859</v>
      </c>
      <c r="S27" s="91">
        <v>109953.27806736142</v>
      </c>
      <c r="T27" s="94"/>
      <c r="U27" s="94"/>
      <c r="V27" s="94"/>
      <c r="W27" s="94"/>
      <c r="X27" s="165"/>
    </row>
    <row r="28" spans="1:24" s="106" customFormat="1" x14ac:dyDescent="0.25">
      <c r="A28" s="26" t="str">
        <f>"Closing RAB " &amp; W10</f>
        <v>Closing RAB 2021</v>
      </c>
      <c r="B28" s="361">
        <f>RAB!F95</f>
        <v>161761.75558707252</v>
      </c>
      <c r="C28" s="360">
        <v>161761.75558707252</v>
      </c>
      <c r="D28" s="91">
        <v>360210.82781206421</v>
      </c>
      <c r="E28" s="91">
        <v>57680.184328973031</v>
      </c>
      <c r="F28" s="91">
        <v>148118.45057904301</v>
      </c>
      <c r="G28" s="91">
        <v>240561.09919387216</v>
      </c>
      <c r="H28" s="91">
        <v>77602.865928311367</v>
      </c>
      <c r="I28" s="91">
        <v>120698.95266006037</v>
      </c>
      <c r="J28" s="91">
        <v>41745.193197583234</v>
      </c>
      <c r="K28" s="91">
        <v>168303.64960838197</v>
      </c>
      <c r="L28" s="91">
        <v>999926.73588836985</v>
      </c>
      <c r="M28" s="91">
        <v>159098.82265697233</v>
      </c>
      <c r="N28" s="91">
        <v>1540185.4807398252</v>
      </c>
      <c r="O28" s="91">
        <v>189870.41487546888</v>
      </c>
      <c r="P28" s="91">
        <v>230926.95598254277</v>
      </c>
      <c r="Q28" s="91">
        <v>582770.45551127288</v>
      </c>
      <c r="R28" s="91">
        <v>2798661.3757352983</v>
      </c>
      <c r="S28" s="91">
        <v>589754.7243232535</v>
      </c>
      <c r="T28" s="94"/>
      <c r="U28" s="94"/>
      <c r="V28" s="94"/>
      <c r="W28" s="94"/>
      <c r="X28" s="165"/>
    </row>
    <row r="29" spans="1:24" s="106" customFormat="1" x14ac:dyDescent="0.25">
      <c r="A29" s="26" t="str">
        <f>"Closing RAB " &amp; W11</f>
        <v>Closing RAB 2022</v>
      </c>
      <c r="B29" s="361">
        <f>RAB!G95</f>
        <v>162740.60416873574</v>
      </c>
      <c r="C29" s="360">
        <v>162740.60416873574</v>
      </c>
      <c r="D29" s="91">
        <v>370855.97222500423</v>
      </c>
      <c r="E29" s="91">
        <v>58950.668951442778</v>
      </c>
      <c r="F29" s="91">
        <v>159200.60292390545</v>
      </c>
      <c r="G29" s="91">
        <v>259045.8891029816</v>
      </c>
      <c r="H29" s="91">
        <v>79273.842423917347</v>
      </c>
      <c r="I29" s="91">
        <v>124604.39417018881</v>
      </c>
      <c r="J29" s="91">
        <v>41854.81974560822</v>
      </c>
      <c r="K29" s="91">
        <v>172156.02047890692</v>
      </c>
      <c r="L29" s="91">
        <v>1028843.7753298637</v>
      </c>
      <c r="M29" s="91">
        <v>164334.8061788482</v>
      </c>
      <c r="N29" s="91">
        <v>1593316.7298255539</v>
      </c>
      <c r="O29" s="91">
        <v>193296.20966023961</v>
      </c>
      <c r="P29" s="91">
        <v>246807.88155542593</v>
      </c>
      <c r="Q29" s="91">
        <v>605394.4069026917</v>
      </c>
      <c r="R29" s="91">
        <v>2897609.4786863313</v>
      </c>
      <c r="S29" s="91">
        <v>599557.52439415548</v>
      </c>
      <c r="T29" s="94"/>
      <c r="U29" s="94"/>
      <c r="V29" s="94"/>
      <c r="W29" s="94"/>
      <c r="X29" s="165"/>
    </row>
    <row r="30" spans="1:24" s="106" customFormat="1" x14ac:dyDescent="0.25">
      <c r="A30" s="26" t="str">
        <f>"Closing RAB " &amp; W12</f>
        <v>Closing RAB 2023</v>
      </c>
      <c r="B30" s="361">
        <f>RAB!H95</f>
        <v>164763.80800515402</v>
      </c>
      <c r="C30" s="360">
        <v>164763.80800515402</v>
      </c>
      <c r="D30" s="91">
        <v>380144.76272829645</v>
      </c>
      <c r="E30" s="91">
        <v>60361.942542265781</v>
      </c>
      <c r="F30" s="91">
        <v>163773.22689711687</v>
      </c>
      <c r="G30" s="91">
        <v>272906.75627378339</v>
      </c>
      <c r="H30" s="91">
        <v>80444.333208275304</v>
      </c>
      <c r="I30" s="91">
        <v>127931.93042805667</v>
      </c>
      <c r="J30" s="91">
        <v>42397.420396133399</v>
      </c>
      <c r="K30" s="91">
        <v>178040.46195406886</v>
      </c>
      <c r="L30" s="91">
        <v>1050140.6591621079</v>
      </c>
      <c r="M30" s="91">
        <v>170222.2795676683</v>
      </c>
      <c r="N30" s="91">
        <v>1659480.0143430412</v>
      </c>
      <c r="O30" s="91">
        <v>196490.79352384171</v>
      </c>
      <c r="P30" s="91">
        <v>259753.06887525244</v>
      </c>
      <c r="Q30" s="91">
        <v>626297.9390597234</v>
      </c>
      <c r="R30" s="91">
        <v>2998507.7017503213</v>
      </c>
      <c r="S30" s="91">
        <v>614997.45721879753</v>
      </c>
      <c r="T30" s="94"/>
      <c r="U30" s="94"/>
      <c r="V30" s="94"/>
      <c r="W30" s="94"/>
      <c r="X30" s="165"/>
    </row>
    <row r="31" spans="1:24" s="106" customFormat="1" x14ac:dyDescent="0.25">
      <c r="A31" s="26" t="str">
        <f>"Closing RAB " &amp; W13</f>
        <v>Closing RAB 2024</v>
      </c>
      <c r="B31" s="361">
        <f>RAB!I95</f>
        <v>163416.54263445694</v>
      </c>
      <c r="C31" s="360">
        <v>163416.54263445694</v>
      </c>
      <c r="D31" s="91">
        <v>390164.47097722389</v>
      </c>
      <c r="E31" s="91">
        <v>61418.22492656875</v>
      </c>
      <c r="F31" s="91">
        <v>166482.50792212435</v>
      </c>
      <c r="G31" s="91">
        <v>285729.5758846642</v>
      </c>
      <c r="H31" s="91">
        <v>80716.703600918438</v>
      </c>
      <c r="I31" s="91">
        <v>130503.59578998687</v>
      </c>
      <c r="J31" s="91">
        <v>42957.251385335243</v>
      </c>
      <c r="K31" s="91">
        <v>180152.23925123629</v>
      </c>
      <c r="L31" s="91">
        <v>1058710.2104129957</v>
      </c>
      <c r="M31" s="91">
        <v>175879.41827895227</v>
      </c>
      <c r="N31" s="91">
        <v>1721572.055545609</v>
      </c>
      <c r="O31" s="91">
        <v>198752.44848585091</v>
      </c>
      <c r="P31" s="91">
        <v>270707.4041251262</v>
      </c>
      <c r="Q31" s="91">
        <v>645840.00853482843</v>
      </c>
      <c r="R31" s="91">
        <v>3099907.6042057006</v>
      </c>
      <c r="S31" s="91">
        <v>625245.0653735766</v>
      </c>
      <c r="T31" s="94"/>
      <c r="U31" s="94"/>
      <c r="V31" s="94"/>
      <c r="W31" s="94"/>
      <c r="X31" s="165"/>
    </row>
    <row r="32" spans="1:24" s="106" customFormat="1" x14ac:dyDescent="0.25">
      <c r="A32" s="26" t="str">
        <f>"Closing RAB " &amp; W14</f>
        <v>Closing RAB 2025</v>
      </c>
      <c r="B32" s="361">
        <f>RAB!J95</f>
        <v>162399.20987818544</v>
      </c>
      <c r="C32" s="360">
        <v>162399.20987818544</v>
      </c>
      <c r="D32" s="91">
        <v>395302.49150614179</v>
      </c>
      <c r="E32" s="91">
        <v>62125.314209789249</v>
      </c>
      <c r="F32" s="91">
        <v>169322.40276336519</v>
      </c>
      <c r="G32" s="91">
        <v>292824.11914907716</v>
      </c>
      <c r="H32" s="91">
        <v>81765.774645084981</v>
      </c>
      <c r="I32" s="91">
        <v>132968.13901281985</v>
      </c>
      <c r="J32" s="91">
        <v>43783.180405491454</v>
      </c>
      <c r="K32" s="91">
        <v>181225.8172061948</v>
      </c>
      <c r="L32" s="91">
        <v>1091933.7788773049</v>
      </c>
      <c r="M32" s="91">
        <v>180937.23193985768</v>
      </c>
      <c r="N32" s="91">
        <v>1787415.8564027464</v>
      </c>
      <c r="O32" s="91">
        <v>202156.73291118449</v>
      </c>
      <c r="P32" s="91">
        <v>283238.48370706663</v>
      </c>
      <c r="Q32" s="91">
        <v>660906.31291640014</v>
      </c>
      <c r="R32" s="91">
        <v>3191466.2615611451</v>
      </c>
      <c r="S32" s="91">
        <v>633911.34686497971</v>
      </c>
      <c r="T32" s="94"/>
      <c r="U32" s="94"/>
      <c r="V32" s="94"/>
      <c r="W32" s="94"/>
      <c r="X32" s="165"/>
    </row>
    <row r="33" spans="1:24" s="17" customFormat="1" x14ac:dyDescent="0.25">
      <c r="A33" s="26" t="s">
        <v>217</v>
      </c>
      <c r="B33" s="9">
        <f>IRR!C56</f>
        <v>-2.4574878215791185E-4</v>
      </c>
      <c r="C33" s="6">
        <v>-2.4574878215791185E-4</v>
      </c>
      <c r="D33" s="11">
        <v>1.1682510375754518E-9</v>
      </c>
      <c r="E33" s="11">
        <v>1.1682510375754518E-9</v>
      </c>
      <c r="F33" s="11">
        <v>1.1682510375754518E-9</v>
      </c>
      <c r="G33" s="11">
        <v>1.1682510375754518E-9</v>
      </c>
      <c r="H33" s="11">
        <v>1.1682510375754518E-9</v>
      </c>
      <c r="I33" s="11">
        <v>1.1682510375754518E-9</v>
      </c>
      <c r="J33" s="11">
        <v>1.1682510375754518E-9</v>
      </c>
      <c r="K33" s="11">
        <v>1.1682510375754518E-9</v>
      </c>
      <c r="L33" s="11">
        <v>1.1682510375754518E-9</v>
      </c>
      <c r="M33" s="11">
        <v>-2.7244114875785153E-5</v>
      </c>
      <c r="N33" s="11">
        <v>1.1682510375754518E-9</v>
      </c>
      <c r="O33" s="11">
        <v>-3.7513995170573855E-5</v>
      </c>
      <c r="P33" s="11">
        <v>1.1682510375754518E-9</v>
      </c>
      <c r="Q33" s="11">
        <v>1.1682510375754518E-9</v>
      </c>
      <c r="R33" s="11">
        <v>1.1682510375754518E-9</v>
      </c>
      <c r="S33" s="11">
        <v>1.1682510375754518E-9</v>
      </c>
      <c r="T33" s="94"/>
      <c r="U33" s="94"/>
      <c r="V33" s="94"/>
      <c r="W33" s="94"/>
      <c r="X33" s="165"/>
    </row>
    <row r="34" spans="1:24" s="92" customFormat="1" x14ac:dyDescent="0.25">
      <c r="A34" s="335"/>
      <c r="B34" s="407"/>
      <c r="C34" s="407"/>
      <c r="D34" s="407"/>
      <c r="E34" s="407"/>
      <c r="F34" s="407"/>
      <c r="G34" s="407"/>
      <c r="H34" s="407"/>
      <c r="I34" s="407"/>
      <c r="J34" s="407"/>
      <c r="K34" s="407"/>
      <c r="L34" s="407"/>
      <c r="M34" s="407"/>
      <c r="N34" s="407"/>
      <c r="O34" s="407"/>
      <c r="P34" s="407"/>
      <c r="Q34" s="407"/>
      <c r="R34" s="407"/>
      <c r="S34" s="407"/>
      <c r="T34" s="94"/>
      <c r="U34" s="94"/>
      <c r="V34" s="94"/>
      <c r="W34" s="94"/>
      <c r="X34" s="165"/>
    </row>
    <row r="35" spans="1:24" x14ac:dyDescent="0.25">
      <c r="A35" s="94"/>
      <c r="B35" s="94"/>
      <c r="C35" s="94"/>
      <c r="D35" s="94"/>
      <c r="E35" s="94"/>
      <c r="F35" s="94"/>
      <c r="G35" s="94"/>
      <c r="H35" s="94"/>
      <c r="I35" s="94"/>
      <c r="J35" s="94"/>
      <c r="K35" s="94"/>
      <c r="L35" s="94"/>
      <c r="M35" s="94"/>
      <c r="N35" s="94"/>
      <c r="O35" s="94"/>
      <c r="P35" s="94"/>
      <c r="Q35" s="94"/>
      <c r="R35" s="94"/>
      <c r="S35" s="94"/>
      <c r="T35" s="94"/>
      <c r="U35" s="94"/>
      <c r="V35" s="94"/>
      <c r="W35" s="94"/>
      <c r="X35" s="165"/>
    </row>
    <row r="36" spans="1:24" x14ac:dyDescent="0.25">
      <c r="A36" s="94"/>
      <c r="B36" s="94"/>
      <c r="C36" s="94"/>
      <c r="D36" s="94"/>
      <c r="E36" s="94"/>
      <c r="F36" s="94"/>
      <c r="G36" s="94"/>
      <c r="H36" s="94"/>
      <c r="I36" s="94"/>
      <c r="J36" s="94"/>
      <c r="K36" s="94"/>
      <c r="L36" s="94"/>
      <c r="M36" s="94"/>
      <c r="N36" s="94"/>
      <c r="O36" s="94"/>
      <c r="P36" s="94"/>
      <c r="Q36" s="94"/>
      <c r="R36" s="94"/>
      <c r="S36" s="94"/>
      <c r="T36" s="94"/>
      <c r="U36" s="94"/>
      <c r="V36" s="94"/>
      <c r="W36" s="94"/>
      <c r="X36" s="165"/>
    </row>
    <row r="37" spans="1:24" x14ac:dyDescent="0.25">
      <c r="A37" s="94"/>
      <c r="B37" s="94"/>
      <c r="C37" s="94"/>
      <c r="D37" s="94"/>
      <c r="E37" s="94"/>
      <c r="F37" s="94"/>
      <c r="G37" s="94"/>
      <c r="H37" s="94"/>
      <c r="I37" s="94"/>
      <c r="J37" s="94"/>
      <c r="K37" s="94"/>
      <c r="L37" s="94"/>
      <c r="M37" s="94"/>
      <c r="N37" s="94"/>
      <c r="O37" s="94"/>
      <c r="P37" s="94"/>
      <c r="Q37" s="94"/>
      <c r="R37" s="94"/>
      <c r="S37" s="94"/>
      <c r="T37" s="94"/>
      <c r="U37" s="94"/>
      <c r="V37" s="94"/>
      <c r="W37" s="94"/>
      <c r="X37" s="165"/>
    </row>
    <row r="38" spans="1:24" x14ac:dyDescent="0.25">
      <c r="A38" s="94"/>
      <c r="B38" s="94"/>
      <c r="C38" s="94"/>
      <c r="D38" s="94"/>
      <c r="E38" s="94"/>
      <c r="F38" s="94"/>
      <c r="G38" s="94"/>
      <c r="H38" s="94"/>
      <c r="I38" s="94"/>
      <c r="J38" s="94"/>
      <c r="K38" s="94"/>
      <c r="L38" s="94"/>
      <c r="M38" s="94"/>
      <c r="N38" s="94"/>
      <c r="O38" s="94"/>
      <c r="P38" s="94"/>
      <c r="Q38" s="94"/>
      <c r="R38" s="94"/>
      <c r="S38" s="94"/>
      <c r="T38" s="94"/>
      <c r="U38" s="94"/>
      <c r="V38" s="94"/>
      <c r="W38" s="94"/>
      <c r="X38" s="165"/>
    </row>
    <row r="39" spans="1:24" x14ac:dyDescent="0.25">
      <c r="A39" s="94"/>
      <c r="B39" s="94"/>
      <c r="C39" s="94"/>
      <c r="D39" s="94"/>
      <c r="E39" s="94"/>
      <c r="F39" s="94"/>
      <c r="G39" s="94"/>
      <c r="H39" s="94"/>
      <c r="I39" s="94"/>
      <c r="J39" s="94"/>
      <c r="K39" s="94"/>
      <c r="L39" s="94"/>
      <c r="M39" s="94"/>
      <c r="N39" s="94"/>
      <c r="O39" s="94"/>
      <c r="P39" s="94"/>
      <c r="Q39" s="94"/>
      <c r="R39" s="94"/>
      <c r="S39" s="94"/>
      <c r="T39" s="94"/>
      <c r="U39" s="94"/>
      <c r="V39" s="94"/>
      <c r="W39" s="94"/>
      <c r="X39" s="165"/>
    </row>
    <row r="40" spans="1:24" x14ac:dyDescent="0.25">
      <c r="A40" s="94"/>
      <c r="B40" s="94"/>
      <c r="C40" s="94"/>
      <c r="D40" s="94"/>
      <c r="E40" s="94"/>
      <c r="F40" s="94"/>
      <c r="G40" s="94"/>
      <c r="H40" s="94"/>
      <c r="I40" s="94"/>
      <c r="J40" s="94"/>
      <c r="K40" s="94"/>
      <c r="L40" s="94"/>
      <c r="M40" s="94"/>
      <c r="N40" s="94"/>
      <c r="O40" s="94"/>
      <c r="P40" s="94"/>
      <c r="Q40" s="94"/>
      <c r="R40" s="94"/>
      <c r="S40" s="94"/>
      <c r="T40" s="94"/>
      <c r="U40" s="94"/>
      <c r="V40" s="94"/>
      <c r="W40" s="94"/>
      <c r="X40" s="165"/>
    </row>
    <row r="41" spans="1:24" x14ac:dyDescent="0.25">
      <c r="A41" s="94"/>
      <c r="B41" s="94"/>
      <c r="C41" s="94"/>
      <c r="D41" s="94"/>
      <c r="E41" s="94"/>
      <c r="F41" s="94"/>
      <c r="G41" s="94"/>
      <c r="H41" s="94"/>
      <c r="I41" s="94"/>
      <c r="J41" s="94"/>
      <c r="K41" s="94"/>
      <c r="L41" s="94"/>
      <c r="M41" s="94"/>
      <c r="N41" s="94"/>
      <c r="O41" s="94"/>
      <c r="P41" s="94"/>
      <c r="Q41" s="94"/>
      <c r="R41" s="94"/>
      <c r="S41" s="94"/>
      <c r="T41" s="94"/>
      <c r="U41" s="94"/>
      <c r="V41" s="94"/>
      <c r="W41" s="94"/>
      <c r="X41" s="165"/>
    </row>
    <row r="42" spans="1:24" x14ac:dyDescent="0.25">
      <c r="A42" s="94"/>
      <c r="B42" s="94"/>
      <c r="C42" s="94"/>
      <c r="D42" s="94"/>
      <c r="E42" s="94"/>
      <c r="F42" s="94"/>
      <c r="G42" s="94"/>
      <c r="H42" s="94"/>
      <c r="I42" s="94"/>
      <c r="J42" s="94"/>
      <c r="K42" s="94"/>
      <c r="L42" s="94"/>
      <c r="M42" s="94"/>
      <c r="N42" s="94"/>
      <c r="O42" s="94"/>
      <c r="P42" s="94"/>
      <c r="Q42" s="94"/>
      <c r="R42" s="94"/>
      <c r="S42" s="94"/>
      <c r="T42" s="94"/>
      <c r="U42" s="94"/>
      <c r="V42" s="94"/>
      <c r="W42" s="94"/>
      <c r="X42" s="165"/>
    </row>
    <row r="43" spans="1:24" x14ac:dyDescent="0.25">
      <c r="A43" s="94"/>
      <c r="B43" s="94"/>
      <c r="C43" s="94"/>
      <c r="D43" s="94"/>
      <c r="E43" s="94"/>
      <c r="F43" s="94"/>
      <c r="G43" s="94"/>
      <c r="H43" s="94"/>
      <c r="I43" s="94"/>
      <c r="J43" s="94"/>
      <c r="K43" s="94"/>
      <c r="L43" s="94"/>
      <c r="M43" s="94"/>
      <c r="N43" s="94"/>
      <c r="O43" s="94"/>
      <c r="P43" s="94"/>
      <c r="Q43" s="94"/>
      <c r="R43" s="94"/>
      <c r="S43" s="94"/>
      <c r="T43" s="94"/>
      <c r="U43" s="94"/>
      <c r="V43" s="94"/>
      <c r="W43" s="94"/>
      <c r="X43" s="165"/>
    </row>
    <row r="44" spans="1:24" x14ac:dyDescent="0.25">
      <c r="A44" s="94"/>
      <c r="B44" s="94"/>
      <c r="C44" s="94"/>
      <c r="D44" s="94"/>
      <c r="E44" s="94"/>
      <c r="F44" s="94"/>
      <c r="G44" s="94"/>
      <c r="H44" s="94"/>
      <c r="I44" s="94"/>
      <c r="J44" s="94"/>
      <c r="K44" s="94"/>
      <c r="L44" s="94"/>
      <c r="M44" s="94"/>
      <c r="N44" s="94"/>
      <c r="O44" s="94"/>
      <c r="P44" s="94"/>
      <c r="Q44" s="94"/>
      <c r="R44" s="94"/>
      <c r="S44" s="94"/>
      <c r="T44" s="94"/>
      <c r="U44" s="94"/>
      <c r="V44" s="94"/>
      <c r="W44" s="94"/>
      <c r="X44" s="165"/>
    </row>
    <row r="45" spans="1:24" x14ac:dyDescent="0.25">
      <c r="A45" s="94"/>
      <c r="B45" s="94"/>
      <c r="C45" s="94"/>
      <c r="D45" s="94"/>
      <c r="E45" s="94"/>
      <c r="F45" s="94"/>
      <c r="G45" s="94"/>
      <c r="H45" s="94"/>
      <c r="I45" s="94"/>
      <c r="J45" s="94"/>
      <c r="K45" s="94"/>
      <c r="L45" s="94"/>
      <c r="M45" s="94"/>
      <c r="N45" s="94"/>
      <c r="O45" s="94"/>
      <c r="P45" s="94"/>
      <c r="Q45" s="94"/>
      <c r="R45" s="94"/>
      <c r="S45" s="94"/>
      <c r="T45" s="94"/>
      <c r="U45" s="94"/>
      <c r="V45" s="94"/>
      <c r="W45" s="94"/>
      <c r="X45" s="165"/>
    </row>
    <row r="46" spans="1:24" x14ac:dyDescent="0.25">
      <c r="A46" s="94"/>
      <c r="B46" s="94"/>
      <c r="C46" s="94"/>
      <c r="D46" s="94"/>
      <c r="E46" s="94"/>
      <c r="F46" s="94"/>
      <c r="G46" s="94"/>
      <c r="H46" s="94"/>
      <c r="I46" s="94"/>
      <c r="J46" s="94"/>
      <c r="K46" s="94"/>
      <c r="L46" s="94"/>
      <c r="M46" s="94"/>
      <c r="N46" s="94"/>
      <c r="O46" s="94"/>
      <c r="P46" s="94"/>
      <c r="Q46" s="94"/>
      <c r="R46" s="94"/>
      <c r="S46" s="94"/>
      <c r="T46" s="94"/>
      <c r="U46" s="94"/>
      <c r="V46" s="94"/>
      <c r="W46" s="94"/>
      <c r="X46" s="165"/>
    </row>
    <row r="47" spans="1:24" x14ac:dyDescent="0.25">
      <c r="A47" s="94"/>
      <c r="B47" s="94"/>
      <c r="C47" s="94"/>
      <c r="D47" s="94"/>
      <c r="E47" s="94"/>
      <c r="F47" s="94"/>
      <c r="G47" s="94"/>
      <c r="H47" s="94"/>
      <c r="I47" s="94"/>
      <c r="J47" s="94"/>
      <c r="K47" s="94"/>
      <c r="L47" s="94"/>
      <c r="M47" s="94"/>
      <c r="N47" s="94"/>
      <c r="O47" s="94"/>
      <c r="P47" s="94"/>
      <c r="Q47" s="94"/>
      <c r="R47" s="94"/>
      <c r="S47" s="94"/>
      <c r="T47" s="94"/>
      <c r="U47" s="94"/>
      <c r="V47" s="94"/>
      <c r="W47" s="94"/>
      <c r="X47" s="165"/>
    </row>
    <row r="48" spans="1:24" x14ac:dyDescent="0.25">
      <c r="A48" s="94"/>
      <c r="B48" s="94"/>
      <c r="C48" s="94"/>
      <c r="D48" s="94"/>
      <c r="E48" s="94"/>
      <c r="F48" s="94"/>
      <c r="G48" s="94"/>
      <c r="H48" s="94"/>
      <c r="I48" s="94"/>
      <c r="J48" s="94"/>
      <c r="K48" s="94"/>
      <c r="L48" s="94"/>
      <c r="M48" s="94"/>
      <c r="N48" s="94"/>
      <c r="O48" s="94"/>
      <c r="P48" s="94"/>
      <c r="Q48" s="94"/>
      <c r="R48" s="94"/>
      <c r="S48" s="94"/>
      <c r="T48" s="94"/>
      <c r="U48" s="94"/>
      <c r="V48" s="94"/>
      <c r="W48" s="94"/>
      <c r="X48" s="165"/>
    </row>
    <row r="49" spans="1:24" x14ac:dyDescent="0.25">
      <c r="A49" s="94"/>
      <c r="B49" s="94"/>
      <c r="C49" s="94"/>
      <c r="D49" s="94"/>
      <c r="E49" s="94"/>
      <c r="F49" s="94"/>
      <c r="G49" s="94"/>
      <c r="H49" s="94"/>
      <c r="I49" s="94"/>
      <c r="J49" s="94"/>
      <c r="K49" s="94"/>
      <c r="L49" s="94"/>
      <c r="M49" s="94"/>
      <c r="N49" s="94"/>
      <c r="O49" s="94"/>
      <c r="P49" s="94"/>
      <c r="Q49" s="94"/>
      <c r="R49" s="94"/>
      <c r="S49" s="94"/>
      <c r="T49" s="94"/>
      <c r="U49" s="94"/>
      <c r="V49" s="94"/>
      <c r="W49" s="94"/>
      <c r="X49" s="165"/>
    </row>
    <row r="50" spans="1:24" x14ac:dyDescent="0.25">
      <c r="A50" s="94"/>
      <c r="B50" s="94"/>
      <c r="C50" s="94"/>
      <c r="D50" s="94"/>
      <c r="E50" s="94"/>
      <c r="F50" s="94"/>
      <c r="G50" s="94"/>
      <c r="H50" s="94"/>
      <c r="I50" s="94"/>
      <c r="J50" s="94"/>
      <c r="K50" s="94"/>
      <c r="L50" s="94"/>
      <c r="M50" s="94"/>
      <c r="N50" s="94"/>
      <c r="O50" s="94"/>
      <c r="P50" s="94"/>
      <c r="Q50" s="94"/>
      <c r="R50" s="94"/>
      <c r="S50" s="94"/>
      <c r="T50" s="94"/>
      <c r="U50" s="94"/>
      <c r="V50" s="94"/>
      <c r="W50" s="94"/>
      <c r="X50" s="165"/>
    </row>
    <row r="51" spans="1:24" x14ac:dyDescent="0.25">
      <c r="A51" s="94"/>
      <c r="B51" s="94"/>
      <c r="C51" s="94"/>
      <c r="D51" s="94"/>
      <c r="E51" s="94"/>
      <c r="F51" s="94"/>
      <c r="G51" s="94"/>
      <c r="H51" s="94"/>
      <c r="I51" s="94"/>
      <c r="J51" s="94"/>
      <c r="K51" s="94"/>
      <c r="L51" s="94"/>
      <c r="M51" s="94"/>
      <c r="N51" s="94"/>
      <c r="O51" s="94"/>
      <c r="P51" s="94"/>
      <c r="Q51" s="94"/>
      <c r="R51" s="94"/>
      <c r="S51" s="94"/>
      <c r="T51" s="94"/>
      <c r="U51" s="94"/>
      <c r="V51" s="94"/>
      <c r="W51" s="94"/>
      <c r="X51" s="165"/>
    </row>
    <row r="52" spans="1:24" x14ac:dyDescent="0.25">
      <c r="A52" s="94"/>
      <c r="B52" s="94"/>
      <c r="C52" s="94"/>
      <c r="D52" s="94"/>
      <c r="E52" s="94"/>
      <c r="F52" s="94"/>
      <c r="G52" s="94"/>
      <c r="H52" s="94"/>
      <c r="I52" s="94"/>
      <c r="J52" s="94"/>
      <c r="K52" s="94"/>
      <c r="L52" s="94"/>
      <c r="M52" s="94"/>
      <c r="N52" s="94"/>
      <c r="O52" s="94"/>
      <c r="P52" s="94"/>
      <c r="Q52" s="94"/>
      <c r="R52" s="94"/>
      <c r="S52" s="94"/>
      <c r="T52" s="94"/>
      <c r="U52" s="94"/>
      <c r="V52" s="94"/>
      <c r="W52" s="94"/>
      <c r="X52" s="165"/>
    </row>
    <row r="53" spans="1:24" x14ac:dyDescent="0.25">
      <c r="A53" s="94"/>
      <c r="B53" s="94"/>
      <c r="C53" s="94"/>
      <c r="D53" s="94"/>
      <c r="E53" s="94"/>
      <c r="F53" s="94"/>
      <c r="G53" s="94"/>
      <c r="H53" s="94"/>
      <c r="I53" s="94"/>
      <c r="J53" s="94"/>
      <c r="K53" s="94"/>
      <c r="L53" s="94"/>
      <c r="M53" s="94"/>
      <c r="N53" s="94"/>
      <c r="O53" s="94"/>
      <c r="P53" s="94"/>
      <c r="Q53" s="94"/>
      <c r="R53" s="94"/>
      <c r="S53" s="94"/>
      <c r="T53" s="94"/>
      <c r="U53" s="94"/>
      <c r="V53" s="94"/>
      <c r="W53" s="94"/>
      <c r="X53" s="165"/>
    </row>
    <row r="54" spans="1:24" x14ac:dyDescent="0.25">
      <c r="A54" s="94"/>
      <c r="B54" s="94"/>
      <c r="C54" s="94"/>
      <c r="D54" s="94"/>
      <c r="E54" s="94"/>
      <c r="F54" s="94"/>
      <c r="G54" s="94"/>
      <c r="H54" s="94"/>
      <c r="I54" s="94"/>
      <c r="J54" s="94"/>
      <c r="K54" s="94"/>
      <c r="L54" s="94"/>
      <c r="M54" s="94"/>
      <c r="N54" s="94"/>
      <c r="O54" s="94"/>
      <c r="P54" s="94"/>
      <c r="Q54" s="94"/>
      <c r="R54" s="94"/>
      <c r="S54" s="94"/>
      <c r="T54" s="94"/>
      <c r="U54" s="94"/>
      <c r="V54" s="94"/>
      <c r="W54" s="94"/>
      <c r="X54" s="165"/>
    </row>
    <row r="55" spans="1:24" x14ac:dyDescent="0.25">
      <c r="A55" s="94"/>
      <c r="B55" s="94"/>
      <c r="C55" s="94"/>
      <c r="D55" s="94"/>
      <c r="E55" s="94"/>
      <c r="F55" s="94"/>
      <c r="G55" s="94"/>
      <c r="H55" s="94"/>
      <c r="I55" s="94"/>
      <c r="J55" s="94"/>
      <c r="K55" s="94"/>
      <c r="L55" s="94"/>
      <c r="M55" s="94"/>
      <c r="N55" s="94"/>
      <c r="O55" s="94"/>
      <c r="P55" s="94"/>
      <c r="Q55" s="94"/>
      <c r="R55" s="94"/>
      <c r="S55" s="94"/>
      <c r="T55" s="94"/>
      <c r="U55" s="94"/>
      <c r="V55" s="94"/>
      <c r="W55" s="94"/>
      <c r="X55" s="165"/>
    </row>
    <row r="56" spans="1:24" x14ac:dyDescent="0.25">
      <c r="A56" s="94"/>
      <c r="B56" s="94"/>
      <c r="C56" s="94"/>
      <c r="D56" s="94"/>
      <c r="E56" s="94"/>
      <c r="F56" s="94"/>
      <c r="G56" s="94"/>
      <c r="H56" s="94"/>
      <c r="I56" s="94"/>
      <c r="J56" s="94"/>
      <c r="K56" s="94"/>
      <c r="L56" s="94"/>
      <c r="M56" s="94"/>
      <c r="N56" s="94"/>
      <c r="O56" s="94"/>
      <c r="P56" s="94"/>
      <c r="Q56" s="94"/>
      <c r="R56" s="94"/>
      <c r="S56" s="94"/>
      <c r="T56" s="94"/>
      <c r="U56" s="94"/>
      <c r="V56" s="94"/>
      <c r="W56" s="94"/>
      <c r="X56" s="165"/>
    </row>
    <row r="57" spans="1:24" x14ac:dyDescent="0.25">
      <c r="A57" s="94"/>
      <c r="B57" s="94"/>
      <c r="C57" s="94"/>
      <c r="D57" s="94"/>
      <c r="E57" s="94"/>
      <c r="F57" s="94"/>
      <c r="G57" s="94"/>
      <c r="H57" s="94"/>
      <c r="I57" s="94"/>
      <c r="J57" s="94"/>
      <c r="K57" s="94"/>
      <c r="L57" s="94"/>
      <c r="M57" s="94"/>
      <c r="N57" s="94"/>
      <c r="O57" s="94"/>
      <c r="P57" s="94"/>
      <c r="Q57" s="94"/>
      <c r="R57" s="94"/>
      <c r="S57" s="94"/>
      <c r="T57" s="94"/>
      <c r="U57" s="94"/>
      <c r="V57" s="94"/>
      <c r="W57" s="94"/>
      <c r="X57" s="165"/>
    </row>
    <row r="58" spans="1:24" x14ac:dyDescent="0.25">
      <c r="A58" s="94"/>
      <c r="B58" s="94"/>
      <c r="C58" s="94"/>
      <c r="D58" s="94"/>
      <c r="E58" s="94"/>
      <c r="F58" s="94"/>
      <c r="G58" s="94"/>
      <c r="H58" s="94"/>
      <c r="I58" s="94"/>
      <c r="J58" s="94"/>
      <c r="K58" s="94"/>
      <c r="L58" s="94"/>
      <c r="M58" s="94"/>
      <c r="N58" s="94"/>
      <c r="O58" s="94"/>
      <c r="P58" s="94"/>
      <c r="Q58" s="94"/>
      <c r="R58" s="94"/>
      <c r="S58" s="94"/>
      <c r="T58" s="94"/>
      <c r="U58" s="94"/>
      <c r="V58" s="94"/>
      <c r="W58" s="94"/>
      <c r="X58" s="165"/>
    </row>
    <row r="59" spans="1:24" x14ac:dyDescent="0.25">
      <c r="A59" s="94"/>
      <c r="B59" s="94"/>
      <c r="C59" s="94"/>
      <c r="D59" s="94"/>
      <c r="E59" s="94"/>
      <c r="F59" s="94"/>
      <c r="G59" s="94"/>
      <c r="H59" s="94"/>
      <c r="I59" s="94"/>
      <c r="J59" s="94"/>
      <c r="K59" s="94"/>
      <c r="L59" s="94"/>
      <c r="M59" s="94"/>
      <c r="N59" s="94"/>
      <c r="O59" s="94"/>
      <c r="P59" s="94"/>
      <c r="Q59" s="94"/>
      <c r="R59" s="94"/>
      <c r="S59" s="94"/>
      <c r="T59" s="94"/>
      <c r="U59" s="94"/>
      <c r="V59" s="94"/>
      <c r="W59" s="94"/>
      <c r="X59" s="165"/>
    </row>
    <row r="60" spans="1:24" x14ac:dyDescent="0.25">
      <c r="A60" s="94"/>
      <c r="B60" s="94"/>
      <c r="C60" s="94"/>
      <c r="D60" s="94"/>
      <c r="E60" s="94"/>
      <c r="F60" s="94"/>
      <c r="G60" s="94"/>
      <c r="H60" s="94"/>
      <c r="I60" s="94"/>
      <c r="J60" s="94"/>
      <c r="K60" s="94"/>
      <c r="L60" s="94"/>
      <c r="M60" s="94"/>
      <c r="N60" s="94"/>
      <c r="O60" s="94"/>
      <c r="P60" s="94"/>
      <c r="Q60" s="94"/>
      <c r="R60" s="94"/>
      <c r="S60" s="94"/>
      <c r="T60" s="94"/>
      <c r="U60" s="94"/>
      <c r="V60" s="94"/>
      <c r="W60" s="94"/>
      <c r="X60" s="165"/>
    </row>
    <row r="61" spans="1:24" x14ac:dyDescent="0.25">
      <c r="A61" s="94"/>
      <c r="B61" s="94"/>
      <c r="C61" s="94"/>
      <c r="D61" s="94"/>
      <c r="E61" s="94"/>
      <c r="F61" s="94"/>
      <c r="G61" s="94"/>
      <c r="H61" s="94"/>
      <c r="I61" s="94"/>
      <c r="J61" s="94"/>
      <c r="K61" s="94"/>
      <c r="L61" s="94"/>
      <c r="M61" s="94"/>
      <c r="N61" s="94"/>
      <c r="O61" s="94"/>
      <c r="P61" s="94"/>
      <c r="Q61" s="94"/>
      <c r="R61" s="94"/>
      <c r="S61" s="94"/>
      <c r="T61" s="94"/>
      <c r="U61" s="94"/>
      <c r="V61" s="94"/>
      <c r="W61" s="94"/>
      <c r="X61" s="165"/>
    </row>
    <row r="62" spans="1:24" x14ac:dyDescent="0.25">
      <c r="A62" s="94"/>
      <c r="B62" s="94"/>
      <c r="C62" s="94"/>
      <c r="D62" s="94"/>
      <c r="E62" s="94"/>
      <c r="F62" s="94"/>
      <c r="G62" s="94"/>
      <c r="H62" s="94"/>
      <c r="I62" s="94"/>
      <c r="J62" s="94"/>
      <c r="K62" s="94"/>
      <c r="L62" s="94"/>
      <c r="M62" s="94"/>
      <c r="N62" s="94"/>
      <c r="O62" s="94"/>
      <c r="P62" s="94"/>
      <c r="Q62" s="94"/>
      <c r="R62" s="94"/>
      <c r="S62" s="94"/>
      <c r="T62" s="94"/>
      <c r="U62" s="94"/>
      <c r="V62" s="94"/>
      <c r="W62" s="94"/>
      <c r="X62" s="165"/>
    </row>
    <row r="63" spans="1:24" x14ac:dyDescent="0.25">
      <c r="A63" s="94"/>
      <c r="B63" s="94"/>
      <c r="C63" s="94"/>
      <c r="D63" s="94"/>
      <c r="E63" s="94"/>
      <c r="F63" s="94"/>
      <c r="G63" s="94"/>
      <c r="H63" s="94"/>
      <c r="I63" s="94"/>
      <c r="J63" s="94"/>
      <c r="K63" s="94"/>
      <c r="L63" s="94"/>
      <c r="M63" s="94"/>
      <c r="N63" s="94"/>
      <c r="O63" s="94"/>
      <c r="P63" s="94"/>
      <c r="Q63" s="94"/>
      <c r="R63" s="94"/>
      <c r="S63" s="94"/>
      <c r="T63" s="94"/>
      <c r="U63" s="94"/>
      <c r="V63" s="94"/>
      <c r="W63" s="94"/>
      <c r="X63" s="165"/>
    </row>
    <row r="64" spans="1:24" x14ac:dyDescent="0.25">
      <c r="A64" s="94"/>
      <c r="B64" s="94"/>
      <c r="C64" s="94"/>
      <c r="D64" s="94"/>
      <c r="E64" s="94"/>
      <c r="F64" s="94"/>
      <c r="G64" s="94"/>
      <c r="H64" s="94"/>
      <c r="I64" s="94"/>
      <c r="J64" s="94"/>
      <c r="K64" s="94"/>
      <c r="L64" s="94"/>
      <c r="M64" s="94"/>
      <c r="N64" s="94"/>
      <c r="O64" s="94"/>
      <c r="P64" s="94"/>
      <c r="Q64" s="94"/>
      <c r="R64" s="94"/>
      <c r="S64" s="94"/>
      <c r="T64" s="94"/>
      <c r="U64" s="94"/>
      <c r="V64" s="94"/>
      <c r="W64" s="94"/>
      <c r="X64" s="165"/>
    </row>
    <row r="65" spans="1:24" x14ac:dyDescent="0.25">
      <c r="A65" s="94"/>
      <c r="B65" s="94"/>
      <c r="C65" s="94"/>
      <c r="D65" s="94"/>
      <c r="E65" s="94"/>
      <c r="F65" s="94"/>
      <c r="G65" s="94"/>
      <c r="H65" s="94"/>
      <c r="I65" s="94"/>
      <c r="J65" s="94"/>
      <c r="K65" s="94"/>
      <c r="L65" s="94"/>
      <c r="M65" s="94"/>
      <c r="N65" s="94"/>
      <c r="O65" s="94"/>
      <c r="P65" s="94"/>
      <c r="Q65" s="94"/>
      <c r="R65" s="94"/>
      <c r="S65" s="94"/>
      <c r="T65" s="94"/>
      <c r="U65" s="94"/>
      <c r="V65" s="94"/>
      <c r="W65" s="94"/>
      <c r="X65" s="165"/>
    </row>
    <row r="66" spans="1:24" x14ac:dyDescent="0.25">
      <c r="A66" s="94"/>
      <c r="B66" s="94"/>
      <c r="C66" s="94"/>
      <c r="D66" s="94"/>
      <c r="E66" s="94"/>
      <c r="F66" s="94"/>
      <c r="G66" s="94"/>
      <c r="H66" s="94"/>
      <c r="I66" s="94"/>
      <c r="J66" s="94"/>
      <c r="K66" s="94"/>
      <c r="L66" s="94"/>
      <c r="M66" s="94"/>
      <c r="N66" s="94"/>
      <c r="O66" s="94"/>
      <c r="P66" s="94"/>
      <c r="Q66" s="94"/>
      <c r="R66" s="94"/>
      <c r="S66" s="94"/>
      <c r="T66" s="94"/>
      <c r="U66" s="94"/>
      <c r="V66" s="94"/>
      <c r="W66" s="94"/>
      <c r="X66" s="165"/>
    </row>
    <row r="67" spans="1:24" x14ac:dyDescent="0.25">
      <c r="A67" s="94"/>
      <c r="B67" s="94"/>
      <c r="C67" s="94"/>
      <c r="D67" s="94"/>
      <c r="E67" s="94"/>
      <c r="F67" s="94"/>
      <c r="G67" s="94"/>
      <c r="H67" s="94"/>
      <c r="I67" s="94"/>
      <c r="J67" s="94"/>
      <c r="K67" s="94"/>
      <c r="L67" s="94"/>
      <c r="M67" s="94"/>
      <c r="N67" s="94"/>
      <c r="O67" s="94"/>
      <c r="P67" s="94"/>
      <c r="Q67" s="94"/>
      <c r="R67" s="94"/>
      <c r="S67" s="94"/>
      <c r="T67" s="94"/>
      <c r="U67" s="94"/>
      <c r="V67" s="94"/>
      <c r="W67" s="94"/>
      <c r="X67" s="165"/>
    </row>
    <row r="68" spans="1:24" x14ac:dyDescent="0.25">
      <c r="A68" s="94"/>
      <c r="B68" s="94"/>
      <c r="C68" s="94"/>
      <c r="D68" s="94"/>
      <c r="E68" s="94"/>
      <c r="F68" s="94"/>
      <c r="G68" s="94"/>
      <c r="H68" s="94"/>
      <c r="I68" s="94"/>
      <c r="J68" s="94"/>
      <c r="K68" s="94"/>
      <c r="L68" s="94"/>
      <c r="M68" s="94"/>
      <c r="N68" s="94"/>
      <c r="O68" s="94"/>
      <c r="P68" s="94"/>
      <c r="Q68" s="94"/>
      <c r="R68" s="94"/>
      <c r="S68" s="94"/>
      <c r="T68" s="94"/>
      <c r="U68" s="94"/>
      <c r="V68" s="94"/>
      <c r="W68" s="94"/>
      <c r="X68" s="165"/>
    </row>
  </sheetData>
  <mergeCells count="2">
    <mergeCell ref="C4:D4"/>
    <mergeCell ref="C5:D5"/>
  </mergeCells>
  <pageMargins left="0.23622047244094491" right="0.23622047244094491" top="0.74803149606299213" bottom="0.74803149606299213" header="0.31496062992125984" footer="0.31496062992125984"/>
  <pageSetup paperSize="9" scale="54" fitToHeight="0" orientation="landscape" r:id="rId1"/>
  <headerFooter>
    <oddHeader>&amp;R&amp;D &amp;T</oddHeader>
    <oddFooter>&amp;L&amp;F&amp;C&amp;A&amp;R&amp;P</oddFooter>
  </headerFooter>
  <rowBreaks count="1" manualBreakCount="1">
    <brk id="47" max="1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pageSetUpPr fitToPage="1"/>
  </sheetPr>
  <dimension ref="A1:W71"/>
  <sheetViews>
    <sheetView showGridLines="0" view="pageBreakPreview" zoomScaleNormal="100" zoomScaleSheetLayoutView="100" workbookViewId="0"/>
  </sheetViews>
  <sheetFormatPr defaultColWidth="9.140625" defaultRowHeight="15" x14ac:dyDescent="0.25"/>
  <cols>
    <col min="1" max="1" width="9.140625" style="14"/>
    <col min="2" max="2" width="19.85546875" style="14" customWidth="1"/>
    <col min="3" max="3" width="56" style="14" customWidth="1"/>
    <col min="4" max="4" width="5" style="14" customWidth="1"/>
    <col min="5" max="16384" width="9.140625" style="14"/>
  </cols>
  <sheetData>
    <row r="1" spans="1:23" ht="39.950000000000003" customHeight="1" x14ac:dyDescent="0.25">
      <c r="A1" s="67" t="s">
        <v>64</v>
      </c>
      <c r="B1" s="94"/>
      <c r="C1" s="94"/>
      <c r="D1" s="94"/>
      <c r="E1" s="94"/>
      <c r="F1" s="94"/>
      <c r="G1" s="94"/>
      <c r="H1" s="94"/>
      <c r="I1" s="94"/>
      <c r="J1" s="94"/>
      <c r="K1" s="94"/>
      <c r="L1" s="94"/>
      <c r="M1" s="94"/>
      <c r="N1" s="94"/>
      <c r="O1" s="94"/>
      <c r="P1" s="94"/>
      <c r="Q1" s="94"/>
      <c r="R1" s="94"/>
      <c r="S1" s="94"/>
      <c r="T1" s="94"/>
      <c r="U1" s="94"/>
      <c r="V1" s="94"/>
      <c r="W1" s="94"/>
    </row>
    <row r="2" spans="1:23" x14ac:dyDescent="0.25">
      <c r="A2" s="94"/>
      <c r="B2" s="94"/>
      <c r="C2" s="94"/>
      <c r="D2" s="94"/>
      <c r="E2" s="94"/>
      <c r="F2" s="94"/>
      <c r="G2" s="94"/>
      <c r="H2" s="94"/>
      <c r="I2" s="94"/>
      <c r="J2" s="94"/>
      <c r="K2" s="94"/>
      <c r="L2" s="94"/>
      <c r="M2" s="94"/>
      <c r="N2" s="94"/>
      <c r="O2" s="94"/>
      <c r="P2" s="94"/>
      <c r="Q2" s="94"/>
      <c r="R2" s="94"/>
      <c r="S2" s="94"/>
      <c r="T2" s="94"/>
      <c r="U2" s="94"/>
      <c r="V2" s="94"/>
      <c r="W2" s="94"/>
    </row>
    <row r="3" spans="1:23" ht="15.75" thickBot="1" x14ac:dyDescent="0.3">
      <c r="A3" s="94"/>
      <c r="B3" s="162"/>
      <c r="C3" s="162"/>
      <c r="D3" s="94"/>
      <c r="E3" s="94"/>
      <c r="F3" s="94"/>
      <c r="G3" s="94"/>
      <c r="H3" s="94"/>
      <c r="I3" s="94"/>
      <c r="J3" s="94"/>
      <c r="K3" s="94"/>
      <c r="L3" s="94"/>
      <c r="M3" s="94"/>
      <c r="N3" s="94"/>
      <c r="O3" s="94"/>
      <c r="P3" s="94"/>
      <c r="Q3" s="94"/>
      <c r="R3" s="94"/>
      <c r="S3" s="94"/>
      <c r="T3" s="94"/>
      <c r="U3" s="94"/>
      <c r="V3" s="94"/>
      <c r="W3" s="94"/>
    </row>
    <row r="4" spans="1:23" ht="15.75" x14ac:dyDescent="0.25">
      <c r="A4" s="94"/>
      <c r="B4" s="365" t="s">
        <v>63</v>
      </c>
      <c r="C4" s="366" t="s">
        <v>62</v>
      </c>
      <c r="D4" s="94"/>
      <c r="E4" s="94"/>
      <c r="F4" s="94"/>
      <c r="G4" s="94"/>
      <c r="H4" s="94"/>
      <c r="I4" s="94"/>
      <c r="J4" s="94"/>
      <c r="K4" s="94"/>
      <c r="L4" s="94"/>
      <c r="M4" s="94"/>
      <c r="N4" s="94"/>
      <c r="O4" s="94"/>
      <c r="P4" s="94"/>
      <c r="Q4" s="94"/>
      <c r="R4" s="94"/>
      <c r="S4" s="94"/>
      <c r="T4" s="94"/>
      <c r="U4" s="94"/>
      <c r="V4" s="94"/>
      <c r="W4" s="94"/>
    </row>
    <row r="5" spans="1:23" x14ac:dyDescent="0.25">
      <c r="A5" s="94"/>
      <c r="B5" s="367" t="s">
        <v>0</v>
      </c>
      <c r="C5" s="368" t="s">
        <v>0</v>
      </c>
      <c r="D5" s="94"/>
      <c r="E5" s="94"/>
      <c r="F5" s="94"/>
      <c r="G5" s="94"/>
      <c r="H5" s="94"/>
      <c r="I5" s="94"/>
      <c r="J5" s="94"/>
      <c r="K5" s="94"/>
      <c r="L5" s="94"/>
      <c r="M5" s="94"/>
      <c r="N5" s="94"/>
      <c r="O5" s="94"/>
      <c r="P5" s="94"/>
      <c r="Q5" s="94"/>
      <c r="R5" s="94"/>
      <c r="S5" s="94"/>
      <c r="T5" s="94"/>
      <c r="U5" s="94"/>
      <c r="V5" s="94"/>
      <c r="W5" s="94"/>
    </row>
    <row r="6" spans="1:23" x14ac:dyDescent="0.25">
      <c r="A6" s="377"/>
      <c r="B6" s="369" t="s">
        <v>98</v>
      </c>
      <c r="C6" s="370" t="s">
        <v>157</v>
      </c>
      <c r="D6" s="94"/>
      <c r="E6" s="94"/>
      <c r="F6" s="94"/>
      <c r="G6" s="94"/>
      <c r="H6" s="94"/>
      <c r="I6" s="94"/>
      <c r="J6" s="94"/>
      <c r="K6" s="94"/>
      <c r="L6" s="94"/>
      <c r="M6" s="94"/>
      <c r="N6" s="94"/>
      <c r="O6" s="94"/>
      <c r="P6" s="94"/>
      <c r="Q6" s="94"/>
      <c r="R6" s="94"/>
      <c r="S6" s="94"/>
      <c r="T6" s="94"/>
      <c r="U6" s="94"/>
      <c r="V6" s="94"/>
      <c r="W6" s="94"/>
    </row>
    <row r="7" spans="1:23" x14ac:dyDescent="0.25">
      <c r="A7" s="377"/>
      <c r="B7" s="367" t="s">
        <v>169</v>
      </c>
      <c r="C7" s="368" t="s">
        <v>29</v>
      </c>
      <c r="D7" s="94"/>
      <c r="E7" s="94"/>
      <c r="F7" s="94"/>
      <c r="G7" s="94"/>
      <c r="H7" s="94"/>
      <c r="I7" s="94"/>
      <c r="J7" s="94"/>
      <c r="K7" s="94"/>
      <c r="L7" s="94"/>
      <c r="M7" s="94"/>
      <c r="N7" s="94"/>
      <c r="O7" s="94"/>
      <c r="P7" s="94"/>
      <c r="Q7" s="94"/>
      <c r="R7" s="94"/>
      <c r="S7" s="94"/>
      <c r="T7" s="94"/>
      <c r="U7" s="94"/>
      <c r="V7" s="94"/>
      <c r="W7" s="94"/>
    </row>
    <row r="8" spans="1:23" s="17" customFormat="1" x14ac:dyDescent="0.25">
      <c r="A8" s="377"/>
      <c r="B8" s="371"/>
      <c r="C8" s="372" t="s">
        <v>0</v>
      </c>
      <c r="D8" s="94"/>
      <c r="E8" s="94"/>
      <c r="F8" s="94"/>
      <c r="G8" s="94"/>
      <c r="H8" s="94"/>
      <c r="I8" s="94"/>
      <c r="J8" s="94"/>
      <c r="K8" s="94"/>
      <c r="L8" s="94"/>
      <c r="M8" s="94"/>
      <c r="N8" s="94"/>
      <c r="O8" s="94"/>
      <c r="P8" s="94"/>
      <c r="Q8" s="94"/>
      <c r="R8" s="94"/>
      <c r="S8" s="94"/>
      <c r="T8" s="94"/>
      <c r="U8" s="94"/>
      <c r="V8" s="94"/>
      <c r="W8" s="94"/>
    </row>
    <row r="9" spans="1:23" x14ac:dyDescent="0.25">
      <c r="A9" s="94"/>
      <c r="B9" s="371"/>
      <c r="C9" s="372" t="s">
        <v>1</v>
      </c>
      <c r="D9" s="94"/>
      <c r="E9" s="94"/>
      <c r="F9" s="94"/>
      <c r="G9" s="94"/>
      <c r="H9" s="94"/>
      <c r="I9" s="94"/>
      <c r="J9" s="94"/>
      <c r="K9" s="94"/>
      <c r="L9" s="94"/>
      <c r="M9" s="94"/>
      <c r="N9" s="94"/>
      <c r="O9" s="94"/>
      <c r="P9" s="94"/>
      <c r="Q9" s="94"/>
      <c r="R9" s="94"/>
      <c r="S9" s="94"/>
      <c r="T9" s="94"/>
      <c r="U9" s="94"/>
      <c r="V9" s="94"/>
      <c r="W9" s="94"/>
    </row>
    <row r="10" spans="1:23" x14ac:dyDescent="0.25">
      <c r="A10" s="94"/>
      <c r="B10" s="371"/>
      <c r="C10" s="372" t="s">
        <v>86</v>
      </c>
      <c r="D10" s="94"/>
      <c r="E10" s="94"/>
      <c r="F10" s="94"/>
      <c r="G10" s="94"/>
      <c r="H10" s="94"/>
      <c r="I10" s="94"/>
      <c r="J10" s="94"/>
      <c r="K10" s="94"/>
      <c r="L10" s="94"/>
      <c r="M10" s="94"/>
      <c r="N10" s="94"/>
      <c r="O10" s="94"/>
      <c r="P10" s="94"/>
      <c r="Q10" s="94"/>
      <c r="R10" s="94"/>
      <c r="S10" s="94"/>
      <c r="T10" s="94"/>
      <c r="U10" s="94"/>
      <c r="V10" s="94"/>
      <c r="W10" s="94"/>
    </row>
    <row r="11" spans="1:23" x14ac:dyDescent="0.25">
      <c r="A11" s="94"/>
      <c r="B11" s="371"/>
      <c r="C11" s="372" t="s">
        <v>132</v>
      </c>
      <c r="D11" s="94"/>
      <c r="E11" s="94"/>
      <c r="F11" s="94"/>
      <c r="G11" s="94"/>
      <c r="H11" s="94"/>
      <c r="I11" s="94"/>
      <c r="J11" s="94"/>
      <c r="K11" s="94"/>
      <c r="L11" s="94"/>
      <c r="M11" s="94"/>
      <c r="N11" s="94"/>
      <c r="O11" s="94"/>
      <c r="P11" s="94"/>
      <c r="Q11" s="94"/>
      <c r="R11" s="94"/>
      <c r="S11" s="94"/>
      <c r="T11" s="94"/>
      <c r="U11" s="94"/>
      <c r="V11" s="94"/>
      <c r="W11" s="94"/>
    </row>
    <row r="12" spans="1:23" x14ac:dyDescent="0.25">
      <c r="A12" s="94"/>
      <c r="B12" s="369" t="s">
        <v>93</v>
      </c>
      <c r="C12" s="370" t="s">
        <v>71</v>
      </c>
      <c r="D12" s="94"/>
      <c r="E12" s="94"/>
      <c r="F12" s="94"/>
      <c r="G12" s="94"/>
      <c r="H12" s="94"/>
      <c r="I12" s="94"/>
      <c r="J12" s="94"/>
      <c r="K12" s="94"/>
      <c r="L12" s="94"/>
      <c r="M12" s="94"/>
      <c r="N12" s="94"/>
      <c r="O12" s="94"/>
      <c r="P12" s="94"/>
      <c r="Q12" s="94"/>
      <c r="R12" s="94"/>
      <c r="S12" s="94"/>
      <c r="T12" s="94"/>
      <c r="U12" s="94"/>
      <c r="V12" s="94"/>
      <c r="W12" s="94"/>
    </row>
    <row r="13" spans="1:23" x14ac:dyDescent="0.25">
      <c r="A13" s="94"/>
      <c r="B13" s="373"/>
      <c r="C13" s="374" t="s">
        <v>0</v>
      </c>
      <c r="D13" s="94"/>
      <c r="E13" s="94"/>
      <c r="F13" s="94"/>
      <c r="G13" s="94"/>
      <c r="H13" s="94"/>
      <c r="I13" s="94"/>
      <c r="J13" s="94"/>
      <c r="K13" s="94"/>
      <c r="L13" s="94"/>
      <c r="M13" s="94"/>
      <c r="N13" s="94"/>
      <c r="O13" s="94"/>
      <c r="P13" s="94"/>
      <c r="Q13" s="94"/>
      <c r="R13" s="94"/>
      <c r="S13" s="94"/>
      <c r="T13" s="94"/>
      <c r="U13" s="94"/>
      <c r="V13" s="94"/>
      <c r="W13" s="94"/>
    </row>
    <row r="14" spans="1:23" s="17" customFormat="1" x14ac:dyDescent="0.25">
      <c r="A14" s="94"/>
      <c r="B14" s="373"/>
      <c r="C14" s="374" t="s">
        <v>1</v>
      </c>
      <c r="D14" s="94"/>
      <c r="E14" s="94"/>
      <c r="F14" s="94"/>
      <c r="G14" s="94"/>
      <c r="H14" s="94"/>
      <c r="I14" s="94"/>
      <c r="J14" s="94"/>
      <c r="K14" s="94"/>
      <c r="L14" s="94"/>
      <c r="M14" s="94"/>
      <c r="N14" s="94"/>
      <c r="O14" s="94"/>
      <c r="P14" s="94"/>
      <c r="Q14" s="94"/>
      <c r="R14" s="94"/>
      <c r="S14" s="94"/>
      <c r="T14" s="94"/>
      <c r="U14" s="94"/>
      <c r="V14" s="94"/>
      <c r="W14" s="94"/>
    </row>
    <row r="15" spans="1:23" x14ac:dyDescent="0.25">
      <c r="A15" s="94"/>
      <c r="B15" s="373"/>
      <c r="C15" s="374" t="s">
        <v>86</v>
      </c>
      <c r="D15" s="94"/>
      <c r="E15" s="94"/>
      <c r="F15" s="94"/>
      <c r="G15" s="94"/>
      <c r="H15" s="94"/>
      <c r="I15" s="94"/>
      <c r="J15" s="94"/>
      <c r="K15" s="94"/>
      <c r="L15" s="94"/>
      <c r="M15" s="94"/>
      <c r="N15" s="94"/>
      <c r="O15" s="94"/>
      <c r="P15" s="94"/>
      <c r="Q15" s="94"/>
      <c r="R15" s="94"/>
      <c r="S15" s="94"/>
      <c r="T15" s="94"/>
      <c r="U15" s="94"/>
      <c r="V15" s="94"/>
      <c r="W15" s="94"/>
    </row>
    <row r="16" spans="1:23" x14ac:dyDescent="0.25">
      <c r="A16" s="94"/>
      <c r="B16" s="367" t="s">
        <v>94</v>
      </c>
      <c r="C16" s="368" t="s">
        <v>72</v>
      </c>
      <c r="D16" s="94"/>
      <c r="E16" s="94"/>
      <c r="F16" s="94"/>
      <c r="G16" s="94"/>
      <c r="H16" s="94"/>
      <c r="I16" s="94"/>
      <c r="J16" s="94"/>
      <c r="K16" s="94"/>
      <c r="L16" s="94"/>
      <c r="M16" s="94"/>
      <c r="N16" s="94"/>
      <c r="O16" s="94"/>
      <c r="P16" s="94"/>
      <c r="Q16" s="94"/>
      <c r="R16" s="94"/>
      <c r="S16" s="94"/>
      <c r="T16" s="94"/>
      <c r="U16" s="94"/>
      <c r="V16" s="94"/>
      <c r="W16" s="94"/>
    </row>
    <row r="17" spans="1:23" x14ac:dyDescent="0.25">
      <c r="A17" s="94"/>
      <c r="B17" s="371"/>
      <c r="C17" s="372" t="s">
        <v>0</v>
      </c>
      <c r="D17" s="94"/>
      <c r="E17" s="94"/>
      <c r="F17" s="94"/>
      <c r="G17" s="94"/>
      <c r="H17" s="94"/>
      <c r="I17" s="94"/>
      <c r="J17" s="94"/>
      <c r="K17" s="94"/>
      <c r="L17" s="94"/>
      <c r="M17" s="94"/>
      <c r="N17" s="94"/>
      <c r="O17" s="94"/>
      <c r="P17" s="94"/>
      <c r="Q17" s="94"/>
      <c r="R17" s="94"/>
      <c r="S17" s="94"/>
      <c r="T17" s="94"/>
      <c r="U17" s="94"/>
      <c r="V17" s="94"/>
      <c r="W17" s="94"/>
    </row>
    <row r="18" spans="1:23" x14ac:dyDescent="0.25">
      <c r="A18" s="94"/>
      <c r="B18" s="371"/>
      <c r="C18" s="372" t="s">
        <v>1</v>
      </c>
      <c r="D18" s="94"/>
      <c r="E18" s="94"/>
      <c r="F18" s="94"/>
      <c r="G18" s="94"/>
      <c r="H18" s="94"/>
      <c r="I18" s="94"/>
      <c r="J18" s="94"/>
      <c r="K18" s="94"/>
      <c r="L18" s="94"/>
      <c r="M18" s="94"/>
      <c r="N18" s="94"/>
      <c r="O18" s="94"/>
      <c r="P18" s="94"/>
      <c r="Q18" s="94"/>
      <c r="R18" s="94"/>
      <c r="S18" s="94"/>
      <c r="T18" s="94"/>
      <c r="U18" s="94"/>
      <c r="V18" s="94"/>
      <c r="W18" s="94"/>
    </row>
    <row r="19" spans="1:23" x14ac:dyDescent="0.25">
      <c r="A19" s="94"/>
      <c r="B19" s="371"/>
      <c r="C19" s="372" t="s">
        <v>86</v>
      </c>
      <c r="D19" s="94"/>
      <c r="E19" s="94"/>
      <c r="F19" s="94"/>
      <c r="G19" s="94"/>
      <c r="H19" s="94"/>
      <c r="I19" s="94"/>
      <c r="J19" s="94"/>
      <c r="K19" s="94"/>
      <c r="L19" s="94"/>
      <c r="M19" s="94"/>
      <c r="N19" s="94"/>
      <c r="O19" s="94"/>
      <c r="P19" s="94"/>
      <c r="Q19" s="94"/>
      <c r="R19" s="94"/>
      <c r="S19" s="94"/>
      <c r="T19" s="94"/>
      <c r="U19" s="94"/>
      <c r="V19" s="94"/>
      <c r="W19" s="94"/>
    </row>
    <row r="20" spans="1:23" x14ac:dyDescent="0.25">
      <c r="A20" s="94"/>
      <c r="B20" s="369" t="s">
        <v>60</v>
      </c>
      <c r="C20" s="370" t="s">
        <v>176</v>
      </c>
      <c r="D20" s="94"/>
      <c r="E20" s="94"/>
      <c r="F20" s="94"/>
      <c r="G20" s="94"/>
      <c r="H20" s="94"/>
      <c r="I20" s="94"/>
      <c r="J20" s="94"/>
      <c r="K20" s="94"/>
      <c r="L20" s="94"/>
      <c r="M20" s="94"/>
      <c r="N20" s="94"/>
      <c r="O20" s="94"/>
      <c r="P20" s="94"/>
      <c r="Q20" s="94"/>
      <c r="R20" s="94"/>
      <c r="S20" s="94"/>
      <c r="T20" s="94"/>
      <c r="U20" s="94"/>
      <c r="V20" s="94"/>
      <c r="W20" s="94"/>
    </row>
    <row r="21" spans="1:23" x14ac:dyDescent="0.25">
      <c r="A21" s="94"/>
      <c r="B21" s="373"/>
      <c r="C21" s="374" t="s">
        <v>0</v>
      </c>
      <c r="D21" s="94"/>
      <c r="E21" s="94"/>
      <c r="F21" s="94"/>
      <c r="G21" s="94"/>
      <c r="H21" s="94"/>
      <c r="I21" s="94"/>
      <c r="J21" s="94"/>
      <c r="K21" s="94"/>
      <c r="L21" s="94"/>
      <c r="M21" s="94"/>
      <c r="N21" s="94"/>
      <c r="O21" s="94"/>
      <c r="P21" s="94"/>
      <c r="Q21" s="94"/>
      <c r="R21" s="94"/>
      <c r="S21" s="94"/>
      <c r="T21" s="94"/>
      <c r="U21" s="94"/>
      <c r="V21" s="94"/>
      <c r="W21" s="94"/>
    </row>
    <row r="22" spans="1:23" x14ac:dyDescent="0.25">
      <c r="A22" s="94"/>
      <c r="B22" s="373"/>
      <c r="C22" s="374" t="s">
        <v>1</v>
      </c>
      <c r="D22" s="94"/>
      <c r="E22" s="94"/>
      <c r="F22" s="94"/>
      <c r="G22" s="94"/>
      <c r="H22" s="94"/>
      <c r="I22" s="94"/>
      <c r="J22" s="94"/>
      <c r="K22" s="94"/>
      <c r="L22" s="94"/>
      <c r="M22" s="94"/>
      <c r="N22" s="94"/>
      <c r="O22" s="94"/>
      <c r="P22" s="94"/>
      <c r="Q22" s="94"/>
      <c r="R22" s="94"/>
      <c r="S22" s="94"/>
      <c r="T22" s="94"/>
      <c r="U22" s="94"/>
      <c r="V22" s="94"/>
      <c r="W22" s="94"/>
    </row>
    <row r="23" spans="1:23" x14ac:dyDescent="0.25">
      <c r="A23" s="94"/>
      <c r="B23" s="373"/>
      <c r="C23" s="374" t="s">
        <v>86</v>
      </c>
      <c r="D23" s="94"/>
      <c r="E23" s="94"/>
      <c r="F23" s="94"/>
      <c r="G23" s="94"/>
      <c r="H23" s="94"/>
      <c r="I23" s="94"/>
      <c r="J23" s="94"/>
      <c r="K23" s="94"/>
      <c r="L23" s="94"/>
      <c r="M23" s="94"/>
      <c r="N23" s="94"/>
      <c r="O23" s="94"/>
      <c r="P23" s="94"/>
      <c r="Q23" s="94"/>
      <c r="R23" s="94"/>
      <c r="S23" s="94"/>
      <c r="T23" s="94"/>
      <c r="U23" s="94"/>
      <c r="V23" s="94"/>
      <c r="W23" s="94"/>
    </row>
    <row r="24" spans="1:23" x14ac:dyDescent="0.25">
      <c r="A24" s="94"/>
      <c r="B24" s="367" t="s">
        <v>99</v>
      </c>
      <c r="C24" s="368" t="s">
        <v>79</v>
      </c>
      <c r="D24" s="94"/>
      <c r="E24" s="94"/>
      <c r="F24" s="94"/>
      <c r="G24" s="94"/>
      <c r="H24" s="94"/>
      <c r="I24" s="94"/>
      <c r="J24" s="94"/>
      <c r="K24" s="94"/>
      <c r="L24" s="94"/>
      <c r="M24" s="94"/>
      <c r="N24" s="94"/>
      <c r="O24" s="94"/>
      <c r="P24" s="94"/>
      <c r="Q24" s="94"/>
      <c r="R24" s="94"/>
      <c r="S24" s="94"/>
      <c r="T24" s="94"/>
      <c r="U24" s="94"/>
      <c r="V24" s="94"/>
      <c r="W24" s="94"/>
    </row>
    <row r="25" spans="1:23" x14ac:dyDescent="0.25">
      <c r="A25" s="94"/>
      <c r="B25" s="371"/>
      <c r="C25" s="372" t="s">
        <v>0</v>
      </c>
      <c r="D25" s="94"/>
      <c r="E25" s="94"/>
      <c r="F25" s="94"/>
      <c r="G25" s="94"/>
      <c r="H25" s="94"/>
      <c r="I25" s="94"/>
      <c r="J25" s="94"/>
      <c r="K25" s="94"/>
      <c r="L25" s="94"/>
      <c r="M25" s="94"/>
      <c r="N25" s="94"/>
      <c r="O25" s="94"/>
      <c r="P25" s="94"/>
      <c r="Q25" s="94"/>
      <c r="R25" s="94"/>
      <c r="S25" s="94"/>
      <c r="T25" s="94"/>
      <c r="U25" s="94"/>
      <c r="V25" s="94"/>
      <c r="W25" s="94"/>
    </row>
    <row r="26" spans="1:23" x14ac:dyDescent="0.25">
      <c r="A26" s="94"/>
      <c r="B26" s="371"/>
      <c r="C26" s="372" t="s">
        <v>1</v>
      </c>
      <c r="D26" s="94"/>
      <c r="E26" s="94"/>
      <c r="F26" s="94"/>
      <c r="G26" s="94"/>
      <c r="H26" s="94"/>
      <c r="I26" s="94"/>
      <c r="J26" s="94"/>
      <c r="K26" s="94"/>
      <c r="L26" s="94"/>
      <c r="M26" s="94"/>
      <c r="N26" s="94"/>
      <c r="O26" s="94"/>
      <c r="P26" s="94"/>
      <c r="Q26" s="94"/>
      <c r="R26" s="94"/>
      <c r="S26" s="94"/>
      <c r="T26" s="94"/>
      <c r="U26" s="94"/>
      <c r="V26" s="94"/>
      <c r="W26" s="94"/>
    </row>
    <row r="27" spans="1:23" x14ac:dyDescent="0.25">
      <c r="A27" s="94"/>
      <c r="B27" s="371"/>
      <c r="C27" s="372" t="s">
        <v>86</v>
      </c>
      <c r="D27" s="94"/>
      <c r="E27" s="94"/>
      <c r="F27" s="94"/>
      <c r="G27" s="94"/>
      <c r="H27" s="94"/>
      <c r="I27" s="94"/>
      <c r="J27" s="94"/>
      <c r="K27" s="94"/>
      <c r="L27" s="94"/>
      <c r="M27" s="94"/>
      <c r="N27" s="94"/>
      <c r="O27" s="94"/>
      <c r="P27" s="94"/>
      <c r="Q27" s="94"/>
      <c r="R27" s="94"/>
      <c r="S27" s="94"/>
      <c r="T27" s="94"/>
      <c r="U27" s="94"/>
      <c r="V27" s="94"/>
      <c r="W27" s="94"/>
    </row>
    <row r="28" spans="1:23" x14ac:dyDescent="0.25">
      <c r="A28" s="94"/>
      <c r="B28" s="369" t="s">
        <v>224</v>
      </c>
      <c r="C28" s="370" t="s">
        <v>184</v>
      </c>
      <c r="D28" s="94"/>
      <c r="E28" s="94"/>
      <c r="F28" s="94"/>
      <c r="G28" s="94"/>
      <c r="H28" s="94"/>
      <c r="I28" s="94"/>
      <c r="J28" s="94"/>
      <c r="K28" s="94"/>
      <c r="L28" s="94"/>
      <c r="M28" s="94"/>
      <c r="N28" s="94"/>
      <c r="O28" s="94"/>
      <c r="P28" s="94"/>
      <c r="Q28" s="94"/>
      <c r="R28" s="94"/>
      <c r="S28" s="94"/>
      <c r="T28" s="94"/>
      <c r="U28" s="94"/>
      <c r="V28" s="94"/>
      <c r="W28" s="94"/>
    </row>
    <row r="29" spans="1:23" x14ac:dyDescent="0.25">
      <c r="A29" s="94"/>
      <c r="B29" s="373"/>
      <c r="C29" s="374" t="s">
        <v>0</v>
      </c>
      <c r="D29" s="94"/>
      <c r="E29" s="94"/>
      <c r="F29" s="94"/>
      <c r="G29" s="94"/>
      <c r="H29" s="94"/>
      <c r="I29" s="94"/>
      <c r="J29" s="94"/>
      <c r="K29" s="94"/>
      <c r="L29" s="94"/>
      <c r="M29" s="94"/>
      <c r="N29" s="94"/>
      <c r="O29" s="94"/>
      <c r="P29" s="94"/>
      <c r="Q29" s="94"/>
      <c r="R29" s="94"/>
      <c r="S29" s="94"/>
      <c r="T29" s="94"/>
      <c r="U29" s="94"/>
      <c r="V29" s="94"/>
      <c r="W29" s="94"/>
    </row>
    <row r="30" spans="1:23" x14ac:dyDescent="0.25">
      <c r="A30" s="94"/>
      <c r="B30" s="373"/>
      <c r="C30" s="374" t="s">
        <v>1</v>
      </c>
      <c r="D30" s="94"/>
      <c r="E30" s="94"/>
      <c r="F30" s="94"/>
      <c r="G30" s="94"/>
      <c r="H30" s="94"/>
      <c r="I30" s="94"/>
      <c r="J30" s="94"/>
      <c r="K30" s="94"/>
      <c r="L30" s="94"/>
      <c r="M30" s="94"/>
      <c r="N30" s="94"/>
      <c r="O30" s="94"/>
      <c r="P30" s="94"/>
      <c r="Q30" s="94"/>
      <c r="R30" s="94"/>
      <c r="S30" s="94"/>
      <c r="T30" s="94"/>
      <c r="U30" s="94"/>
      <c r="V30" s="94"/>
      <c r="W30" s="94"/>
    </row>
    <row r="31" spans="1:23" x14ac:dyDescent="0.25">
      <c r="A31" s="94"/>
      <c r="B31" s="373"/>
      <c r="C31" s="374" t="s">
        <v>86</v>
      </c>
      <c r="D31" s="94"/>
      <c r="E31" s="94"/>
      <c r="F31" s="94"/>
      <c r="G31" s="94"/>
      <c r="H31" s="94"/>
      <c r="I31" s="94"/>
      <c r="J31" s="94"/>
      <c r="K31" s="94"/>
      <c r="L31" s="94"/>
      <c r="M31" s="94"/>
      <c r="N31" s="94"/>
      <c r="O31" s="94"/>
      <c r="P31" s="94"/>
      <c r="Q31" s="94"/>
      <c r="R31" s="94"/>
      <c r="S31" s="94"/>
      <c r="T31" s="94"/>
      <c r="U31" s="94"/>
      <c r="V31" s="94"/>
      <c r="W31" s="94"/>
    </row>
    <row r="32" spans="1:23" x14ac:dyDescent="0.25">
      <c r="A32" s="94"/>
      <c r="B32" s="367" t="s">
        <v>86</v>
      </c>
      <c r="C32" s="368" t="s">
        <v>80</v>
      </c>
      <c r="D32" s="94"/>
      <c r="E32" s="94"/>
      <c r="F32" s="94"/>
      <c r="G32" s="94"/>
      <c r="H32" s="94"/>
      <c r="I32" s="94"/>
      <c r="J32" s="94"/>
      <c r="K32" s="94"/>
      <c r="L32" s="94"/>
      <c r="M32" s="94"/>
      <c r="N32" s="94"/>
      <c r="O32" s="94"/>
      <c r="P32" s="94"/>
      <c r="Q32" s="94"/>
      <c r="R32" s="94"/>
      <c r="S32" s="94"/>
      <c r="T32" s="94"/>
      <c r="U32" s="94"/>
      <c r="V32" s="94"/>
      <c r="W32" s="94"/>
    </row>
    <row r="33" spans="1:23" ht="15.75" thickBot="1" x14ac:dyDescent="0.3">
      <c r="A33" s="94"/>
      <c r="B33" s="375"/>
      <c r="C33" s="376" t="s">
        <v>86</v>
      </c>
      <c r="D33" s="94"/>
      <c r="E33" s="94"/>
      <c r="F33" s="94"/>
      <c r="G33" s="94"/>
      <c r="H33" s="94"/>
      <c r="I33" s="94"/>
      <c r="J33" s="94"/>
      <c r="K33" s="94"/>
      <c r="L33" s="94"/>
      <c r="M33" s="94"/>
      <c r="N33" s="94"/>
      <c r="O33" s="94"/>
      <c r="P33" s="94"/>
      <c r="Q33" s="94"/>
      <c r="R33" s="94"/>
      <c r="S33" s="94"/>
      <c r="T33" s="94"/>
      <c r="U33" s="94"/>
      <c r="V33" s="94"/>
      <c r="W33" s="94"/>
    </row>
    <row r="34" spans="1:23" x14ac:dyDescent="0.25">
      <c r="A34" s="94"/>
      <c r="B34"/>
      <c r="C34"/>
      <c r="D34" s="94"/>
      <c r="E34" s="94"/>
      <c r="F34" s="94"/>
      <c r="G34" s="94"/>
      <c r="H34" s="94"/>
      <c r="I34" s="94"/>
      <c r="J34" s="94"/>
      <c r="K34" s="94"/>
      <c r="L34" s="94"/>
      <c r="M34" s="94"/>
      <c r="N34" s="94"/>
      <c r="O34" s="94"/>
      <c r="P34" s="94"/>
      <c r="Q34" s="94"/>
      <c r="R34" s="94"/>
      <c r="S34" s="94"/>
      <c r="T34" s="94"/>
      <c r="U34" s="94"/>
      <c r="V34" s="94"/>
      <c r="W34" s="94"/>
    </row>
    <row r="35" spans="1:23" x14ac:dyDescent="0.25">
      <c r="A35" s="94"/>
      <c r="B35"/>
      <c r="C35"/>
      <c r="D35" s="94"/>
      <c r="E35" s="94"/>
      <c r="F35" s="94"/>
      <c r="G35" s="94"/>
      <c r="H35" s="94"/>
      <c r="I35" s="94"/>
      <c r="J35" s="94"/>
      <c r="K35" s="94"/>
      <c r="L35" s="94"/>
      <c r="M35" s="94"/>
      <c r="N35" s="94"/>
      <c r="O35" s="94"/>
      <c r="P35" s="94"/>
      <c r="Q35" s="94"/>
      <c r="R35" s="94"/>
      <c r="S35" s="94"/>
      <c r="T35" s="94"/>
      <c r="U35" s="94"/>
      <c r="V35" s="94"/>
      <c r="W35" s="94"/>
    </row>
    <row r="36" spans="1:23" x14ac:dyDescent="0.25">
      <c r="A36" s="94"/>
      <c r="B36"/>
      <c r="C36"/>
      <c r="D36" s="94"/>
      <c r="E36" s="94"/>
      <c r="F36" s="94"/>
      <c r="G36" s="94"/>
      <c r="H36" s="94"/>
      <c r="I36" s="94"/>
      <c r="J36" s="94"/>
      <c r="K36" s="94"/>
      <c r="L36" s="94"/>
      <c r="M36" s="94"/>
      <c r="N36" s="94"/>
      <c r="O36" s="94"/>
      <c r="P36" s="94"/>
      <c r="Q36" s="94"/>
      <c r="R36" s="94"/>
      <c r="S36" s="94"/>
      <c r="T36" s="94"/>
      <c r="U36" s="94"/>
      <c r="V36" s="94"/>
      <c r="W36" s="94"/>
    </row>
    <row r="37" spans="1:23" x14ac:dyDescent="0.25">
      <c r="A37" s="94"/>
      <c r="B37" s="106"/>
      <c r="C37" s="106"/>
      <c r="D37" s="94"/>
      <c r="E37" s="94"/>
      <c r="F37" s="94"/>
      <c r="G37" s="94"/>
      <c r="H37" s="94"/>
      <c r="I37" s="94"/>
      <c r="J37" s="94"/>
      <c r="K37" s="94"/>
      <c r="L37" s="94"/>
      <c r="M37" s="94"/>
      <c r="N37" s="94"/>
      <c r="O37" s="94"/>
      <c r="P37" s="94"/>
      <c r="Q37" s="94"/>
      <c r="R37" s="94"/>
      <c r="S37" s="94"/>
      <c r="T37" s="94"/>
      <c r="U37" s="94"/>
      <c r="V37" s="94"/>
      <c r="W37" s="94"/>
    </row>
    <row r="38" spans="1:23" x14ac:dyDescent="0.25">
      <c r="A38" s="94"/>
      <c r="B38" s="106"/>
      <c r="C38" s="106"/>
      <c r="D38" s="94"/>
      <c r="E38" s="94"/>
      <c r="F38" s="94"/>
      <c r="G38" s="94"/>
      <c r="H38" s="94"/>
      <c r="I38" s="94"/>
      <c r="J38" s="94"/>
      <c r="K38" s="94"/>
      <c r="L38" s="94"/>
      <c r="M38" s="94"/>
      <c r="N38" s="94"/>
      <c r="O38" s="94"/>
      <c r="P38" s="94"/>
      <c r="Q38" s="94"/>
      <c r="R38" s="94"/>
      <c r="S38" s="94"/>
      <c r="T38" s="94"/>
      <c r="U38" s="94"/>
      <c r="V38" s="94"/>
      <c r="W38" s="94"/>
    </row>
    <row r="39" spans="1:23" x14ac:dyDescent="0.25">
      <c r="A39" s="94"/>
      <c r="B39" s="106"/>
      <c r="C39" s="106"/>
      <c r="D39" s="94"/>
      <c r="E39" s="94"/>
      <c r="F39" s="94"/>
      <c r="G39" s="94"/>
      <c r="H39" s="94"/>
      <c r="I39" s="94"/>
      <c r="J39" s="94"/>
      <c r="K39" s="94"/>
      <c r="L39" s="94"/>
      <c r="M39" s="94"/>
      <c r="N39" s="94"/>
      <c r="O39" s="94"/>
      <c r="P39" s="94"/>
      <c r="Q39" s="94"/>
      <c r="R39" s="94"/>
      <c r="S39" s="94"/>
      <c r="T39" s="94"/>
      <c r="U39" s="94"/>
      <c r="V39" s="94"/>
      <c r="W39" s="94"/>
    </row>
    <row r="40" spans="1:23" x14ac:dyDescent="0.25">
      <c r="A40" s="94"/>
      <c r="B40" s="106"/>
      <c r="C40" s="106"/>
      <c r="D40" s="94"/>
      <c r="E40" s="94"/>
      <c r="F40" s="94"/>
      <c r="G40" s="94"/>
      <c r="H40" s="94"/>
      <c r="I40" s="94"/>
      <c r="J40" s="94"/>
      <c r="K40" s="94"/>
      <c r="L40" s="94"/>
      <c r="M40" s="94"/>
      <c r="N40" s="94"/>
      <c r="O40" s="94"/>
      <c r="P40" s="94"/>
      <c r="Q40" s="94"/>
      <c r="R40" s="94"/>
      <c r="S40" s="94"/>
      <c r="T40" s="94"/>
      <c r="U40" s="94"/>
      <c r="V40" s="94"/>
      <c r="W40" s="94"/>
    </row>
    <row r="41" spans="1:23" x14ac:dyDescent="0.25">
      <c r="A41" s="94"/>
      <c r="B41" s="94"/>
      <c r="C41" s="94"/>
      <c r="D41" s="94"/>
      <c r="E41" s="94"/>
      <c r="F41" s="94"/>
      <c r="G41" s="94"/>
      <c r="H41" s="94"/>
      <c r="I41" s="94"/>
      <c r="J41" s="94"/>
      <c r="K41" s="94"/>
      <c r="L41" s="94"/>
      <c r="M41" s="94"/>
      <c r="N41" s="94"/>
      <c r="O41" s="94"/>
      <c r="P41" s="94"/>
      <c r="Q41" s="94"/>
      <c r="R41" s="94"/>
      <c r="S41" s="94"/>
      <c r="T41" s="94"/>
      <c r="U41" s="94"/>
      <c r="V41" s="94"/>
      <c r="W41" s="94"/>
    </row>
    <row r="42" spans="1:23" x14ac:dyDescent="0.25">
      <c r="A42" s="94"/>
      <c r="B42" s="94"/>
      <c r="C42" s="94"/>
      <c r="D42" s="94"/>
      <c r="E42" s="94"/>
      <c r="F42" s="94"/>
      <c r="G42" s="94"/>
      <c r="H42" s="94"/>
      <c r="I42" s="94"/>
      <c r="J42" s="94"/>
      <c r="K42" s="94"/>
      <c r="L42" s="94"/>
      <c r="M42" s="94"/>
      <c r="N42" s="94"/>
      <c r="O42" s="94"/>
      <c r="P42" s="94"/>
      <c r="Q42" s="94"/>
      <c r="R42" s="94"/>
      <c r="S42" s="94"/>
      <c r="T42" s="94"/>
      <c r="U42" s="94"/>
      <c r="V42" s="94"/>
      <c r="W42" s="94"/>
    </row>
    <row r="43" spans="1:23" x14ac:dyDescent="0.25">
      <c r="A43" s="94"/>
      <c r="B43" s="94"/>
      <c r="C43" s="94"/>
      <c r="D43" s="94"/>
      <c r="E43" s="94"/>
      <c r="F43" s="94"/>
      <c r="G43" s="94"/>
      <c r="H43" s="94"/>
      <c r="I43" s="94"/>
      <c r="J43" s="94"/>
      <c r="K43" s="94"/>
      <c r="L43" s="94"/>
      <c r="M43" s="94"/>
      <c r="N43" s="94"/>
      <c r="O43" s="94"/>
      <c r="P43" s="94"/>
      <c r="Q43" s="94"/>
      <c r="R43" s="94"/>
      <c r="S43" s="94"/>
      <c r="T43" s="94"/>
      <c r="U43" s="94"/>
      <c r="V43" s="94"/>
      <c r="W43" s="94"/>
    </row>
    <row r="44" spans="1:23" x14ac:dyDescent="0.25">
      <c r="A44" s="94"/>
      <c r="B44" s="94"/>
      <c r="C44" s="94"/>
      <c r="D44" s="94"/>
      <c r="E44" s="94"/>
      <c r="F44" s="94"/>
      <c r="G44" s="94"/>
      <c r="H44" s="94"/>
      <c r="I44" s="94"/>
      <c r="J44" s="94"/>
      <c r="K44" s="94"/>
      <c r="L44" s="94"/>
      <c r="M44" s="94"/>
      <c r="N44" s="94"/>
      <c r="O44" s="94"/>
      <c r="P44" s="94"/>
      <c r="Q44" s="94"/>
      <c r="R44" s="94"/>
      <c r="S44" s="94"/>
      <c r="T44" s="94"/>
      <c r="U44" s="94"/>
      <c r="V44" s="94"/>
      <c r="W44" s="94"/>
    </row>
    <row r="45" spans="1:23" x14ac:dyDescent="0.25">
      <c r="A45" s="94"/>
      <c r="B45" s="94"/>
      <c r="C45" s="94"/>
      <c r="D45" s="94"/>
      <c r="E45" s="94"/>
      <c r="F45" s="94"/>
      <c r="G45" s="94"/>
      <c r="H45" s="94"/>
      <c r="I45" s="94"/>
      <c r="J45" s="94"/>
      <c r="K45" s="94"/>
      <c r="L45" s="94"/>
      <c r="M45" s="94"/>
      <c r="N45" s="94"/>
      <c r="O45" s="94"/>
      <c r="P45" s="94"/>
      <c r="Q45" s="94"/>
      <c r="R45" s="94"/>
      <c r="S45" s="94"/>
      <c r="T45" s="94"/>
      <c r="U45" s="94"/>
      <c r="V45" s="94"/>
      <c r="W45" s="94"/>
    </row>
    <row r="46" spans="1:23" x14ac:dyDescent="0.25">
      <c r="A46" s="94"/>
      <c r="B46" s="94"/>
      <c r="C46" s="94"/>
      <c r="D46" s="94"/>
      <c r="E46" s="94"/>
      <c r="F46" s="94"/>
      <c r="G46" s="94"/>
      <c r="H46" s="94"/>
      <c r="I46" s="94"/>
      <c r="J46" s="94"/>
      <c r="K46" s="94"/>
      <c r="L46" s="94"/>
      <c r="M46" s="94"/>
      <c r="N46" s="94"/>
      <c r="O46" s="94"/>
      <c r="P46" s="94"/>
      <c r="Q46" s="94"/>
      <c r="R46" s="94"/>
      <c r="S46" s="94"/>
      <c r="T46" s="94"/>
      <c r="U46" s="94"/>
      <c r="V46" s="94"/>
      <c r="W46" s="94"/>
    </row>
    <row r="47" spans="1:23" x14ac:dyDescent="0.25">
      <c r="A47" s="94"/>
      <c r="B47" s="94"/>
      <c r="C47" s="94"/>
      <c r="D47" s="94"/>
      <c r="E47" s="94"/>
      <c r="F47" s="94"/>
      <c r="G47" s="94"/>
      <c r="H47" s="94"/>
      <c r="I47" s="94"/>
      <c r="J47" s="94"/>
      <c r="K47" s="94"/>
      <c r="L47" s="94"/>
      <c r="M47" s="94"/>
      <c r="N47" s="94"/>
      <c r="O47" s="94"/>
      <c r="P47" s="94"/>
      <c r="Q47" s="94"/>
      <c r="R47" s="94"/>
      <c r="S47" s="94"/>
      <c r="T47" s="94"/>
      <c r="U47" s="94"/>
      <c r="V47" s="94"/>
      <c r="W47" s="94"/>
    </row>
    <row r="48" spans="1:23" x14ac:dyDescent="0.25">
      <c r="A48" s="94"/>
      <c r="B48" s="94"/>
      <c r="C48" s="94"/>
      <c r="D48" s="94"/>
      <c r="E48" s="94"/>
      <c r="F48" s="94"/>
      <c r="G48" s="94"/>
      <c r="H48" s="94"/>
      <c r="I48" s="94"/>
      <c r="J48" s="94"/>
      <c r="K48" s="94"/>
      <c r="L48" s="94"/>
      <c r="M48" s="94"/>
      <c r="N48" s="94"/>
      <c r="O48" s="94"/>
      <c r="P48" s="94"/>
      <c r="Q48" s="94"/>
      <c r="R48" s="94"/>
      <c r="S48" s="94"/>
      <c r="T48" s="94"/>
      <c r="U48" s="94"/>
      <c r="V48" s="94"/>
      <c r="W48" s="94"/>
    </row>
    <row r="49" spans="1:23" x14ac:dyDescent="0.25">
      <c r="A49" s="94"/>
      <c r="B49" s="94"/>
      <c r="C49" s="94"/>
      <c r="D49" s="94"/>
      <c r="E49" s="94"/>
      <c r="F49" s="94"/>
      <c r="G49" s="94"/>
      <c r="H49" s="94"/>
      <c r="I49" s="94"/>
      <c r="J49" s="94"/>
      <c r="K49" s="94"/>
      <c r="L49" s="94"/>
      <c r="M49" s="94"/>
      <c r="N49" s="94"/>
      <c r="O49" s="94"/>
      <c r="P49" s="94"/>
      <c r="Q49" s="94"/>
      <c r="R49" s="94"/>
      <c r="S49" s="94"/>
      <c r="T49" s="94"/>
      <c r="U49" s="94"/>
      <c r="V49" s="94"/>
      <c r="W49" s="94"/>
    </row>
    <row r="50" spans="1:23" x14ac:dyDescent="0.25">
      <c r="A50" s="94"/>
      <c r="B50" s="94"/>
      <c r="C50" s="94"/>
      <c r="D50" s="94"/>
      <c r="E50" s="94"/>
      <c r="F50" s="94"/>
      <c r="G50" s="94"/>
      <c r="H50" s="94"/>
      <c r="I50" s="94"/>
      <c r="J50" s="94"/>
      <c r="K50" s="94"/>
      <c r="L50" s="94"/>
      <c r="M50" s="94"/>
      <c r="N50" s="94"/>
      <c r="O50" s="94"/>
      <c r="P50" s="94"/>
      <c r="Q50" s="94"/>
      <c r="R50" s="94"/>
      <c r="S50" s="94"/>
      <c r="T50" s="94"/>
      <c r="U50" s="94"/>
      <c r="V50" s="94"/>
      <c r="W50" s="94"/>
    </row>
    <row r="51" spans="1:23" x14ac:dyDescent="0.25">
      <c r="A51" s="94"/>
      <c r="B51" s="94"/>
      <c r="C51" s="94"/>
      <c r="D51" s="94"/>
      <c r="E51" s="94"/>
      <c r="F51" s="94"/>
      <c r="G51" s="94"/>
      <c r="H51" s="94"/>
      <c r="I51" s="94"/>
      <c r="J51" s="94"/>
      <c r="K51" s="94"/>
      <c r="L51" s="94"/>
      <c r="M51" s="94"/>
      <c r="N51" s="94"/>
      <c r="O51" s="94"/>
      <c r="P51" s="94"/>
      <c r="Q51" s="94"/>
      <c r="R51" s="94"/>
      <c r="S51" s="94"/>
      <c r="T51" s="94"/>
      <c r="U51" s="94"/>
      <c r="V51" s="94"/>
      <c r="W51" s="94"/>
    </row>
    <row r="52" spans="1:23" x14ac:dyDescent="0.25">
      <c r="A52" s="94"/>
      <c r="B52" s="94"/>
      <c r="C52" s="94"/>
      <c r="D52" s="94"/>
      <c r="E52" s="94"/>
      <c r="F52" s="94"/>
      <c r="G52" s="94"/>
      <c r="H52" s="94"/>
      <c r="I52" s="94"/>
      <c r="J52" s="94"/>
      <c r="K52" s="94"/>
      <c r="L52" s="94"/>
      <c r="M52" s="94"/>
      <c r="N52" s="94"/>
      <c r="O52" s="94"/>
      <c r="P52" s="94"/>
      <c r="Q52" s="94"/>
      <c r="R52" s="94"/>
      <c r="S52" s="94"/>
      <c r="T52" s="94"/>
      <c r="U52" s="94"/>
      <c r="V52" s="94"/>
      <c r="W52" s="94"/>
    </row>
    <row r="53" spans="1:23" x14ac:dyDescent="0.25">
      <c r="A53" s="94"/>
      <c r="B53" s="94"/>
      <c r="C53" s="94"/>
      <c r="D53" s="94"/>
      <c r="E53" s="94"/>
      <c r="F53" s="94"/>
      <c r="G53" s="94"/>
      <c r="H53" s="94"/>
      <c r="I53" s="94"/>
      <c r="J53" s="94"/>
      <c r="K53" s="94"/>
      <c r="L53" s="94"/>
      <c r="M53" s="94"/>
      <c r="N53" s="94"/>
      <c r="O53" s="94"/>
      <c r="P53" s="94"/>
      <c r="Q53" s="94"/>
      <c r="R53" s="94"/>
      <c r="S53" s="94"/>
      <c r="T53" s="94"/>
      <c r="U53" s="94"/>
      <c r="V53" s="94"/>
      <c r="W53" s="94"/>
    </row>
    <row r="54" spans="1:23" x14ac:dyDescent="0.25">
      <c r="A54" s="94"/>
      <c r="B54" s="94"/>
      <c r="C54" s="94"/>
      <c r="D54" s="94"/>
      <c r="E54" s="94"/>
      <c r="F54" s="94"/>
      <c r="G54" s="94"/>
      <c r="H54" s="94"/>
      <c r="I54" s="94"/>
      <c r="J54" s="94"/>
      <c r="K54" s="94"/>
      <c r="L54" s="94"/>
      <c r="M54" s="94"/>
      <c r="N54" s="94"/>
      <c r="O54" s="94"/>
      <c r="P54" s="94"/>
      <c r="Q54" s="94"/>
      <c r="R54" s="94"/>
      <c r="S54" s="94"/>
      <c r="T54" s="94"/>
      <c r="U54" s="94"/>
      <c r="V54" s="94"/>
      <c r="W54" s="94"/>
    </row>
    <row r="55" spans="1:23" x14ac:dyDescent="0.25">
      <c r="A55" s="94"/>
      <c r="B55" s="94"/>
      <c r="C55" s="94"/>
      <c r="D55" s="94"/>
      <c r="E55" s="94"/>
      <c r="F55" s="94"/>
      <c r="G55" s="94"/>
      <c r="H55" s="94"/>
      <c r="I55" s="94"/>
      <c r="J55" s="94"/>
      <c r="K55" s="94"/>
      <c r="L55" s="94"/>
      <c r="M55" s="94"/>
      <c r="N55" s="94"/>
      <c r="O55" s="94"/>
      <c r="P55" s="94"/>
      <c r="Q55" s="94"/>
      <c r="R55" s="94"/>
      <c r="S55" s="94"/>
      <c r="T55" s="94"/>
      <c r="U55" s="94"/>
      <c r="V55" s="94"/>
      <c r="W55" s="94"/>
    </row>
    <row r="56" spans="1:23" x14ac:dyDescent="0.25">
      <c r="A56" s="94"/>
      <c r="B56" s="94"/>
      <c r="C56" s="94"/>
      <c r="D56" s="94"/>
      <c r="E56" s="94"/>
      <c r="F56" s="94"/>
      <c r="G56" s="94"/>
      <c r="H56" s="94"/>
      <c r="I56" s="94"/>
      <c r="J56" s="94"/>
      <c r="K56" s="94"/>
      <c r="L56" s="94"/>
      <c r="M56" s="94"/>
      <c r="N56" s="94"/>
      <c r="O56" s="94"/>
      <c r="P56" s="94"/>
      <c r="Q56" s="94"/>
      <c r="R56" s="94"/>
      <c r="S56" s="94"/>
      <c r="T56" s="94"/>
      <c r="U56" s="94"/>
      <c r="V56" s="94"/>
      <c r="W56" s="94"/>
    </row>
    <row r="57" spans="1:23" x14ac:dyDescent="0.25">
      <c r="A57" s="94"/>
      <c r="B57" s="94"/>
      <c r="C57" s="94"/>
      <c r="D57" s="94"/>
      <c r="E57" s="94"/>
      <c r="F57" s="94"/>
      <c r="G57" s="94"/>
      <c r="H57" s="94"/>
      <c r="I57" s="94"/>
      <c r="J57" s="94"/>
      <c r="K57" s="94"/>
      <c r="L57" s="94"/>
      <c r="M57" s="94"/>
      <c r="N57" s="94"/>
      <c r="O57" s="94"/>
      <c r="P57" s="94"/>
      <c r="Q57" s="94"/>
      <c r="R57" s="94"/>
      <c r="S57" s="94"/>
      <c r="T57" s="94"/>
      <c r="U57" s="94"/>
      <c r="V57" s="94"/>
      <c r="W57" s="94"/>
    </row>
    <row r="58" spans="1:23" x14ac:dyDescent="0.25">
      <c r="A58" s="94"/>
      <c r="B58" s="94"/>
      <c r="C58" s="94"/>
      <c r="D58" s="94"/>
      <c r="E58" s="94"/>
      <c r="F58" s="94"/>
      <c r="G58" s="94"/>
      <c r="H58" s="94"/>
      <c r="I58" s="94"/>
      <c r="J58" s="94"/>
      <c r="K58" s="94"/>
      <c r="L58" s="94"/>
      <c r="M58" s="94"/>
      <c r="N58" s="94"/>
      <c r="O58" s="94"/>
      <c r="P58" s="94"/>
      <c r="Q58" s="94"/>
      <c r="R58" s="94"/>
      <c r="S58" s="94"/>
      <c r="T58" s="94"/>
      <c r="U58" s="94"/>
      <c r="V58" s="94"/>
      <c r="W58" s="94"/>
    </row>
    <row r="59" spans="1:23" x14ac:dyDescent="0.25">
      <c r="A59" s="94"/>
      <c r="B59" s="94"/>
      <c r="C59" s="94"/>
      <c r="D59" s="94"/>
      <c r="E59" s="94"/>
      <c r="F59" s="94"/>
      <c r="G59" s="94"/>
      <c r="H59" s="94"/>
      <c r="I59" s="94"/>
      <c r="J59" s="94"/>
      <c r="K59" s="94"/>
      <c r="L59" s="94"/>
      <c r="M59" s="94"/>
      <c r="N59" s="94"/>
      <c r="O59" s="94"/>
      <c r="P59" s="94"/>
      <c r="Q59" s="94"/>
      <c r="R59" s="94"/>
      <c r="S59" s="94"/>
      <c r="T59" s="94"/>
      <c r="U59" s="94"/>
      <c r="V59" s="94"/>
      <c r="W59" s="94"/>
    </row>
    <row r="60" spans="1:23" x14ac:dyDescent="0.25">
      <c r="A60" s="94"/>
      <c r="B60" s="94"/>
      <c r="C60" s="94"/>
      <c r="D60" s="94"/>
      <c r="E60" s="94"/>
      <c r="F60" s="94"/>
      <c r="G60" s="94"/>
      <c r="H60" s="94"/>
      <c r="I60" s="94"/>
      <c r="J60" s="94"/>
      <c r="K60" s="94"/>
      <c r="L60" s="94"/>
      <c r="M60" s="94"/>
      <c r="N60" s="94"/>
      <c r="O60" s="94"/>
      <c r="P60" s="94"/>
      <c r="Q60" s="94"/>
      <c r="R60" s="94"/>
      <c r="S60" s="94"/>
      <c r="T60" s="94"/>
      <c r="U60" s="94"/>
      <c r="V60" s="94"/>
      <c r="W60" s="94"/>
    </row>
    <row r="61" spans="1:23" x14ac:dyDescent="0.25">
      <c r="A61" s="94"/>
      <c r="B61" s="94"/>
      <c r="C61" s="94"/>
      <c r="D61" s="94"/>
      <c r="E61" s="94"/>
      <c r="F61" s="94"/>
      <c r="G61" s="94"/>
      <c r="H61" s="94"/>
      <c r="I61" s="94"/>
      <c r="J61" s="94"/>
      <c r="K61" s="94"/>
      <c r="L61" s="94"/>
      <c r="M61" s="94"/>
      <c r="N61" s="94"/>
      <c r="O61" s="94"/>
      <c r="P61" s="94"/>
      <c r="Q61" s="94"/>
      <c r="R61" s="94"/>
      <c r="S61" s="94"/>
      <c r="T61" s="94"/>
      <c r="U61" s="94"/>
      <c r="V61" s="94"/>
      <c r="W61" s="94"/>
    </row>
    <row r="62" spans="1:23" x14ac:dyDescent="0.25">
      <c r="A62" s="94"/>
      <c r="B62" s="94"/>
      <c r="C62" s="94"/>
      <c r="D62" s="94"/>
      <c r="E62" s="94"/>
      <c r="F62" s="94"/>
      <c r="G62" s="94"/>
      <c r="H62" s="94"/>
      <c r="I62" s="94"/>
      <c r="J62" s="94"/>
      <c r="K62" s="94"/>
      <c r="L62" s="94"/>
      <c r="M62" s="94"/>
      <c r="N62" s="94"/>
      <c r="O62" s="94"/>
      <c r="P62" s="94"/>
      <c r="Q62" s="94"/>
      <c r="R62" s="94"/>
      <c r="S62" s="94"/>
      <c r="T62" s="94"/>
      <c r="U62" s="94"/>
      <c r="V62" s="94"/>
      <c r="W62" s="94"/>
    </row>
    <row r="63" spans="1:23" x14ac:dyDescent="0.25">
      <c r="A63" s="94"/>
      <c r="B63" s="94"/>
      <c r="C63" s="94"/>
      <c r="D63" s="94"/>
      <c r="E63" s="94"/>
      <c r="F63" s="94"/>
      <c r="G63" s="94"/>
      <c r="H63" s="94"/>
      <c r="I63" s="94"/>
      <c r="J63" s="94"/>
      <c r="K63" s="94"/>
      <c r="L63" s="94"/>
      <c r="M63" s="94"/>
      <c r="N63" s="94"/>
      <c r="O63" s="94"/>
      <c r="P63" s="94"/>
      <c r="Q63" s="94"/>
      <c r="R63" s="94"/>
      <c r="S63" s="94"/>
      <c r="T63" s="94"/>
      <c r="U63" s="94"/>
      <c r="V63" s="94"/>
      <c r="W63" s="94"/>
    </row>
    <row r="64" spans="1:23" x14ac:dyDescent="0.25">
      <c r="A64" s="94"/>
      <c r="B64" s="94"/>
      <c r="C64" s="94"/>
      <c r="D64" s="94"/>
      <c r="E64" s="94"/>
      <c r="F64" s="94"/>
      <c r="G64" s="94"/>
      <c r="H64" s="94"/>
      <c r="I64" s="94"/>
      <c r="J64" s="94"/>
      <c r="K64" s="94"/>
      <c r="L64" s="94"/>
      <c r="M64" s="94"/>
      <c r="N64" s="94"/>
      <c r="O64" s="94"/>
      <c r="P64" s="94"/>
      <c r="Q64" s="94"/>
      <c r="R64" s="94"/>
      <c r="S64" s="94"/>
      <c r="T64" s="94"/>
      <c r="U64" s="94"/>
      <c r="V64" s="94"/>
      <c r="W64" s="94"/>
    </row>
    <row r="65" spans="1:23" x14ac:dyDescent="0.25">
      <c r="A65" s="94"/>
      <c r="B65" s="94"/>
      <c r="C65" s="94"/>
      <c r="D65" s="94"/>
      <c r="E65" s="94"/>
      <c r="F65" s="94"/>
      <c r="G65" s="94"/>
      <c r="H65" s="94"/>
      <c r="I65" s="94"/>
      <c r="J65" s="94"/>
      <c r="K65" s="94"/>
      <c r="L65" s="94"/>
      <c r="M65" s="94"/>
      <c r="N65" s="94"/>
      <c r="O65" s="94"/>
      <c r="P65" s="94"/>
      <c r="Q65" s="94"/>
      <c r="R65" s="94"/>
      <c r="S65" s="94"/>
      <c r="T65" s="94"/>
      <c r="U65" s="94"/>
      <c r="V65" s="94"/>
      <c r="W65" s="94"/>
    </row>
    <row r="66" spans="1:23" x14ac:dyDescent="0.25">
      <c r="A66" s="94"/>
      <c r="B66" s="94"/>
      <c r="C66" s="94"/>
      <c r="D66" s="94"/>
      <c r="E66" s="94"/>
      <c r="F66" s="94"/>
      <c r="G66" s="94"/>
      <c r="H66" s="94"/>
      <c r="I66" s="94"/>
      <c r="J66" s="94"/>
      <c r="K66" s="94"/>
      <c r="L66" s="94"/>
      <c r="M66" s="94"/>
      <c r="N66" s="94"/>
      <c r="O66" s="94"/>
      <c r="P66" s="94"/>
      <c r="Q66" s="94"/>
      <c r="R66" s="94"/>
      <c r="S66" s="94"/>
      <c r="T66" s="94"/>
      <c r="U66" s="94"/>
      <c r="V66" s="94"/>
      <c r="W66" s="94"/>
    </row>
    <row r="67" spans="1:23" x14ac:dyDescent="0.25">
      <c r="A67" s="94"/>
      <c r="B67" s="94"/>
      <c r="C67" s="94"/>
      <c r="D67" s="94"/>
      <c r="E67" s="94"/>
      <c r="F67" s="94"/>
      <c r="G67" s="94"/>
      <c r="H67" s="94"/>
      <c r="I67" s="94"/>
      <c r="J67" s="94"/>
      <c r="K67" s="94"/>
      <c r="L67" s="94"/>
      <c r="M67" s="94"/>
      <c r="N67" s="94"/>
      <c r="O67" s="94"/>
      <c r="P67" s="94"/>
      <c r="Q67" s="94"/>
      <c r="R67" s="94"/>
      <c r="S67" s="94"/>
      <c r="T67" s="94"/>
      <c r="U67" s="94"/>
      <c r="V67" s="94"/>
      <c r="W67" s="94"/>
    </row>
    <row r="68" spans="1:23" x14ac:dyDescent="0.25">
      <c r="A68" s="94"/>
      <c r="B68" s="94"/>
      <c r="C68" s="94"/>
      <c r="D68" s="94"/>
      <c r="E68" s="94"/>
      <c r="F68" s="94"/>
      <c r="G68" s="94"/>
      <c r="H68" s="94"/>
      <c r="I68" s="94"/>
      <c r="J68" s="94"/>
      <c r="K68" s="94"/>
      <c r="L68" s="94"/>
      <c r="M68" s="94"/>
      <c r="N68" s="94"/>
      <c r="O68" s="94"/>
      <c r="P68" s="94"/>
      <c r="Q68" s="94"/>
      <c r="R68" s="94"/>
      <c r="S68" s="94"/>
      <c r="T68" s="94"/>
      <c r="U68" s="94"/>
      <c r="V68" s="94"/>
      <c r="W68" s="94"/>
    </row>
    <row r="69" spans="1:23" x14ac:dyDescent="0.25">
      <c r="A69" s="94"/>
      <c r="B69" s="94"/>
      <c r="C69" s="94"/>
      <c r="D69" s="94"/>
      <c r="E69" s="94"/>
      <c r="F69" s="94"/>
      <c r="G69" s="94"/>
      <c r="H69" s="94"/>
      <c r="I69" s="94"/>
      <c r="J69" s="94"/>
      <c r="K69" s="94"/>
      <c r="L69" s="94"/>
      <c r="M69" s="94"/>
      <c r="N69" s="94"/>
      <c r="O69" s="94"/>
      <c r="P69" s="94"/>
      <c r="Q69" s="94"/>
      <c r="R69" s="94"/>
      <c r="S69" s="94"/>
      <c r="T69" s="94"/>
      <c r="U69" s="94"/>
      <c r="V69" s="94"/>
      <c r="W69" s="94"/>
    </row>
    <row r="70" spans="1:23" x14ac:dyDescent="0.25">
      <c r="A70" s="94"/>
      <c r="B70" s="94"/>
      <c r="C70" s="94"/>
      <c r="D70" s="94"/>
      <c r="E70" s="94"/>
      <c r="F70" s="94"/>
      <c r="G70" s="94"/>
      <c r="H70" s="94"/>
      <c r="I70" s="94"/>
      <c r="J70" s="94"/>
      <c r="K70" s="94"/>
      <c r="L70" s="94"/>
      <c r="M70" s="94"/>
      <c r="N70" s="94"/>
      <c r="O70" s="94"/>
      <c r="P70" s="94"/>
      <c r="Q70" s="94"/>
      <c r="R70" s="94"/>
      <c r="S70" s="94"/>
      <c r="T70" s="94"/>
      <c r="U70" s="94"/>
      <c r="V70" s="94"/>
      <c r="W70" s="94"/>
    </row>
    <row r="71" spans="1:23" x14ac:dyDescent="0.25">
      <c r="A71" s="94"/>
      <c r="B71" s="94"/>
      <c r="C71" s="94"/>
      <c r="D71" s="94"/>
      <c r="E71" s="94"/>
      <c r="F71" s="94"/>
      <c r="G71" s="94"/>
      <c r="H71" s="94"/>
      <c r="I71" s="94"/>
      <c r="J71" s="94"/>
      <c r="K71" s="94"/>
      <c r="L71" s="94"/>
      <c r="M71" s="94"/>
      <c r="N71" s="94"/>
      <c r="O71" s="94"/>
      <c r="P71" s="94"/>
      <c r="Q71" s="94"/>
      <c r="R71" s="94"/>
      <c r="S71" s="94"/>
      <c r="T71" s="94"/>
      <c r="U71" s="94"/>
      <c r="V71" s="94"/>
      <c r="W71" s="94"/>
    </row>
  </sheetData>
  <sheetProtection formatColumns="0" formatRows="0"/>
  <hyperlinks>
    <hyperlink ref="C5" location="'Inputs'!$A$1" tooltip="Section title. Click once to follow" display="Inputs" xr:uid="{4E1B1639-9076-4BFA-A626-2C6256A8BE77}"/>
    <hyperlink ref="C6" location="'EDB data'!$A$1" tooltip="Section title. Click once to follow" display="Inputs for the selected supplier" xr:uid="{0EF444CD-27FF-4F3E-8D16-86C65EB3846A}"/>
    <hyperlink ref="C7" location="'TIMING'!$A$1" tooltip="Section title. Click once to follow" display="Intra-year timing" xr:uid="{CE4E465C-67F6-4512-80AD-577A83B640CB}"/>
    <hyperlink ref="C8" location="'TIMING'!$A$3" tooltip="Section subtitle. Click once to follow" display="Inputs" xr:uid="{8FC0C03F-C783-4E63-9D8B-1694B33FB255}"/>
    <hyperlink ref="C9" location="'TIMING'!$A$10" tooltip="Section subtitle. Click once to follow" display="Calculations" xr:uid="{172C5111-206D-4F9D-8FAB-C96D53973269}"/>
    <hyperlink ref="C10" location="'TIMING'!$A$21" tooltip="Section subtitle. Click once to follow" display="Outputs" xr:uid="{6A7E627A-589D-4B1B-B418-74117F455737}"/>
    <hyperlink ref="C11" location="'TIMING'!$A$28" tooltip="Section subtitle. Click once to follow" display="Check for timing of revenue receipt" xr:uid="{B5E02A34-FD04-4C77-815E-55BBFDDCBE63}"/>
    <hyperlink ref="C12" location="'RAB'!$A$1" tooltip="Section title. Click once to follow" display="Regulatory asset base" xr:uid="{51F129FF-9136-4679-9A06-60690570FCF7}"/>
    <hyperlink ref="C13" location="'RAB'!$A$3" tooltip="Section subtitle. Click once to follow" display="Inputs" xr:uid="{5C3FA467-7122-4870-8B6D-9177DA442B73}"/>
    <hyperlink ref="C14" location="'RAB'!$A$14" tooltip="Section subtitle. Click once to follow" display="Calculations" xr:uid="{E09A25B3-97D7-47B1-BE94-E7407C0FE037}"/>
    <hyperlink ref="C15" location="'RAB'!$A$88" tooltip="Section subtitle. Click once to follow" display="Outputs" xr:uid="{22B62D92-5D6A-4F27-A73D-2650161921EB}"/>
    <hyperlink ref="C16" location="'TAX'!$A$1" tooltip="Section title. Click once to follow" display="Tax calculations" xr:uid="{71BF1E1C-15BF-48B0-A8FD-843AAC982405}"/>
    <hyperlink ref="C17" location="'TAX'!$A$3" tooltip="Section subtitle. Click once to follow" display="Inputs" xr:uid="{8E441A97-B64F-4738-868D-856A4BC3E7C6}"/>
    <hyperlink ref="C18" location="'TAX'!$A$24" tooltip="Section subtitle. Click once to follow" display="Calculations" xr:uid="{8BDEBEFF-87B8-4268-8D63-0C497CBAAF27}"/>
    <hyperlink ref="C19" location="'TAX'!$A$93" tooltip="Section subtitle. Click once to follow" display="Outputs" xr:uid="{9862DFB6-4D72-4A6B-BA30-A514A45C78E9}"/>
    <hyperlink ref="C20" location="'BBAR'!$A$1" tooltip="Section title. Click once to follow" display="Building blocks allowable revenue" xr:uid="{935754A1-813D-49CD-AD63-61E3F5C33A9F}"/>
    <hyperlink ref="C21" location="'BBAR'!$A$3" tooltip="Section subtitle. Click once to follow" display="Inputs" xr:uid="{C8B13829-6CD0-4D35-81E1-F9F1E21602B8}"/>
    <hyperlink ref="C22" location="'BBAR'!$A$22" tooltip="Section subtitle. Click once to follow" display="Calculations" xr:uid="{D68B7B13-7A8A-4EE8-9D74-AC02189B6454}"/>
    <hyperlink ref="C23" location="'BBAR'!$A$53" tooltip="Section subtitle. Click once to follow" display="Outputs" xr:uid="{92E4E288-6B78-447D-84A2-C0F426CEE002}"/>
    <hyperlink ref="C24" location="'MAR'!$A$1" tooltip="Section title. Click once to follow" display="Maximum allowable revenue" xr:uid="{2773857E-06CD-464B-86F7-490A3FDEB397}"/>
    <hyperlink ref="C25" location="'MAR'!$A$3" tooltip="Section subtitle. Click once to follow" display="Inputs" xr:uid="{B27644FD-C118-47D3-9DD1-FD62FE895A9D}"/>
    <hyperlink ref="C26" location="'MAR'!$A$13" tooltip="Section subtitle. Click once to follow" display="Calculations" xr:uid="{E5BFAA9F-F2E6-4C52-BCB4-BF7DB73C880C}"/>
    <hyperlink ref="C27" location="'MAR'!$A$47" tooltip="Section subtitle. Click once to follow" display="Outputs" xr:uid="{3D3B9CDA-E231-4A8C-8F74-A97E0AE2A997}"/>
    <hyperlink ref="C28" location="'IRR'!$A$1" tooltip="Section title. Click once to follow" display="Internal Rate of Return" xr:uid="{45622E00-1F23-4F5B-B5E8-1D64C0875BDF}"/>
    <hyperlink ref="C29" location="'IRR'!$A$3" tooltip="Section subtitle. Click once to follow" display="Inputs" xr:uid="{45ED826B-4B03-45BD-A7AB-5BB70DBA8A7A}"/>
    <hyperlink ref="C30" location="'IRR'!$A$20" tooltip="Section subtitle. Click once to follow" display="Calculations" xr:uid="{97A5CC1B-5DB5-4607-842F-EEE039BF48DB}"/>
    <hyperlink ref="C31" location="'IRR'!$A$55" tooltip="Section subtitle. Click once to follow" display="Outputs" xr:uid="{8281B4AC-C4EE-44A3-90E9-B8B4040BB3FD}"/>
    <hyperlink ref="C32" location="'Outputs'!$A$1" tooltip="Section title. Click once to follow" display="DPP reset output table" xr:uid="{977EAB1B-280E-48EF-A348-C49BA055BB81}"/>
    <hyperlink ref="C33" location="'Outputs'!$A$10" tooltip="Section subtitle. Click once to follow" display="Outputs" xr:uid="{09F8AA1D-5CF3-492E-BB18-76DCDFFAA564}"/>
  </hyperlinks>
  <pageMargins left="0.70866141732283472" right="0.70866141732283472" top="0.74803149606299213" bottom="0.74803149606299213" header="0.31496062992125984" footer="0.31496062992125984"/>
  <pageSetup paperSize="9" scale="96" fitToHeight="0" orientation="portrait" r:id="rId1"/>
  <headerFooter>
    <oddHeader>&amp;R&amp;D &amp;T</oddHeader>
    <oddFooter>&amp;L&amp;F&amp;C&amp;A&amp;R&amp;P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1">
    <pageSetUpPr fitToPage="1"/>
  </sheetPr>
  <dimension ref="A1:I111"/>
  <sheetViews>
    <sheetView showGridLines="0" view="pageBreakPreview" zoomScaleNormal="100" zoomScaleSheetLayoutView="100" workbookViewId="0"/>
  </sheetViews>
  <sheetFormatPr defaultColWidth="9.140625" defaultRowHeight="15" x14ac:dyDescent="0.25"/>
  <cols>
    <col min="1" max="1" width="4.42578125" style="93" customWidth="1"/>
    <col min="2" max="2" width="3.140625" style="93" customWidth="1"/>
    <col min="3" max="3" width="14.85546875" style="93" customWidth="1"/>
    <col min="4" max="4" width="10.140625" style="93" customWidth="1"/>
    <col min="5" max="5" width="67.5703125" style="93" customWidth="1"/>
    <col min="6" max="7" width="13.28515625" style="93" customWidth="1"/>
    <col min="8" max="8" width="2.7109375" style="93" customWidth="1"/>
    <col min="9" max="16384" width="9.140625" style="93"/>
  </cols>
  <sheetData>
    <row r="1" spans="1:9" ht="39.950000000000003" customHeight="1" x14ac:dyDescent="0.4">
      <c r="A1" s="109" t="s">
        <v>218</v>
      </c>
      <c r="B1" s="94"/>
      <c r="C1" s="94"/>
      <c r="D1" s="94"/>
      <c r="E1" s="94"/>
      <c r="F1" s="94"/>
      <c r="G1" s="94"/>
      <c r="H1" s="94"/>
      <c r="I1" s="94"/>
    </row>
    <row r="2" spans="1:9" ht="14.25" customHeight="1" x14ac:dyDescent="0.4">
      <c r="A2" s="109"/>
      <c r="B2" s="94"/>
      <c r="C2" s="94"/>
      <c r="D2" s="94"/>
      <c r="E2" s="94"/>
      <c r="F2" s="94"/>
      <c r="G2" s="94"/>
      <c r="H2" s="94"/>
      <c r="I2" s="94"/>
    </row>
    <row r="3" spans="1:9" ht="14.25" customHeight="1" x14ac:dyDescent="0.4">
      <c r="A3" s="109"/>
      <c r="B3" s="94"/>
      <c r="C3" s="94"/>
      <c r="D3" s="94"/>
      <c r="E3" s="94"/>
      <c r="F3" s="94"/>
      <c r="G3" s="94"/>
      <c r="H3" s="94"/>
      <c r="I3" s="94"/>
    </row>
    <row r="4" spans="1:9" ht="14.25" customHeight="1" x14ac:dyDescent="0.4">
      <c r="A4" s="109"/>
      <c r="B4" s="94"/>
      <c r="C4" s="94"/>
      <c r="D4" s="94"/>
      <c r="E4" s="94"/>
      <c r="F4" s="94"/>
      <c r="G4" s="94"/>
      <c r="H4" s="94"/>
      <c r="I4" s="94"/>
    </row>
    <row r="5" spans="1:9" ht="14.25" customHeight="1" x14ac:dyDescent="0.25">
      <c r="A5" s="165" t="s">
        <v>356</v>
      </c>
      <c r="B5" s="94"/>
      <c r="C5" s="94"/>
      <c r="D5" s="94"/>
      <c r="E5" s="94"/>
      <c r="F5" s="94"/>
      <c r="G5" s="94"/>
      <c r="H5" s="94"/>
      <c r="I5" s="94"/>
    </row>
    <row r="6" spans="1:9" ht="14.25" customHeight="1" x14ac:dyDescent="0.25">
      <c r="A6" s="165" t="s">
        <v>357</v>
      </c>
      <c r="B6" s="94"/>
      <c r="C6" s="94"/>
      <c r="D6" s="94"/>
      <c r="E6" s="94"/>
      <c r="F6" s="94"/>
      <c r="G6" s="94"/>
      <c r="H6" s="94"/>
      <c r="I6" s="94"/>
    </row>
    <row r="7" spans="1:9" ht="14.25" customHeight="1" x14ac:dyDescent="0.25">
      <c r="A7" s="165" t="s">
        <v>358</v>
      </c>
      <c r="B7" s="94"/>
      <c r="C7" s="94"/>
      <c r="D7" s="94"/>
      <c r="E7" s="94"/>
      <c r="F7" s="94"/>
      <c r="G7" s="94"/>
      <c r="H7" s="94"/>
      <c r="I7" s="94"/>
    </row>
    <row r="8" spans="1:9" ht="32.25" customHeight="1" x14ac:dyDescent="0.35">
      <c r="A8" s="166" t="s">
        <v>310</v>
      </c>
      <c r="B8" s="94"/>
      <c r="C8" s="94"/>
      <c r="D8" s="94"/>
      <c r="E8" s="94"/>
      <c r="F8" s="94"/>
      <c r="G8" s="94"/>
      <c r="H8" s="94"/>
      <c r="I8" s="94"/>
    </row>
    <row r="9" spans="1:9" ht="15" customHeight="1" x14ac:dyDescent="0.35">
      <c r="A9" s="114"/>
      <c r="B9" s="94"/>
      <c r="C9" s="94" t="s">
        <v>279</v>
      </c>
      <c r="D9" s="94"/>
      <c r="E9" s="94"/>
      <c r="F9" s="94"/>
      <c r="G9" s="94"/>
      <c r="H9" s="94"/>
      <c r="I9" s="94"/>
    </row>
    <row r="10" spans="1:9" ht="15" customHeight="1" x14ac:dyDescent="0.35">
      <c r="A10" s="114"/>
      <c r="B10" s="94"/>
      <c r="C10" s="94" t="s">
        <v>280</v>
      </c>
      <c r="D10" s="94"/>
      <c r="E10" s="94"/>
      <c r="F10" s="94"/>
      <c r="G10" s="94"/>
      <c r="H10" s="94"/>
      <c r="I10" s="94"/>
    </row>
    <row r="11" spans="1:9" ht="15" customHeight="1" x14ac:dyDescent="0.35">
      <c r="A11" s="114"/>
      <c r="B11" s="94"/>
      <c r="C11" s="94" t="s">
        <v>287</v>
      </c>
      <c r="D11" s="94"/>
      <c r="E11" s="94"/>
      <c r="F11" s="94"/>
      <c r="G11" s="94"/>
      <c r="H11" s="94"/>
      <c r="I11" s="94"/>
    </row>
    <row r="12" spans="1:9" ht="15" customHeight="1" x14ac:dyDescent="0.35">
      <c r="A12" s="114"/>
      <c r="B12" s="94"/>
      <c r="C12" s="94"/>
      <c r="D12" s="94"/>
      <c r="E12" s="94"/>
      <c r="F12" s="94"/>
      <c r="G12" s="94"/>
      <c r="H12" s="94"/>
      <c r="I12" s="94"/>
    </row>
    <row r="13" spans="1:9" ht="15" customHeight="1" x14ac:dyDescent="0.35">
      <c r="A13" s="114"/>
      <c r="B13" s="110" t="s">
        <v>288</v>
      </c>
      <c r="C13" s="94"/>
      <c r="D13" s="94"/>
      <c r="E13" s="94"/>
      <c r="F13" s="94"/>
      <c r="G13" s="94"/>
      <c r="H13" s="94"/>
      <c r="I13" s="94"/>
    </row>
    <row r="14" spans="1:9" ht="15" customHeight="1" x14ac:dyDescent="0.35">
      <c r="A14" s="114"/>
      <c r="B14" s="94"/>
      <c r="C14" s="94" t="s">
        <v>359</v>
      </c>
      <c r="D14" s="94"/>
      <c r="E14" s="94"/>
      <c r="F14" s="94"/>
      <c r="G14" s="94"/>
      <c r="H14" s="94"/>
      <c r="I14" s="94"/>
    </row>
    <row r="15" spans="1:9" ht="15" customHeight="1" x14ac:dyDescent="0.35">
      <c r="A15" s="114"/>
      <c r="B15" s="94"/>
      <c r="C15" s="94" t="s">
        <v>376</v>
      </c>
      <c r="D15" s="94"/>
      <c r="E15" s="94"/>
      <c r="F15" s="94"/>
      <c r="G15" s="94"/>
      <c r="H15" s="94"/>
      <c r="I15" s="94"/>
    </row>
    <row r="16" spans="1:9" ht="15" customHeight="1" x14ac:dyDescent="0.35">
      <c r="A16" s="114"/>
      <c r="B16" s="94"/>
      <c r="C16" s="94" t="s">
        <v>377</v>
      </c>
      <c r="D16" s="94"/>
      <c r="E16" s="94"/>
      <c r="F16" s="94"/>
      <c r="G16" s="94"/>
      <c r="H16" s="94"/>
      <c r="I16" s="94"/>
    </row>
    <row r="17" spans="1:9" ht="15" customHeight="1" x14ac:dyDescent="0.35">
      <c r="A17" s="114"/>
      <c r="B17" s="94"/>
      <c r="C17" s="94" t="s">
        <v>378</v>
      </c>
      <c r="D17" s="94"/>
      <c r="E17" s="94"/>
      <c r="F17" s="94"/>
      <c r="G17" s="94"/>
      <c r="H17" s="94"/>
      <c r="I17" s="94"/>
    </row>
    <row r="18" spans="1:9" ht="15" customHeight="1" x14ac:dyDescent="0.35">
      <c r="A18" s="114"/>
      <c r="B18" s="94"/>
      <c r="C18" s="94" t="s">
        <v>379</v>
      </c>
      <c r="D18" s="94"/>
      <c r="E18" s="94"/>
      <c r="F18" s="94"/>
      <c r="G18" s="94"/>
      <c r="H18" s="94"/>
      <c r="I18" s="94"/>
    </row>
    <row r="19" spans="1:9" ht="15" customHeight="1" x14ac:dyDescent="0.35">
      <c r="A19" s="114"/>
      <c r="B19" s="94"/>
      <c r="C19" s="94"/>
      <c r="D19" s="94"/>
      <c r="E19" s="94"/>
      <c r="F19" s="94"/>
      <c r="G19" s="94"/>
      <c r="H19" s="94"/>
      <c r="I19" s="94"/>
    </row>
    <row r="20" spans="1:9" ht="15" customHeight="1" x14ac:dyDescent="0.35">
      <c r="A20" s="114"/>
      <c r="B20" s="94"/>
      <c r="C20" s="94" t="s">
        <v>281</v>
      </c>
      <c r="D20" s="94"/>
      <c r="E20" s="94"/>
      <c r="F20" s="94"/>
      <c r="G20" s="94"/>
      <c r="H20" s="94"/>
      <c r="I20" s="94"/>
    </row>
    <row r="21" spans="1:9" ht="15" customHeight="1" x14ac:dyDescent="0.35">
      <c r="A21" s="114"/>
      <c r="B21" s="94"/>
      <c r="C21" s="94" t="s">
        <v>311</v>
      </c>
      <c r="D21" s="94"/>
      <c r="E21" s="94"/>
      <c r="F21" s="94"/>
      <c r="G21" s="94"/>
      <c r="H21" s="94"/>
      <c r="I21" s="94"/>
    </row>
    <row r="22" spans="1:9" ht="15" customHeight="1" x14ac:dyDescent="0.35">
      <c r="A22" s="114"/>
      <c r="B22" s="94"/>
      <c r="C22" s="94"/>
      <c r="D22" s="94"/>
      <c r="E22" s="94"/>
      <c r="F22" s="94"/>
      <c r="G22" s="94"/>
      <c r="H22" s="94"/>
      <c r="I22" s="94"/>
    </row>
    <row r="23" spans="1:9" ht="15" customHeight="1" x14ac:dyDescent="0.35">
      <c r="A23" s="114"/>
      <c r="B23" s="94"/>
      <c r="C23" s="94" t="s">
        <v>372</v>
      </c>
      <c r="D23" s="94"/>
      <c r="E23" s="94"/>
      <c r="F23" s="94"/>
      <c r="G23" s="94"/>
      <c r="H23" s="94"/>
      <c r="I23" s="94"/>
    </row>
    <row r="24" spans="1:9" ht="15" customHeight="1" x14ac:dyDescent="0.35">
      <c r="A24" s="114"/>
      <c r="B24" s="94"/>
      <c r="C24" s="94"/>
      <c r="D24" s="94"/>
      <c r="E24" s="94"/>
      <c r="F24" s="94"/>
      <c r="G24" s="94"/>
      <c r="H24" s="94"/>
      <c r="I24" s="94"/>
    </row>
    <row r="25" spans="1:9" ht="15" customHeight="1" x14ac:dyDescent="0.35">
      <c r="A25" s="114"/>
      <c r="B25" s="110" t="s">
        <v>289</v>
      </c>
      <c r="C25" s="94"/>
      <c r="D25" s="94"/>
      <c r="E25" s="94"/>
      <c r="F25" s="94"/>
      <c r="G25" s="94"/>
      <c r="H25" s="94"/>
      <c r="I25" s="94"/>
    </row>
    <row r="26" spans="1:9" ht="15" customHeight="1" x14ac:dyDescent="0.35">
      <c r="A26" s="114"/>
      <c r="B26" s="94"/>
      <c r="C26" s="94" t="s">
        <v>360</v>
      </c>
      <c r="D26" s="94"/>
      <c r="E26" s="94"/>
      <c r="F26" s="94"/>
      <c r="G26" s="94"/>
      <c r="H26" s="94"/>
      <c r="I26" s="94"/>
    </row>
    <row r="27" spans="1:9" ht="15" customHeight="1" x14ac:dyDescent="0.35">
      <c r="A27" s="114"/>
      <c r="B27" s="94"/>
      <c r="C27" s="94" t="s">
        <v>361</v>
      </c>
      <c r="D27" s="94"/>
      <c r="E27" s="94"/>
      <c r="F27" s="94"/>
      <c r="G27" s="94"/>
      <c r="H27" s="94"/>
      <c r="I27" s="94"/>
    </row>
    <row r="28" spans="1:9" ht="15" customHeight="1" x14ac:dyDescent="0.35">
      <c r="A28" s="114"/>
      <c r="B28" s="94"/>
      <c r="C28" s="94" t="s">
        <v>362</v>
      </c>
      <c r="D28" s="94"/>
      <c r="E28" s="94"/>
      <c r="F28" s="94"/>
      <c r="G28" s="94"/>
      <c r="H28" s="94"/>
      <c r="I28" s="94"/>
    </row>
    <row r="29" spans="1:9" ht="15" customHeight="1" x14ac:dyDescent="0.35">
      <c r="A29" s="114"/>
      <c r="B29" s="94"/>
      <c r="C29" s="94" t="s">
        <v>363</v>
      </c>
      <c r="D29" s="94"/>
      <c r="E29" s="94"/>
      <c r="F29" s="94"/>
      <c r="G29" s="94"/>
      <c r="H29" s="94"/>
      <c r="I29" s="94"/>
    </row>
    <row r="30" spans="1:9" ht="15" customHeight="1" x14ac:dyDescent="0.35">
      <c r="A30" s="114"/>
      <c r="B30" s="94"/>
      <c r="C30" s="94"/>
      <c r="D30" s="94"/>
      <c r="E30" s="94"/>
      <c r="F30" s="94"/>
      <c r="G30" s="94"/>
      <c r="H30" s="94"/>
      <c r="I30" s="94"/>
    </row>
    <row r="31" spans="1:9" ht="15" customHeight="1" x14ac:dyDescent="0.35">
      <c r="A31" s="114"/>
      <c r="B31" s="94"/>
      <c r="C31" s="94" t="s">
        <v>364</v>
      </c>
      <c r="D31" s="94"/>
      <c r="E31" s="94"/>
      <c r="F31" s="94"/>
      <c r="G31" s="94"/>
      <c r="H31" s="94"/>
      <c r="I31" s="94"/>
    </row>
    <row r="32" spans="1:9" ht="15" customHeight="1" x14ac:dyDescent="0.35">
      <c r="A32" s="114"/>
      <c r="B32" s="94"/>
      <c r="C32" s="94" t="s">
        <v>365</v>
      </c>
      <c r="D32" s="94"/>
      <c r="E32" s="94"/>
      <c r="F32" s="94"/>
      <c r="G32" s="94"/>
      <c r="H32" s="94"/>
      <c r="I32" s="94"/>
    </row>
    <row r="33" spans="1:9" ht="15" customHeight="1" x14ac:dyDescent="0.35">
      <c r="A33" s="114"/>
      <c r="B33" s="94"/>
      <c r="C33" s="94" t="s">
        <v>366</v>
      </c>
      <c r="D33" s="94"/>
      <c r="E33" s="94"/>
      <c r="F33" s="94"/>
      <c r="G33" s="94"/>
      <c r="H33" s="94"/>
      <c r="I33" s="94"/>
    </row>
    <row r="34" spans="1:9" ht="15" customHeight="1" x14ac:dyDescent="0.35">
      <c r="A34" s="114"/>
      <c r="B34" s="94"/>
      <c r="C34" s="94"/>
      <c r="D34" s="94"/>
      <c r="E34" s="94"/>
      <c r="F34" s="94"/>
      <c r="G34" s="94"/>
      <c r="H34" s="94"/>
      <c r="I34" s="94"/>
    </row>
    <row r="35" spans="1:9" ht="31.5" x14ac:dyDescent="0.35">
      <c r="A35" s="114"/>
      <c r="B35" s="94"/>
      <c r="C35" s="110" t="s">
        <v>248</v>
      </c>
      <c r="D35" s="111" t="s">
        <v>252</v>
      </c>
      <c r="E35" s="110" t="s">
        <v>249</v>
      </c>
      <c r="F35" s="94"/>
      <c r="G35" s="94"/>
      <c r="H35" s="94"/>
      <c r="I35" s="94"/>
    </row>
    <row r="36" spans="1:9" ht="15" customHeight="1" x14ac:dyDescent="0.35">
      <c r="A36" s="114"/>
      <c r="B36" s="94"/>
      <c r="C36" s="94" t="s">
        <v>250</v>
      </c>
      <c r="D36" s="94"/>
      <c r="E36" s="94"/>
      <c r="F36" s="94"/>
      <c r="G36" s="94"/>
      <c r="H36" s="94"/>
      <c r="I36" s="94"/>
    </row>
    <row r="37" spans="1:9" ht="15" customHeight="1" x14ac:dyDescent="0.35">
      <c r="A37" s="114"/>
      <c r="B37" s="94"/>
      <c r="C37" s="94" t="s">
        <v>251</v>
      </c>
      <c r="D37" s="45"/>
      <c r="E37" s="94" t="s">
        <v>355</v>
      </c>
      <c r="F37" s="94"/>
      <c r="G37" s="94"/>
      <c r="H37" s="94"/>
      <c r="I37" s="94"/>
    </row>
    <row r="38" spans="1:9" ht="15" customHeight="1" x14ac:dyDescent="0.35">
      <c r="A38" s="114"/>
      <c r="B38" s="94"/>
      <c r="C38" s="94"/>
      <c r="D38" s="45"/>
      <c r="E38" s="94" t="s">
        <v>278</v>
      </c>
      <c r="F38" s="94"/>
      <c r="G38" s="94"/>
      <c r="H38" s="94"/>
      <c r="I38" s="94"/>
    </row>
    <row r="39" spans="1:9" ht="15" customHeight="1" x14ac:dyDescent="0.35">
      <c r="A39" s="114"/>
      <c r="B39" s="94"/>
      <c r="C39" s="94" t="s">
        <v>0</v>
      </c>
      <c r="D39" s="45"/>
      <c r="E39" s="94" t="s">
        <v>283</v>
      </c>
      <c r="F39" s="94"/>
      <c r="G39" s="94"/>
      <c r="H39" s="94"/>
      <c r="I39" s="94"/>
    </row>
    <row r="40" spans="1:9" ht="15" customHeight="1" x14ac:dyDescent="0.35">
      <c r="A40" s="114"/>
      <c r="B40" s="94"/>
      <c r="C40" s="94"/>
      <c r="D40" s="45"/>
      <c r="E40" s="94" t="s">
        <v>340</v>
      </c>
      <c r="F40" s="94"/>
      <c r="G40" s="94"/>
      <c r="H40" s="94"/>
      <c r="I40" s="94"/>
    </row>
    <row r="41" spans="1:9" ht="15" customHeight="1" x14ac:dyDescent="0.35">
      <c r="A41" s="114"/>
      <c r="B41" s="94"/>
      <c r="C41" s="94"/>
      <c r="D41" s="45"/>
      <c r="E41" s="94"/>
      <c r="F41" s="94"/>
      <c r="G41" s="94"/>
      <c r="H41" s="94"/>
      <c r="I41" s="94"/>
    </row>
    <row r="42" spans="1:9" ht="15" customHeight="1" x14ac:dyDescent="0.35">
      <c r="A42" s="114"/>
      <c r="B42" s="94"/>
      <c r="C42" s="94"/>
      <c r="D42" s="45"/>
      <c r="E42" s="94" t="s">
        <v>341</v>
      </c>
      <c r="F42" s="94"/>
      <c r="G42" s="94"/>
      <c r="H42" s="94"/>
      <c r="I42" s="94"/>
    </row>
    <row r="43" spans="1:9" ht="15" customHeight="1" x14ac:dyDescent="0.35">
      <c r="A43" s="114"/>
      <c r="B43" s="94"/>
      <c r="C43" s="94"/>
      <c r="D43" s="45"/>
      <c r="E43" s="94" t="s">
        <v>342</v>
      </c>
      <c r="F43" s="94"/>
      <c r="G43" s="94"/>
      <c r="H43" s="94"/>
      <c r="I43" s="94"/>
    </row>
    <row r="44" spans="1:9" ht="15" customHeight="1" x14ac:dyDescent="0.35">
      <c r="A44" s="114"/>
      <c r="B44" s="94"/>
      <c r="C44" s="94"/>
      <c r="D44" s="45"/>
      <c r="E44" s="94"/>
      <c r="F44" s="94"/>
      <c r="G44" s="94"/>
      <c r="H44" s="94"/>
      <c r="I44" s="94"/>
    </row>
    <row r="45" spans="1:9" ht="15" customHeight="1" x14ac:dyDescent="0.35">
      <c r="A45" s="114"/>
      <c r="B45" s="94"/>
      <c r="C45" s="94"/>
      <c r="D45" s="45"/>
      <c r="E45" s="94" t="s">
        <v>375</v>
      </c>
      <c r="F45" s="94"/>
      <c r="G45" s="94"/>
      <c r="H45" s="94"/>
      <c r="I45" s="94"/>
    </row>
    <row r="46" spans="1:9" ht="15" customHeight="1" x14ac:dyDescent="0.35">
      <c r="A46" s="114"/>
      <c r="B46" s="94"/>
      <c r="C46" s="94"/>
      <c r="D46" s="45"/>
      <c r="E46" s="94" t="s">
        <v>294</v>
      </c>
      <c r="F46" s="94"/>
      <c r="G46" s="94"/>
      <c r="H46" s="94"/>
      <c r="I46" s="94"/>
    </row>
    <row r="47" spans="1:9" ht="15" customHeight="1" x14ac:dyDescent="0.35">
      <c r="A47" s="114"/>
      <c r="B47" s="94"/>
      <c r="C47" s="94"/>
      <c r="D47" s="45"/>
      <c r="E47" s="94" t="s">
        <v>295</v>
      </c>
      <c r="F47" s="94"/>
      <c r="G47" s="94"/>
      <c r="H47" s="94"/>
      <c r="I47" s="94"/>
    </row>
    <row r="48" spans="1:9" ht="15" customHeight="1" x14ac:dyDescent="0.35">
      <c r="A48" s="114"/>
      <c r="B48" s="94"/>
      <c r="C48" s="94"/>
      <c r="D48" s="45"/>
      <c r="E48" s="94"/>
      <c r="F48" s="94"/>
      <c r="G48" s="94"/>
      <c r="H48" s="94"/>
      <c r="I48" s="94"/>
    </row>
    <row r="49" spans="1:9" ht="15" customHeight="1" x14ac:dyDescent="0.35">
      <c r="A49" s="114"/>
      <c r="B49" s="94"/>
      <c r="C49" s="94"/>
      <c r="D49" s="45"/>
      <c r="E49" s="94" t="s">
        <v>277</v>
      </c>
      <c r="F49" s="94"/>
      <c r="G49" s="94"/>
      <c r="H49" s="94"/>
      <c r="I49" s="94"/>
    </row>
    <row r="50" spans="1:9" ht="15" customHeight="1" x14ac:dyDescent="0.35">
      <c r="A50" s="114"/>
      <c r="B50" s="94"/>
      <c r="C50" s="94"/>
      <c r="D50" s="45"/>
      <c r="E50" s="94" t="s">
        <v>331</v>
      </c>
      <c r="F50" s="94"/>
      <c r="G50" s="94"/>
      <c r="H50" s="94"/>
      <c r="I50" s="94"/>
    </row>
    <row r="51" spans="1:9" ht="15" customHeight="1" x14ac:dyDescent="0.35">
      <c r="A51" s="114"/>
      <c r="B51" s="94"/>
      <c r="C51" s="94"/>
      <c r="D51" s="45"/>
      <c r="E51" s="94" t="s">
        <v>312</v>
      </c>
      <c r="F51" s="94"/>
      <c r="G51" s="94"/>
      <c r="H51" s="94"/>
      <c r="I51" s="94"/>
    </row>
    <row r="52" spans="1:9" ht="15" customHeight="1" x14ac:dyDescent="0.35">
      <c r="A52" s="114"/>
      <c r="B52" s="94"/>
      <c r="C52" s="94"/>
      <c r="D52" s="45"/>
      <c r="E52" s="94" t="s">
        <v>313</v>
      </c>
      <c r="F52" s="94"/>
      <c r="G52" s="94"/>
      <c r="H52" s="94"/>
      <c r="I52" s="94"/>
    </row>
    <row r="53" spans="1:9" ht="15" customHeight="1" x14ac:dyDescent="0.35">
      <c r="A53" s="114"/>
      <c r="B53" s="94"/>
      <c r="C53" s="94"/>
      <c r="D53" s="45"/>
      <c r="E53" s="94" t="s">
        <v>290</v>
      </c>
      <c r="F53" s="94"/>
      <c r="G53" s="94"/>
      <c r="H53" s="94"/>
      <c r="I53" s="94"/>
    </row>
    <row r="54" spans="1:9" ht="15" customHeight="1" x14ac:dyDescent="0.35">
      <c r="A54" s="114"/>
      <c r="B54" s="94"/>
      <c r="C54" s="94"/>
      <c r="D54" s="45"/>
      <c r="E54" s="94" t="s">
        <v>293</v>
      </c>
      <c r="F54" s="94"/>
      <c r="G54" s="94"/>
      <c r="H54" s="94"/>
      <c r="I54" s="94"/>
    </row>
    <row r="55" spans="1:9" ht="15" customHeight="1" x14ac:dyDescent="0.35">
      <c r="A55" s="114"/>
      <c r="B55" s="94"/>
      <c r="C55" s="94"/>
      <c r="D55" s="45"/>
      <c r="E55" s="94" t="s">
        <v>314</v>
      </c>
      <c r="F55" s="94"/>
      <c r="G55" s="94"/>
      <c r="H55" s="94"/>
      <c r="I55" s="94"/>
    </row>
    <row r="56" spans="1:9" ht="15" customHeight="1" x14ac:dyDescent="0.35">
      <c r="A56" s="114"/>
      <c r="B56" s="94"/>
      <c r="C56" s="94"/>
      <c r="D56" s="45"/>
      <c r="E56" s="94"/>
      <c r="F56" s="94"/>
      <c r="G56" s="94"/>
      <c r="H56" s="94"/>
      <c r="I56" s="94"/>
    </row>
    <row r="57" spans="1:9" ht="15" customHeight="1" x14ac:dyDescent="0.35">
      <c r="A57" s="114"/>
      <c r="B57" s="94"/>
      <c r="C57" s="94" t="s">
        <v>98</v>
      </c>
      <c r="D57" s="45">
        <v>7</v>
      </c>
      <c r="E57" s="94" t="s">
        <v>253</v>
      </c>
      <c r="F57" s="94"/>
      <c r="G57" s="94"/>
      <c r="H57" s="94"/>
      <c r="I57" s="94"/>
    </row>
    <row r="58" spans="1:9" ht="15" customHeight="1" x14ac:dyDescent="0.35">
      <c r="A58" s="114"/>
      <c r="B58" s="94"/>
      <c r="C58" s="94"/>
      <c r="D58" s="45" t="s">
        <v>254</v>
      </c>
      <c r="E58" s="94" t="s">
        <v>255</v>
      </c>
      <c r="F58" s="94"/>
      <c r="G58" s="94"/>
      <c r="H58" s="94"/>
      <c r="I58" s="94"/>
    </row>
    <row r="59" spans="1:9" ht="15" customHeight="1" x14ac:dyDescent="0.35">
      <c r="A59" s="114"/>
      <c r="B59" s="94"/>
      <c r="C59" s="94"/>
      <c r="D59" s="45" t="s">
        <v>256</v>
      </c>
      <c r="E59" s="94" t="s">
        <v>257</v>
      </c>
      <c r="F59" s="94"/>
      <c r="G59" s="94"/>
      <c r="H59" s="94"/>
      <c r="I59" s="94"/>
    </row>
    <row r="60" spans="1:9" ht="15" customHeight="1" x14ac:dyDescent="0.35">
      <c r="A60" s="114"/>
      <c r="B60" s="94"/>
      <c r="C60" s="94"/>
      <c r="D60" s="45" t="s">
        <v>258</v>
      </c>
      <c r="E60" s="94" t="s">
        <v>315</v>
      </c>
      <c r="F60" s="94"/>
      <c r="G60" s="94"/>
      <c r="H60" s="94"/>
      <c r="I60" s="94"/>
    </row>
    <row r="61" spans="1:9" ht="15" customHeight="1" x14ac:dyDescent="0.35">
      <c r="A61" s="114"/>
      <c r="B61" s="94"/>
      <c r="C61" s="94"/>
      <c r="D61" s="45" t="s">
        <v>260</v>
      </c>
      <c r="E61" s="94" t="s">
        <v>259</v>
      </c>
      <c r="F61" s="94"/>
      <c r="G61" s="94"/>
      <c r="H61" s="94"/>
      <c r="I61" s="94"/>
    </row>
    <row r="62" spans="1:9" ht="15" customHeight="1" x14ac:dyDescent="0.35">
      <c r="A62" s="114"/>
      <c r="B62" s="94"/>
      <c r="C62" s="94"/>
      <c r="D62" s="45"/>
      <c r="E62" s="94"/>
      <c r="F62" s="94"/>
      <c r="G62" s="94"/>
      <c r="H62" s="94"/>
      <c r="I62" s="94"/>
    </row>
    <row r="63" spans="1:9" ht="15" customHeight="1" x14ac:dyDescent="0.35">
      <c r="A63" s="114"/>
      <c r="B63" s="94"/>
      <c r="C63" s="94" t="s">
        <v>169</v>
      </c>
      <c r="D63" s="45"/>
      <c r="E63" s="94" t="s">
        <v>343</v>
      </c>
      <c r="F63" s="94"/>
      <c r="G63" s="94"/>
      <c r="H63" s="94"/>
      <c r="I63" s="94"/>
    </row>
    <row r="64" spans="1:9" ht="15" customHeight="1" x14ac:dyDescent="0.35">
      <c r="A64" s="114"/>
      <c r="B64" s="94"/>
      <c r="C64" s="94"/>
      <c r="D64" s="45"/>
      <c r="E64" s="94"/>
      <c r="F64" s="94"/>
      <c r="G64" s="94"/>
      <c r="H64" s="94"/>
      <c r="I64" s="94"/>
    </row>
    <row r="65" spans="1:9" ht="15" customHeight="1" x14ac:dyDescent="0.35">
      <c r="A65" s="114"/>
      <c r="B65" s="94"/>
      <c r="C65" s="94" t="s">
        <v>93</v>
      </c>
      <c r="D65" s="45"/>
      <c r="E65" s="94" t="s">
        <v>291</v>
      </c>
      <c r="F65" s="94"/>
      <c r="G65" s="94"/>
      <c r="H65" s="94"/>
      <c r="I65" s="94"/>
    </row>
    <row r="66" spans="1:9" ht="15" customHeight="1" x14ac:dyDescent="0.35">
      <c r="A66" s="114"/>
      <c r="B66" s="94"/>
      <c r="C66" s="94"/>
      <c r="D66" s="45"/>
      <c r="E66" s="94" t="s">
        <v>344</v>
      </c>
      <c r="F66" s="94"/>
      <c r="G66" s="94"/>
      <c r="H66" s="94"/>
      <c r="I66" s="94"/>
    </row>
    <row r="67" spans="1:9" ht="15" customHeight="1" x14ac:dyDescent="0.35">
      <c r="A67" s="114"/>
      <c r="B67" s="94"/>
      <c r="C67" s="94"/>
      <c r="D67" s="45"/>
      <c r="E67" s="94" t="s">
        <v>316</v>
      </c>
      <c r="F67" s="94"/>
      <c r="G67" s="94"/>
      <c r="H67" s="94"/>
      <c r="I67" s="94"/>
    </row>
    <row r="68" spans="1:9" ht="15" customHeight="1" x14ac:dyDescent="0.35">
      <c r="A68" s="114"/>
      <c r="B68" s="94"/>
      <c r="C68" s="94"/>
      <c r="D68" s="45"/>
      <c r="E68" s="94"/>
      <c r="F68" s="94"/>
      <c r="G68" s="94"/>
      <c r="H68" s="94"/>
      <c r="I68" s="94"/>
    </row>
    <row r="69" spans="1:9" ht="15" customHeight="1" x14ac:dyDescent="0.35">
      <c r="A69" s="114"/>
      <c r="B69" s="94"/>
      <c r="C69" s="94" t="s">
        <v>94</v>
      </c>
      <c r="D69" s="45"/>
      <c r="E69" s="94" t="s">
        <v>347</v>
      </c>
      <c r="F69" s="94"/>
      <c r="G69" s="94"/>
      <c r="H69" s="94"/>
      <c r="I69" s="94"/>
    </row>
    <row r="70" spans="1:9" ht="15" customHeight="1" x14ac:dyDescent="0.35">
      <c r="A70" s="114"/>
      <c r="B70" s="94"/>
      <c r="C70" s="94"/>
      <c r="D70" s="45"/>
      <c r="E70" s="94" t="s">
        <v>348</v>
      </c>
      <c r="F70" s="94"/>
      <c r="G70" s="94"/>
      <c r="H70" s="94"/>
      <c r="I70" s="94"/>
    </row>
    <row r="71" spans="1:9" ht="15" customHeight="1" x14ac:dyDescent="0.35">
      <c r="A71" s="114"/>
      <c r="B71" s="94"/>
      <c r="C71" s="94"/>
      <c r="D71" s="45"/>
      <c r="E71" s="94"/>
      <c r="F71" s="94"/>
      <c r="G71" s="94"/>
      <c r="H71" s="94"/>
      <c r="I71" s="94"/>
    </row>
    <row r="72" spans="1:9" ht="15" customHeight="1" x14ac:dyDescent="0.35">
      <c r="A72" s="114"/>
      <c r="B72" s="94"/>
      <c r="C72" s="94" t="s">
        <v>60</v>
      </c>
      <c r="D72" s="45" t="s">
        <v>345</v>
      </c>
      <c r="E72" s="94" t="s">
        <v>346</v>
      </c>
      <c r="F72" s="94"/>
      <c r="G72" s="94"/>
      <c r="H72" s="94"/>
      <c r="I72" s="94"/>
    </row>
    <row r="73" spans="1:9" ht="15" customHeight="1" x14ac:dyDescent="0.35">
      <c r="A73" s="114"/>
      <c r="B73" s="94"/>
      <c r="C73" s="94"/>
      <c r="D73" s="45" t="s">
        <v>261</v>
      </c>
      <c r="E73" s="94" t="s">
        <v>321</v>
      </c>
      <c r="F73" s="94"/>
      <c r="G73" s="94"/>
      <c r="H73" s="94"/>
      <c r="I73" s="94"/>
    </row>
    <row r="74" spans="1:9" ht="15" customHeight="1" x14ac:dyDescent="0.35">
      <c r="A74" s="114"/>
      <c r="B74" s="94"/>
      <c r="C74" s="94"/>
      <c r="D74" s="45"/>
      <c r="E74" s="94" t="s">
        <v>323</v>
      </c>
      <c r="F74" s="94"/>
      <c r="G74" s="94"/>
      <c r="H74" s="94"/>
      <c r="I74" s="94"/>
    </row>
    <row r="75" spans="1:9" ht="15" customHeight="1" x14ac:dyDescent="0.35">
      <c r="A75" s="114"/>
      <c r="B75" s="94"/>
      <c r="C75" s="94"/>
      <c r="D75" s="45"/>
      <c r="E75" s="94" t="s">
        <v>322</v>
      </c>
      <c r="F75" s="94"/>
      <c r="G75" s="94"/>
      <c r="H75" s="94"/>
      <c r="I75" s="94"/>
    </row>
    <row r="76" spans="1:9" ht="15" customHeight="1" x14ac:dyDescent="0.35">
      <c r="A76" s="114"/>
      <c r="B76" s="94"/>
      <c r="C76" s="94"/>
      <c r="D76" s="45"/>
      <c r="E76" s="94"/>
      <c r="F76" s="94"/>
      <c r="G76" s="94"/>
      <c r="H76" s="94"/>
      <c r="I76" s="94"/>
    </row>
    <row r="77" spans="1:9" ht="15" customHeight="1" x14ac:dyDescent="0.35">
      <c r="A77" s="114"/>
      <c r="B77" s="94"/>
      <c r="C77" s="94" t="s">
        <v>95</v>
      </c>
      <c r="D77" s="45"/>
      <c r="E77" s="94" t="s">
        <v>335</v>
      </c>
      <c r="F77" s="94"/>
      <c r="G77" s="94"/>
      <c r="H77" s="94"/>
      <c r="I77" s="94"/>
    </row>
    <row r="78" spans="1:9" ht="15" customHeight="1" x14ac:dyDescent="0.35">
      <c r="A78" s="114"/>
      <c r="B78" s="94"/>
      <c r="C78" s="94"/>
      <c r="D78" s="45"/>
      <c r="E78" s="94" t="s">
        <v>367</v>
      </c>
      <c r="F78" s="94"/>
      <c r="G78" s="94"/>
      <c r="H78" s="94"/>
      <c r="I78" s="94"/>
    </row>
    <row r="79" spans="1:9" ht="15" customHeight="1" x14ac:dyDescent="0.35">
      <c r="A79" s="114"/>
      <c r="B79" s="94"/>
      <c r="C79" s="94"/>
      <c r="D79" s="45"/>
      <c r="E79" s="94" t="s">
        <v>368</v>
      </c>
      <c r="F79" s="94"/>
      <c r="G79" s="94"/>
      <c r="H79" s="94"/>
      <c r="I79" s="94"/>
    </row>
    <row r="80" spans="1:9" ht="15" customHeight="1" x14ac:dyDescent="0.35">
      <c r="A80" s="114"/>
      <c r="B80" s="94"/>
      <c r="C80" s="94"/>
      <c r="D80" s="45"/>
      <c r="E80" s="94"/>
      <c r="F80" s="94"/>
      <c r="G80" s="94"/>
      <c r="H80" s="94"/>
      <c r="I80" s="94"/>
    </row>
    <row r="81" spans="1:9" ht="15" customHeight="1" x14ac:dyDescent="0.35">
      <c r="A81" s="114"/>
      <c r="B81" s="94"/>
      <c r="C81" s="94" t="s">
        <v>99</v>
      </c>
      <c r="D81" s="45"/>
      <c r="E81" s="94" t="s">
        <v>336</v>
      </c>
      <c r="F81" s="94"/>
      <c r="G81" s="94"/>
      <c r="H81" s="94"/>
      <c r="I81" s="94"/>
    </row>
    <row r="82" spans="1:9" ht="15" customHeight="1" x14ac:dyDescent="0.35">
      <c r="A82" s="114"/>
      <c r="B82" s="94"/>
      <c r="C82" s="94"/>
      <c r="D82" s="45"/>
      <c r="E82" s="113" t="s">
        <v>337</v>
      </c>
      <c r="F82" s="94"/>
      <c r="G82" s="94"/>
      <c r="H82" s="94"/>
      <c r="I82" s="94"/>
    </row>
    <row r="83" spans="1:9" ht="15" customHeight="1" x14ac:dyDescent="0.35">
      <c r="A83" s="114"/>
      <c r="B83" s="94"/>
      <c r="C83" s="94"/>
      <c r="D83" s="45"/>
      <c r="E83" s="94"/>
      <c r="F83" s="94"/>
      <c r="G83" s="94"/>
      <c r="H83" s="94"/>
      <c r="I83" s="94"/>
    </row>
    <row r="84" spans="1:9" ht="15" customHeight="1" x14ac:dyDescent="0.35">
      <c r="A84" s="114"/>
      <c r="B84" s="94"/>
      <c r="C84" s="94" t="s">
        <v>224</v>
      </c>
      <c r="D84" s="45"/>
      <c r="E84" s="94" t="s">
        <v>369</v>
      </c>
      <c r="F84" s="94"/>
      <c r="G84" s="94"/>
      <c r="H84" s="94"/>
      <c r="I84" s="94"/>
    </row>
    <row r="85" spans="1:9" ht="15" customHeight="1" x14ac:dyDescent="0.35">
      <c r="A85" s="114"/>
      <c r="B85" s="94"/>
      <c r="C85" s="94"/>
      <c r="D85" s="45"/>
      <c r="E85" s="94" t="s">
        <v>370</v>
      </c>
      <c r="F85" s="94"/>
      <c r="G85" s="94"/>
      <c r="H85" s="94"/>
      <c r="I85" s="94"/>
    </row>
    <row r="86" spans="1:9" ht="15" customHeight="1" x14ac:dyDescent="0.35">
      <c r="A86" s="114"/>
      <c r="B86" s="94"/>
      <c r="C86" s="94"/>
      <c r="D86" s="45"/>
      <c r="E86" s="94"/>
      <c r="F86" s="94"/>
      <c r="G86" s="94"/>
      <c r="H86" s="94"/>
      <c r="I86" s="94"/>
    </row>
    <row r="87" spans="1:9" ht="15" customHeight="1" x14ac:dyDescent="0.35">
      <c r="A87" s="114"/>
      <c r="B87" s="94"/>
      <c r="C87" s="94" t="s">
        <v>349</v>
      </c>
      <c r="D87" s="45"/>
      <c r="E87" s="94" t="s">
        <v>352</v>
      </c>
      <c r="F87" s="94"/>
      <c r="G87" s="94"/>
      <c r="H87" s="94"/>
      <c r="I87" s="94"/>
    </row>
    <row r="88" spans="1:9" ht="15" customHeight="1" x14ac:dyDescent="0.35">
      <c r="A88" s="114"/>
      <c r="B88" s="94"/>
      <c r="C88" s="94" t="s">
        <v>350</v>
      </c>
      <c r="D88" s="45"/>
      <c r="E88" s="94" t="s">
        <v>353</v>
      </c>
      <c r="F88" s="94"/>
      <c r="G88" s="94"/>
      <c r="H88" s="94"/>
      <c r="I88" s="94"/>
    </row>
    <row r="89" spans="1:9" ht="15" customHeight="1" x14ac:dyDescent="0.35">
      <c r="A89" s="114"/>
      <c r="B89" s="94"/>
      <c r="C89" s="94" t="s">
        <v>351</v>
      </c>
      <c r="D89" s="45"/>
      <c r="E89" s="94" t="s">
        <v>354</v>
      </c>
      <c r="F89" s="94"/>
      <c r="G89" s="94"/>
      <c r="H89" s="94"/>
      <c r="I89" s="94"/>
    </row>
    <row r="90" spans="1:9" ht="15" customHeight="1" x14ac:dyDescent="0.35">
      <c r="A90" s="114"/>
      <c r="B90" s="94"/>
      <c r="C90" s="94"/>
      <c r="D90" s="45"/>
      <c r="E90" s="94"/>
      <c r="F90" s="94"/>
      <c r="G90" s="94"/>
      <c r="H90" s="94"/>
      <c r="I90" s="94"/>
    </row>
    <row r="91" spans="1:9" ht="15" customHeight="1" x14ac:dyDescent="0.35">
      <c r="A91" s="114"/>
      <c r="B91" s="94"/>
      <c r="C91" s="94" t="s">
        <v>86</v>
      </c>
      <c r="D91" s="45"/>
      <c r="E91" s="94" t="s">
        <v>380</v>
      </c>
      <c r="F91" s="94"/>
      <c r="G91" s="94"/>
      <c r="H91" s="94"/>
      <c r="I91" s="94"/>
    </row>
    <row r="92" spans="1:9" ht="15" customHeight="1" x14ac:dyDescent="0.35">
      <c r="A92" s="114"/>
      <c r="B92" s="94"/>
      <c r="C92" s="94"/>
      <c r="D92" s="45"/>
      <c r="E92" s="94"/>
      <c r="F92" s="94"/>
      <c r="G92" s="94"/>
      <c r="H92" s="94"/>
      <c r="I92" s="94"/>
    </row>
    <row r="93" spans="1:9" ht="15" customHeight="1" x14ac:dyDescent="0.35">
      <c r="A93" s="114"/>
      <c r="B93" s="94"/>
      <c r="C93" s="94"/>
      <c r="D93" s="45"/>
      <c r="E93" s="94"/>
      <c r="F93" s="94"/>
      <c r="G93" s="94"/>
      <c r="H93" s="94"/>
      <c r="I93" s="94"/>
    </row>
    <row r="94" spans="1:9" ht="15" customHeight="1" x14ac:dyDescent="0.35">
      <c r="A94" s="114"/>
      <c r="B94" s="94"/>
      <c r="C94" s="94"/>
      <c r="D94" s="112"/>
      <c r="F94" s="94"/>
      <c r="G94" s="94"/>
      <c r="H94" s="94"/>
      <c r="I94" s="94"/>
    </row>
    <row r="95" spans="1:9" ht="32.25" customHeight="1" x14ac:dyDescent="0.35">
      <c r="A95" s="115" t="s">
        <v>219</v>
      </c>
      <c r="B95" s="94"/>
      <c r="C95" s="94"/>
      <c r="D95" s="94"/>
      <c r="E95" s="94"/>
      <c r="F95" s="94"/>
      <c r="G95" s="94"/>
      <c r="H95" s="94"/>
      <c r="I95" s="94"/>
    </row>
    <row r="96" spans="1:9" ht="34.5" customHeight="1" x14ac:dyDescent="0.25">
      <c r="A96" s="94"/>
      <c r="B96" s="419" t="s">
        <v>333</v>
      </c>
      <c r="C96" s="419"/>
      <c r="D96" s="419"/>
      <c r="E96" s="419"/>
      <c r="F96" s="419"/>
      <c r="G96" s="419"/>
      <c r="H96" s="94"/>
      <c r="I96" s="94"/>
    </row>
    <row r="97" spans="1:9" ht="18.75" x14ac:dyDescent="0.3">
      <c r="A97" s="94"/>
      <c r="B97" s="116" t="s">
        <v>183</v>
      </c>
      <c r="C97" s="117"/>
      <c r="D97" s="117"/>
      <c r="E97" s="94"/>
      <c r="F97" s="94"/>
      <c r="G97" s="94"/>
      <c r="H97" s="94"/>
      <c r="I97" s="94"/>
    </row>
    <row r="98" spans="1:9" ht="31.15" customHeight="1" x14ac:dyDescent="0.25">
      <c r="A98" s="94"/>
      <c r="B98" s="419" t="s">
        <v>373</v>
      </c>
      <c r="C98" s="419"/>
      <c r="D98" s="419"/>
      <c r="E98" s="419"/>
      <c r="F98" s="419"/>
      <c r="G98" s="419"/>
      <c r="H98" s="94"/>
      <c r="I98" s="94"/>
    </row>
    <row r="99" spans="1:9" ht="18.75" x14ac:dyDescent="0.3">
      <c r="A99" s="94"/>
      <c r="B99" s="116" t="s">
        <v>146</v>
      </c>
      <c r="C99" s="117"/>
      <c r="D99" s="117"/>
      <c r="E99" s="94"/>
      <c r="F99" s="94"/>
      <c r="G99" s="94"/>
      <c r="H99" s="94"/>
      <c r="I99" s="94"/>
    </row>
    <row r="100" spans="1:9" ht="15" customHeight="1" x14ac:dyDescent="0.25">
      <c r="A100" s="94"/>
      <c r="B100" s="118">
        <v>1</v>
      </c>
      <c r="C100" s="419" t="s">
        <v>150</v>
      </c>
      <c r="D100" s="419"/>
      <c r="E100" s="419"/>
      <c r="F100" s="419"/>
      <c r="G100" s="419"/>
      <c r="H100" s="94"/>
      <c r="I100" s="94"/>
    </row>
    <row r="101" spans="1:9" x14ac:dyDescent="0.25">
      <c r="A101" s="94"/>
      <c r="B101" s="118">
        <v>2</v>
      </c>
      <c r="C101" s="419" t="s">
        <v>151</v>
      </c>
      <c r="D101" s="419"/>
      <c r="E101" s="419"/>
      <c r="F101" s="419"/>
      <c r="G101" s="419"/>
      <c r="H101" s="94"/>
      <c r="I101" s="94"/>
    </row>
    <row r="102" spans="1:9" x14ac:dyDescent="0.25">
      <c r="A102" s="94"/>
      <c r="B102" s="118">
        <v>3</v>
      </c>
      <c r="C102" s="419" t="s">
        <v>152</v>
      </c>
      <c r="D102" s="419"/>
      <c r="E102" s="419"/>
      <c r="F102" s="419"/>
      <c r="G102" s="419"/>
      <c r="H102" s="94"/>
      <c r="I102" s="94"/>
    </row>
    <row r="103" spans="1:9" ht="30" customHeight="1" x14ac:dyDescent="0.25">
      <c r="A103" s="94"/>
      <c r="B103" s="118">
        <v>4</v>
      </c>
      <c r="C103" s="419" t="s">
        <v>332</v>
      </c>
      <c r="D103" s="419"/>
      <c r="E103" s="419"/>
      <c r="F103" s="419"/>
      <c r="G103" s="419"/>
      <c r="H103" s="94"/>
      <c r="I103" s="94"/>
    </row>
    <row r="104" spans="1:9" ht="15" customHeight="1" x14ac:dyDescent="0.25">
      <c r="A104" s="94"/>
      <c r="B104" s="118">
        <v>5</v>
      </c>
      <c r="C104" s="419" t="s">
        <v>160</v>
      </c>
      <c r="D104" s="419"/>
      <c r="E104" s="419"/>
      <c r="F104" s="419"/>
      <c r="G104" s="419"/>
      <c r="H104" s="94"/>
      <c r="I104" s="94"/>
    </row>
    <row r="105" spans="1:9" ht="34.5" customHeight="1" x14ac:dyDescent="0.25">
      <c r="A105" s="94"/>
      <c r="B105" s="118">
        <v>6</v>
      </c>
      <c r="C105" s="419" t="s">
        <v>159</v>
      </c>
      <c r="D105" s="419"/>
      <c r="E105" s="419"/>
      <c r="F105" s="419"/>
      <c r="G105" s="419"/>
      <c r="H105" s="94"/>
      <c r="I105" s="94"/>
    </row>
    <row r="106" spans="1:9" ht="104.25" customHeight="1" x14ac:dyDescent="0.25">
      <c r="A106" s="94"/>
      <c r="B106" s="94"/>
      <c r="C106" s="419" t="s">
        <v>334</v>
      </c>
      <c r="D106" s="419"/>
      <c r="E106" s="419"/>
      <c r="F106" s="419"/>
      <c r="G106" s="419"/>
      <c r="H106" s="94"/>
      <c r="I106" s="94"/>
    </row>
    <row r="107" spans="1:9" x14ac:dyDescent="0.25">
      <c r="A107" s="94"/>
      <c r="B107" s="118">
        <v>7</v>
      </c>
      <c r="C107" s="419" t="s">
        <v>223</v>
      </c>
      <c r="D107" s="419"/>
      <c r="E107" s="419"/>
      <c r="F107" s="419"/>
      <c r="G107" s="419"/>
      <c r="H107" s="94"/>
      <c r="I107" s="94"/>
    </row>
    <row r="108" spans="1:9" ht="30" customHeight="1" x14ac:dyDescent="0.25">
      <c r="A108" s="94"/>
      <c r="B108" s="43"/>
      <c r="C108" s="419" t="s">
        <v>168</v>
      </c>
      <c r="D108" s="419"/>
      <c r="E108" s="419"/>
      <c r="F108" s="419"/>
      <c r="G108" s="419"/>
      <c r="H108" s="94"/>
      <c r="I108" s="94"/>
    </row>
    <row r="109" spans="1:9" ht="30.75" customHeight="1" x14ac:dyDescent="0.25">
      <c r="A109" s="94"/>
      <c r="B109" s="118">
        <v>8</v>
      </c>
      <c r="C109" s="419" t="s">
        <v>170</v>
      </c>
      <c r="D109" s="419"/>
      <c r="E109" s="419"/>
      <c r="F109" s="419"/>
      <c r="G109" s="419"/>
      <c r="H109" s="94"/>
      <c r="I109" s="94"/>
    </row>
    <row r="110" spans="1:9" x14ac:dyDescent="0.25">
      <c r="A110" s="94"/>
      <c r="B110" s="118">
        <v>9</v>
      </c>
      <c r="C110" s="94" t="s">
        <v>338</v>
      </c>
      <c r="D110" s="94"/>
      <c r="E110" s="94"/>
      <c r="F110" s="94"/>
      <c r="G110" s="94"/>
      <c r="H110" s="94"/>
      <c r="I110" s="94"/>
    </row>
    <row r="111" spans="1:9" x14ac:dyDescent="0.25">
      <c r="A111" s="94"/>
      <c r="B111" s="94"/>
      <c r="C111" s="94" t="s">
        <v>339</v>
      </c>
      <c r="D111" s="94"/>
      <c r="E111" s="94"/>
      <c r="F111" s="94"/>
      <c r="G111" s="94"/>
      <c r="H111" s="94"/>
      <c r="I111" s="94"/>
    </row>
  </sheetData>
  <sheetProtection formatColumns="0" formatRows="0"/>
  <mergeCells count="12">
    <mergeCell ref="C103:G103"/>
    <mergeCell ref="C104:G104"/>
    <mergeCell ref="C109:G109"/>
    <mergeCell ref="C105:G105"/>
    <mergeCell ref="C106:G106"/>
    <mergeCell ref="C107:G107"/>
    <mergeCell ref="C108:G108"/>
    <mergeCell ref="B96:G96"/>
    <mergeCell ref="B98:G98"/>
    <mergeCell ref="C100:G100"/>
    <mergeCell ref="C101:G101"/>
    <mergeCell ref="C102:G102"/>
  </mergeCells>
  <pageMargins left="0.23622047244094491" right="0.23622047244094491" top="0.74803149606299213" bottom="0.74803149606299213" header="0.31496062992125984" footer="0.31496062992125984"/>
  <pageSetup paperSize="9" scale="76" fitToHeight="0" orientation="portrait" r:id="rId1"/>
  <headerFooter>
    <oddHeader>&amp;R&amp;D &amp;T</oddHeader>
    <oddFooter>&amp;L&amp;F&amp;C&amp;A&amp;R&amp;P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
    <tabColor rgb="FFD97E55"/>
    <pageSetUpPr fitToPage="1"/>
  </sheetPr>
  <dimension ref="A1:X71"/>
  <sheetViews>
    <sheetView showGridLines="0" view="pageBreakPreview" zoomScaleNormal="100" zoomScaleSheetLayoutView="100" workbookViewId="0"/>
  </sheetViews>
  <sheetFormatPr defaultColWidth="9.140625" defaultRowHeight="15" x14ac:dyDescent="0.25"/>
  <cols>
    <col min="1" max="1" width="54.28515625" style="93" customWidth="1"/>
    <col min="2" max="9" width="12" style="93" customWidth="1"/>
    <col min="10" max="18" width="12" style="94" customWidth="1"/>
    <col min="19" max="19" width="2.7109375" style="93" customWidth="1"/>
    <col min="20" max="16384" width="9.140625" style="93"/>
  </cols>
  <sheetData>
    <row r="1" spans="1:24" ht="51.75" customHeight="1" thickBot="1" x14ac:dyDescent="0.35">
      <c r="A1" s="67" t="s">
        <v>0</v>
      </c>
      <c r="B1" s="94"/>
      <c r="C1" s="167"/>
      <c r="D1" s="94"/>
      <c r="E1" s="94"/>
      <c r="F1" s="94"/>
      <c r="G1" s="94"/>
      <c r="H1" s="94"/>
      <c r="I1" s="94"/>
      <c r="S1" s="94"/>
      <c r="T1" s="94"/>
      <c r="U1" s="121"/>
      <c r="V1" s="121"/>
      <c r="W1" s="121"/>
      <c r="X1" s="94"/>
    </row>
    <row r="2" spans="1:24" s="85" customFormat="1" ht="20.100000000000001" customHeight="1" x14ac:dyDescent="0.3">
      <c r="A2" s="168" t="s">
        <v>158</v>
      </c>
      <c r="B2" s="169"/>
      <c r="C2" s="170"/>
      <c r="D2" s="113"/>
      <c r="E2" s="113"/>
      <c r="F2" s="113"/>
      <c r="G2" s="113"/>
      <c r="H2" s="113"/>
      <c r="I2" s="113"/>
      <c r="J2" s="113"/>
      <c r="K2" s="113"/>
      <c r="L2" s="113"/>
      <c r="M2" s="113"/>
      <c r="N2" s="113"/>
      <c r="O2" s="113"/>
      <c r="P2" s="113"/>
      <c r="Q2" s="113"/>
      <c r="R2" s="113"/>
      <c r="S2" s="113"/>
      <c r="T2" s="113"/>
      <c r="U2" s="412" t="s">
        <v>262</v>
      </c>
      <c r="V2" s="120"/>
      <c r="W2" s="413"/>
      <c r="X2" s="113"/>
    </row>
    <row r="3" spans="1:24" ht="44.25" customHeight="1" thickBot="1" x14ac:dyDescent="0.4">
      <c r="A3" s="7" t="s">
        <v>155</v>
      </c>
      <c r="B3" s="44"/>
      <c r="C3" s="44"/>
      <c r="D3" s="44"/>
      <c r="E3" s="44"/>
      <c r="F3" s="44"/>
      <c r="G3" s="44"/>
      <c r="H3" s="44"/>
      <c r="I3" s="44"/>
      <c r="J3" s="44"/>
      <c r="K3" s="44"/>
      <c r="L3" s="44"/>
      <c r="M3" s="44"/>
      <c r="N3" s="44"/>
      <c r="O3" s="44"/>
      <c r="P3" s="44"/>
      <c r="Q3" s="44"/>
      <c r="R3" s="44"/>
      <c r="S3" s="44"/>
      <c r="T3" s="94"/>
      <c r="U3" s="420" t="s">
        <v>282</v>
      </c>
      <c r="V3" s="421"/>
      <c r="W3" s="422"/>
      <c r="X3" s="94"/>
    </row>
    <row r="4" spans="1:24" ht="21" customHeight="1" x14ac:dyDescent="0.35">
      <c r="A4" s="1"/>
      <c r="B4" s="4" t="s">
        <v>66</v>
      </c>
      <c r="C4" s="4" t="str">
        <f>YEAR(B13)-3 &amp; "/" &amp; YEAR(B13)-2002</f>
        <v>2018/19</v>
      </c>
      <c r="D4" s="4" t="str">
        <f>LEFT(C4,4)+1 &amp; "/" &amp; RIGHT(C4,2)+1</f>
        <v>2019/20</v>
      </c>
      <c r="E4" s="4" t="str">
        <f t="shared" ref="E4:I4" si="0">LEFT(D4,4)+1 &amp; "/" &amp; RIGHT(D4,2)+1</f>
        <v>2020/21</v>
      </c>
      <c r="F4" s="4" t="str">
        <f t="shared" si="0"/>
        <v>2021/22</v>
      </c>
      <c r="G4" s="4" t="str">
        <f t="shared" si="0"/>
        <v>2022/23</v>
      </c>
      <c r="H4" s="4" t="str">
        <f t="shared" si="0"/>
        <v>2023/24</v>
      </c>
      <c r="I4" s="4" t="str">
        <f t="shared" si="0"/>
        <v>2024/25</v>
      </c>
      <c r="J4" s="45"/>
      <c r="K4" s="45"/>
      <c r="L4" s="45"/>
      <c r="M4" s="45"/>
      <c r="N4" s="45"/>
      <c r="O4" s="45"/>
      <c r="P4" s="45"/>
      <c r="Q4" s="45"/>
      <c r="R4" s="45"/>
      <c r="S4" s="45"/>
      <c r="T4" s="94"/>
      <c r="U4" s="414" t="str">
        <f>C4</f>
        <v>2018/19</v>
      </c>
      <c r="V4" s="120"/>
      <c r="W4" s="415"/>
      <c r="X4" s="94"/>
    </row>
    <row r="5" spans="1:24" x14ac:dyDescent="0.25">
      <c r="A5" s="410" t="s">
        <v>87</v>
      </c>
      <c r="B5" s="171"/>
      <c r="C5" s="171">
        <v>1</v>
      </c>
      <c r="D5" s="171">
        <v>2</v>
      </c>
      <c r="E5" s="171">
        <v>3</v>
      </c>
      <c r="F5" s="171">
        <v>4</v>
      </c>
      <c r="G5" s="171">
        <v>5</v>
      </c>
      <c r="H5" s="171">
        <v>6</v>
      </c>
      <c r="I5" s="171">
        <v>7</v>
      </c>
      <c r="S5" s="94"/>
      <c r="T5" s="94"/>
      <c r="U5" s="416" t="str">
        <f>LEFT(U4,4)+1 &amp; "/" &amp; RIGHT(U4,2)+1</f>
        <v>2019/20</v>
      </c>
      <c r="V5" s="94"/>
      <c r="W5" s="385"/>
      <c r="X5" s="94"/>
    </row>
    <row r="6" spans="1:24" x14ac:dyDescent="0.25">
      <c r="A6" s="410" t="s">
        <v>88</v>
      </c>
      <c r="B6" s="172"/>
      <c r="C6" s="172"/>
      <c r="D6" s="172"/>
      <c r="E6" s="173">
        <v>1</v>
      </c>
      <c r="F6" s="173">
        <v>2</v>
      </c>
      <c r="G6" s="173">
        <v>3</v>
      </c>
      <c r="H6" s="173">
        <v>4</v>
      </c>
      <c r="I6" s="173">
        <v>5</v>
      </c>
      <c r="S6" s="94"/>
      <c r="T6" s="94"/>
      <c r="U6" s="416" t="str">
        <f t="shared" ref="U6:U10" si="1">LEFT(U5,4)+1 &amp; "/" &amp; RIGHT(U5,2)+1</f>
        <v>2020/21</v>
      </c>
      <c r="V6" s="94"/>
      <c r="W6" s="385"/>
      <c r="X6" s="94"/>
    </row>
    <row r="7" spans="1:24" x14ac:dyDescent="0.25">
      <c r="A7" s="164" t="s">
        <v>114</v>
      </c>
      <c r="B7" s="95"/>
      <c r="C7" s="95">
        <v>1.5332197614991383E-2</v>
      </c>
      <c r="D7" s="95">
        <v>1.4261744966443057E-2</v>
      </c>
      <c r="E7" s="95">
        <v>1.7369727047146455E-2</v>
      </c>
      <c r="F7" s="95">
        <v>2.1138211382113914E-2</v>
      </c>
      <c r="G7" s="95">
        <v>2.1669341894061001E-2</v>
      </c>
      <c r="H7" s="95">
        <v>2.1112894596040599E-2</v>
      </c>
      <c r="I7" s="95">
        <v>2.0556447298020419E-2</v>
      </c>
      <c r="J7" s="3"/>
      <c r="K7" s="3"/>
      <c r="L7" s="3"/>
      <c r="M7" s="3"/>
      <c r="N7" s="3"/>
      <c r="O7" s="3"/>
      <c r="P7" s="3"/>
      <c r="Q7" s="3"/>
      <c r="R7" s="3"/>
      <c r="S7" s="94"/>
      <c r="T7" s="94"/>
      <c r="U7" s="416" t="str">
        <f t="shared" si="1"/>
        <v>2021/22</v>
      </c>
      <c r="V7" s="94"/>
      <c r="W7" s="385"/>
      <c r="X7" s="94"/>
    </row>
    <row r="8" spans="1:24" x14ac:dyDescent="0.25">
      <c r="A8" s="410" t="s">
        <v>96</v>
      </c>
      <c r="B8" s="95"/>
      <c r="C8" s="95"/>
      <c r="D8" s="95"/>
      <c r="E8" s="95">
        <v>1.5299617509562324E-2</v>
      </c>
      <c r="F8" s="95">
        <v>1.506906655504392E-2</v>
      </c>
      <c r="G8" s="95">
        <v>1.7731958762886579E-2</v>
      </c>
      <c r="H8" s="95">
        <v>2.1069692058346856E-2</v>
      </c>
      <c r="I8" s="95">
        <v>2.1528794788826966E-2</v>
      </c>
      <c r="J8" s="3"/>
      <c r="K8" s="3"/>
      <c r="L8" s="3"/>
      <c r="M8" s="3"/>
      <c r="N8" s="3"/>
      <c r="O8" s="3"/>
      <c r="P8" s="3"/>
      <c r="Q8" s="3"/>
      <c r="R8" s="3"/>
      <c r="S8" s="94"/>
      <c r="T8" s="94"/>
      <c r="U8" s="416" t="str">
        <f t="shared" si="1"/>
        <v>2022/23</v>
      </c>
      <c r="V8" s="94"/>
      <c r="W8" s="385"/>
      <c r="X8" s="94"/>
    </row>
    <row r="9" spans="1:24" x14ac:dyDescent="0.25">
      <c r="A9" s="410" t="s">
        <v>42</v>
      </c>
      <c r="B9" s="5"/>
      <c r="C9" s="5">
        <v>0.28000000000000003</v>
      </c>
      <c r="D9" s="5">
        <v>0.28000000000000003</v>
      </c>
      <c r="E9" s="5">
        <v>0.28000000000000003</v>
      </c>
      <c r="F9" s="5">
        <v>0.28000000000000003</v>
      </c>
      <c r="G9" s="5">
        <v>0.28000000000000003</v>
      </c>
      <c r="H9" s="5">
        <v>0.28000000000000003</v>
      </c>
      <c r="I9" s="5">
        <v>0.28000000000000003</v>
      </c>
      <c r="J9" s="3"/>
      <c r="K9" s="3"/>
      <c r="L9" s="3"/>
      <c r="M9" s="3"/>
      <c r="N9" s="3"/>
      <c r="O9" s="3"/>
      <c r="P9" s="3"/>
      <c r="Q9" s="3"/>
      <c r="R9" s="3"/>
      <c r="S9" s="94"/>
      <c r="T9" s="94"/>
      <c r="U9" s="416" t="str">
        <f t="shared" si="1"/>
        <v>2023/24</v>
      </c>
      <c r="V9" s="94"/>
      <c r="W9" s="385"/>
      <c r="X9" s="94"/>
    </row>
    <row r="10" spans="1:24" x14ac:dyDescent="0.25">
      <c r="A10" s="410" t="s">
        <v>28</v>
      </c>
      <c r="B10" s="108">
        <v>365</v>
      </c>
      <c r="C10" s="150"/>
      <c r="D10" s="150"/>
      <c r="E10" s="150"/>
      <c r="F10" s="150"/>
      <c r="G10" s="150"/>
      <c r="H10" s="150"/>
      <c r="I10" s="150"/>
      <c r="S10" s="94"/>
      <c r="T10" s="94"/>
      <c r="U10" s="416" t="str">
        <f t="shared" si="1"/>
        <v>2024/25</v>
      </c>
      <c r="V10" s="94"/>
      <c r="W10" s="385"/>
      <c r="X10" s="94"/>
    </row>
    <row r="11" spans="1:24" ht="15.75" thickBot="1" x14ac:dyDescent="0.3">
      <c r="A11" s="410" t="s">
        <v>22</v>
      </c>
      <c r="B11" s="108">
        <v>182</v>
      </c>
      <c r="C11" s="94"/>
      <c r="D11" s="94"/>
      <c r="E11" s="94"/>
      <c r="F11" s="94"/>
      <c r="G11" s="94"/>
      <c r="H11" s="94"/>
      <c r="I11" s="94"/>
      <c r="S11" s="94"/>
      <c r="T11" s="94"/>
      <c r="U11" s="417" t="str">
        <f>"PV at 1-Apr-" &amp; MID(U6,3,2) &amp; ")"</f>
        <v>PV at 1-Apr-20)</v>
      </c>
      <c r="V11" s="121"/>
      <c r="W11" s="418"/>
      <c r="X11" s="94"/>
    </row>
    <row r="12" spans="1:24" x14ac:dyDescent="0.25">
      <c r="A12" s="410" t="s">
        <v>21</v>
      </c>
      <c r="B12" s="108">
        <v>148</v>
      </c>
      <c r="C12" s="94"/>
      <c r="D12" s="94"/>
      <c r="E12" s="94"/>
      <c r="F12" s="94"/>
      <c r="G12" s="94"/>
      <c r="H12" s="94"/>
      <c r="I12" s="94"/>
      <c r="S12" s="94"/>
      <c r="T12" s="94"/>
      <c r="U12" s="94"/>
      <c r="V12" s="94"/>
      <c r="W12" s="94"/>
      <c r="X12" s="94"/>
    </row>
    <row r="13" spans="1:24" x14ac:dyDescent="0.25">
      <c r="A13" s="410" t="s">
        <v>81</v>
      </c>
      <c r="B13" s="140">
        <v>44286</v>
      </c>
      <c r="C13" s="94"/>
      <c r="D13" s="94"/>
      <c r="E13" s="94"/>
      <c r="F13" s="94"/>
      <c r="G13" s="94"/>
      <c r="H13" s="94"/>
      <c r="I13" s="94"/>
      <c r="S13" s="94"/>
      <c r="T13" s="94"/>
      <c r="U13" s="94"/>
      <c r="V13" s="94"/>
      <c r="W13" s="94"/>
      <c r="X13" s="94"/>
    </row>
    <row r="14" spans="1:24" x14ac:dyDescent="0.25">
      <c r="A14" s="410" t="s">
        <v>221</v>
      </c>
      <c r="B14" s="96">
        <v>7.1900000000000006E-2</v>
      </c>
      <c r="C14" s="94"/>
      <c r="D14" s="94"/>
      <c r="E14" s="94"/>
      <c r="F14" s="94"/>
      <c r="G14" s="94"/>
      <c r="H14" s="94"/>
      <c r="I14" s="94"/>
      <c r="S14" s="94"/>
      <c r="T14" s="94"/>
      <c r="U14" s="94"/>
      <c r="V14" s="94"/>
      <c r="W14" s="94"/>
      <c r="X14" s="94"/>
    </row>
    <row r="15" spans="1:24" x14ac:dyDescent="0.25">
      <c r="A15" s="410" t="s">
        <v>91</v>
      </c>
      <c r="B15" s="96">
        <v>6.0900000000000003E-2</v>
      </c>
      <c r="C15" s="94"/>
      <c r="D15" s="94"/>
      <c r="E15" s="94"/>
      <c r="F15" s="94"/>
      <c r="G15" s="94"/>
      <c r="H15" s="94"/>
      <c r="I15" s="94"/>
      <c r="S15" s="94"/>
      <c r="T15" s="94"/>
      <c r="U15" s="94"/>
      <c r="V15" s="94"/>
      <c r="W15" s="94"/>
      <c r="X15" s="94"/>
    </row>
    <row r="16" spans="1:24" x14ac:dyDescent="0.25">
      <c r="A16" s="410" t="s">
        <v>3</v>
      </c>
      <c r="B16" s="107">
        <v>0.44</v>
      </c>
      <c r="C16" s="94"/>
      <c r="D16" s="94"/>
      <c r="E16" s="94"/>
      <c r="F16" s="94"/>
      <c r="G16" s="94"/>
      <c r="H16" s="94"/>
      <c r="I16" s="94"/>
      <c r="S16" s="94"/>
      <c r="T16" s="94"/>
      <c r="U16" s="94"/>
      <c r="V16" s="94"/>
      <c r="W16" s="94"/>
      <c r="X16" s="94"/>
    </row>
    <row r="17" spans="1:24" x14ac:dyDescent="0.25">
      <c r="A17" s="410" t="s">
        <v>128</v>
      </c>
      <c r="B17" s="108">
        <v>44</v>
      </c>
      <c r="C17" s="94"/>
      <c r="D17" s="94"/>
      <c r="E17" s="94"/>
      <c r="F17" s="94"/>
      <c r="G17" s="94"/>
      <c r="H17" s="94"/>
      <c r="I17" s="94"/>
      <c r="S17" s="94"/>
      <c r="T17" s="94"/>
      <c r="U17" s="94"/>
      <c r="V17" s="94"/>
      <c r="W17" s="94"/>
      <c r="X17" s="94"/>
    </row>
    <row r="18" spans="1:24" x14ac:dyDescent="0.25">
      <c r="A18" s="411" t="s">
        <v>50</v>
      </c>
      <c r="B18" s="107">
        <v>0</v>
      </c>
      <c r="C18" s="94"/>
      <c r="D18" s="94"/>
      <c r="E18" s="94"/>
      <c r="F18" s="94"/>
      <c r="G18" s="94"/>
      <c r="H18" s="94"/>
      <c r="I18" s="94"/>
      <c r="S18" s="94"/>
      <c r="T18" s="94"/>
      <c r="U18" s="94"/>
      <c r="V18" s="94"/>
      <c r="W18" s="94"/>
      <c r="X18" s="94"/>
    </row>
    <row r="19" spans="1:24" ht="39.950000000000003" customHeight="1" x14ac:dyDescent="0.35">
      <c r="A19" s="7" t="s">
        <v>156</v>
      </c>
      <c r="B19" s="174"/>
      <c r="C19" s="175"/>
      <c r="D19" s="175"/>
      <c r="E19" s="175"/>
      <c r="F19" s="175"/>
      <c r="G19" s="175"/>
      <c r="H19" s="175"/>
      <c r="I19" s="175"/>
      <c r="J19" s="175"/>
      <c r="K19" s="175"/>
      <c r="L19" s="175"/>
      <c r="M19" s="175"/>
      <c r="N19" s="175"/>
      <c r="O19" s="175"/>
      <c r="P19" s="175"/>
      <c r="Q19" s="175"/>
      <c r="R19" s="175"/>
      <c r="S19" s="44"/>
      <c r="T19" s="94"/>
      <c r="U19" s="94"/>
      <c r="V19" s="94"/>
      <c r="W19" s="94"/>
      <c r="X19" s="94"/>
    </row>
    <row r="20" spans="1:24" ht="30" x14ac:dyDescent="0.25">
      <c r="A20" s="411" t="s">
        <v>69</v>
      </c>
      <c r="B20" s="13" t="s">
        <v>265</v>
      </c>
      <c r="C20" s="13" t="s">
        <v>4</v>
      </c>
      <c r="D20" s="13" t="s">
        <v>266</v>
      </c>
      <c r="E20" s="13" t="s">
        <v>267</v>
      </c>
      <c r="F20" s="13" t="s">
        <v>325</v>
      </c>
      <c r="G20" s="13" t="s">
        <v>5</v>
      </c>
      <c r="H20" s="13" t="s">
        <v>268</v>
      </c>
      <c r="I20" s="13" t="s">
        <v>269</v>
      </c>
      <c r="J20" s="13" t="s">
        <v>270</v>
      </c>
      <c r="K20" s="13" t="s">
        <v>271</v>
      </c>
      <c r="L20" s="13" t="s">
        <v>272</v>
      </c>
      <c r="M20" s="13" t="s">
        <v>273</v>
      </c>
      <c r="N20" s="13" t="s">
        <v>6</v>
      </c>
      <c r="O20" s="13" t="s">
        <v>274</v>
      </c>
      <c r="P20" s="13" t="s">
        <v>275</v>
      </c>
      <c r="Q20" s="13" t="s">
        <v>303</v>
      </c>
      <c r="R20" s="13" t="s">
        <v>276</v>
      </c>
      <c r="S20" s="176"/>
      <c r="T20" s="94"/>
      <c r="U20" s="94"/>
      <c r="V20" s="94"/>
      <c r="W20" s="94"/>
      <c r="X20" s="94"/>
    </row>
    <row r="21" spans="1:24" x14ac:dyDescent="0.25">
      <c r="A21" s="411" t="s">
        <v>102</v>
      </c>
      <c r="B21" s="2">
        <v>1</v>
      </c>
      <c r="C21" s="2">
        <v>2</v>
      </c>
      <c r="D21" s="2">
        <v>3</v>
      </c>
      <c r="E21" s="2">
        <v>4</v>
      </c>
      <c r="F21" s="2">
        <v>5</v>
      </c>
      <c r="G21" s="2">
        <v>6</v>
      </c>
      <c r="H21" s="2">
        <v>7</v>
      </c>
      <c r="I21" s="2">
        <v>8</v>
      </c>
      <c r="J21" s="2">
        <v>9</v>
      </c>
      <c r="K21" s="2">
        <v>10</v>
      </c>
      <c r="L21" s="2">
        <v>11</v>
      </c>
      <c r="M21" s="2">
        <v>12</v>
      </c>
      <c r="N21" s="2">
        <v>13</v>
      </c>
      <c r="O21" s="2">
        <v>14</v>
      </c>
      <c r="P21" s="2">
        <v>15</v>
      </c>
      <c r="Q21" s="2">
        <v>16</v>
      </c>
      <c r="R21" s="2">
        <v>17</v>
      </c>
      <c r="S21" s="176"/>
      <c r="T21" s="94"/>
      <c r="U21" s="94"/>
      <c r="V21" s="94"/>
      <c r="W21" s="94"/>
      <c r="X21" s="94"/>
    </row>
    <row r="22" spans="1:24" ht="35.1" customHeight="1" x14ac:dyDescent="0.35">
      <c r="A22" s="1" t="s">
        <v>130</v>
      </c>
      <c r="B22" s="4"/>
      <c r="C22" s="4"/>
      <c r="D22" s="4"/>
      <c r="E22" s="4"/>
      <c r="F22" s="4"/>
      <c r="G22" s="4"/>
      <c r="H22" s="4"/>
      <c r="I22" s="4"/>
      <c r="J22" s="4"/>
      <c r="K22" s="4"/>
      <c r="L22" s="4"/>
      <c r="M22" s="4"/>
      <c r="N22" s="4"/>
      <c r="O22" s="4"/>
      <c r="P22" s="4"/>
      <c r="Q22" s="4"/>
      <c r="R22" s="4"/>
      <c r="S22" s="176"/>
      <c r="T22" s="94"/>
      <c r="U22" s="94"/>
      <c r="V22" s="94"/>
      <c r="W22" s="94"/>
      <c r="X22" s="94"/>
    </row>
    <row r="23" spans="1:24" x14ac:dyDescent="0.25">
      <c r="A23" s="410" t="s">
        <v>7</v>
      </c>
      <c r="B23" s="3">
        <v>153233.2190546873</v>
      </c>
      <c r="C23" s="3">
        <v>318316</v>
      </c>
      <c r="D23" s="3">
        <v>54463.919798897623</v>
      </c>
      <c r="E23" s="3">
        <v>123188.7994467004</v>
      </c>
      <c r="F23" s="3">
        <v>207829</v>
      </c>
      <c r="G23" s="3">
        <v>65348.378411252183</v>
      </c>
      <c r="H23" s="3">
        <v>104497.75640097049</v>
      </c>
      <c r="I23" s="3">
        <v>30348.79331863406</v>
      </c>
      <c r="J23" s="3">
        <v>150493</v>
      </c>
      <c r="K23" s="3">
        <v>864649</v>
      </c>
      <c r="L23" s="3">
        <v>144589</v>
      </c>
      <c r="M23" s="3">
        <v>1385118.8</v>
      </c>
      <c r="N23" s="3">
        <v>173379.11916801109</v>
      </c>
      <c r="O23" s="3">
        <v>183788.51</v>
      </c>
      <c r="P23" s="3">
        <v>491717.72098376288</v>
      </c>
      <c r="Q23" s="3">
        <v>2536404</v>
      </c>
      <c r="R23" s="3">
        <v>555989.83744430926</v>
      </c>
      <c r="S23" s="94"/>
      <c r="T23" s="94"/>
      <c r="U23" s="94"/>
      <c r="V23" s="94"/>
      <c r="W23" s="94"/>
      <c r="X23" s="94"/>
    </row>
    <row r="24" spans="1:24" x14ac:dyDescent="0.25">
      <c r="A24" s="410" t="s">
        <v>59</v>
      </c>
      <c r="B24" s="3">
        <v>0</v>
      </c>
      <c r="C24" s="3">
        <v>0</v>
      </c>
      <c r="D24" s="3">
        <v>0</v>
      </c>
      <c r="E24" s="3">
        <v>0</v>
      </c>
      <c r="F24" s="3">
        <v>0</v>
      </c>
      <c r="G24" s="3">
        <v>0</v>
      </c>
      <c r="H24" s="3">
        <v>0</v>
      </c>
      <c r="I24" s="3">
        <v>0</v>
      </c>
      <c r="J24" s="3">
        <v>0</v>
      </c>
      <c r="K24" s="3">
        <v>0</v>
      </c>
      <c r="L24" s="3">
        <v>0</v>
      </c>
      <c r="M24" s="3">
        <v>0</v>
      </c>
      <c r="N24" s="3">
        <v>0</v>
      </c>
      <c r="O24" s="3">
        <v>0</v>
      </c>
      <c r="P24" s="3">
        <v>0</v>
      </c>
      <c r="Q24" s="3">
        <v>0</v>
      </c>
      <c r="R24" s="3">
        <v>0</v>
      </c>
      <c r="S24" s="94"/>
      <c r="T24" s="94"/>
      <c r="U24" s="94"/>
      <c r="V24" s="94"/>
      <c r="W24" s="94"/>
      <c r="X24" s="94"/>
    </row>
    <row r="25" spans="1:24" x14ac:dyDescent="0.25">
      <c r="A25" s="410" t="s">
        <v>89</v>
      </c>
      <c r="B25" s="3">
        <v>0</v>
      </c>
      <c r="C25" s="3">
        <v>0</v>
      </c>
      <c r="D25" s="3">
        <v>0</v>
      </c>
      <c r="E25" s="3">
        <v>0</v>
      </c>
      <c r="F25" s="3">
        <v>0</v>
      </c>
      <c r="G25" s="3">
        <v>0</v>
      </c>
      <c r="H25" s="3">
        <v>0</v>
      </c>
      <c r="I25" s="3">
        <v>0</v>
      </c>
      <c r="J25" s="3">
        <v>0</v>
      </c>
      <c r="K25" s="3">
        <v>0</v>
      </c>
      <c r="L25" s="3">
        <v>0</v>
      </c>
      <c r="M25" s="3">
        <v>0</v>
      </c>
      <c r="N25" s="3">
        <v>0</v>
      </c>
      <c r="O25" s="3">
        <v>0</v>
      </c>
      <c r="P25" s="3">
        <v>0</v>
      </c>
      <c r="Q25" s="3">
        <v>0</v>
      </c>
      <c r="R25" s="3">
        <v>0</v>
      </c>
      <c r="S25" s="94"/>
      <c r="T25" s="94"/>
      <c r="U25" s="94"/>
      <c r="V25" s="94"/>
      <c r="W25" s="94"/>
      <c r="X25" s="94"/>
    </row>
    <row r="26" spans="1:24" x14ac:dyDescent="0.25">
      <c r="A26" s="410" t="s">
        <v>43</v>
      </c>
      <c r="B26" s="3">
        <v>9784.5645807422716</v>
      </c>
      <c r="C26" s="3">
        <v>11473</v>
      </c>
      <c r="D26" s="3">
        <v>2561.6034799999979</v>
      </c>
      <c r="E26" s="3">
        <v>5090.053904675583</v>
      </c>
      <c r="F26" s="3">
        <v>6958.4492641642501</v>
      </c>
      <c r="G26" s="3">
        <v>2526.462</v>
      </c>
      <c r="H26" s="3">
        <v>4656.239889999787</v>
      </c>
      <c r="I26" s="3">
        <v>1172.9069463226481</v>
      </c>
      <c r="J26" s="3">
        <v>6574</v>
      </c>
      <c r="K26" s="3">
        <v>34384.22</v>
      </c>
      <c r="L26" s="3">
        <v>6607</v>
      </c>
      <c r="M26" s="3">
        <v>59856.676680658027</v>
      </c>
      <c r="N26" s="3">
        <v>8968</v>
      </c>
      <c r="O26" s="3">
        <v>7326.4904744508522</v>
      </c>
      <c r="P26" s="3">
        <v>21312</v>
      </c>
      <c r="Q26" s="3">
        <v>90831</v>
      </c>
      <c r="R26" s="3">
        <v>26602</v>
      </c>
      <c r="S26" s="94"/>
      <c r="T26" s="94"/>
      <c r="U26" s="94"/>
      <c r="V26" s="94"/>
      <c r="W26" s="94"/>
      <c r="X26" s="94"/>
    </row>
    <row r="27" spans="1:24" x14ac:dyDescent="0.25">
      <c r="A27" s="410" t="s">
        <v>173</v>
      </c>
      <c r="B27" s="3">
        <v>2346.8188939219372</v>
      </c>
      <c r="C27" s="3">
        <v>4878.5059625212634</v>
      </c>
      <c r="D27" s="3">
        <v>834.45124129541352</v>
      </c>
      <c r="E27" s="3">
        <v>1881.6653367653189</v>
      </c>
      <c r="F27" s="3">
        <v>3158.5814587303839</v>
      </c>
      <c r="G27" s="3">
        <v>993.16868092208824</v>
      </c>
      <c r="H27" s="3">
        <v>1604.1290485162669</v>
      </c>
      <c r="I27" s="3">
        <v>465.31369653782752</v>
      </c>
      <c r="J27" s="3">
        <v>2306.698466780224</v>
      </c>
      <c r="K27" s="3">
        <v>12839.5042589437</v>
      </c>
      <c r="L27" s="3">
        <v>2194.580676905151</v>
      </c>
      <c r="M27" s="3">
        <v>21062.764088138851</v>
      </c>
      <c r="N27" s="3">
        <v>2654.9711627122479</v>
      </c>
      <c r="O27" s="3">
        <v>2816.9203305926849</v>
      </c>
      <c r="P27" s="3">
        <v>7424.5510883370316</v>
      </c>
      <c r="Q27" s="3">
        <v>38684</v>
      </c>
      <c r="R27" s="3">
        <v>8517.8468143713471</v>
      </c>
      <c r="S27" s="94"/>
      <c r="T27" s="94"/>
      <c r="U27" s="94"/>
      <c r="V27" s="94"/>
      <c r="W27" s="94"/>
      <c r="X27" s="94"/>
    </row>
    <row r="28" spans="1:24" x14ac:dyDescent="0.25">
      <c r="A28" s="410" t="s">
        <v>106</v>
      </c>
      <c r="B28" s="3">
        <v>156778.6950982842</v>
      </c>
      <c r="C28" s="3">
        <v>324967</v>
      </c>
      <c r="D28" s="3">
        <v>55053.954589999987</v>
      </c>
      <c r="E28" s="3">
        <v>125598.5523815543</v>
      </c>
      <c r="F28" s="3">
        <v>220520.60797803651</v>
      </c>
      <c r="G28" s="3">
        <v>64392</v>
      </c>
      <c r="H28" s="3">
        <v>110624.30894875689</v>
      </c>
      <c r="I28" s="3">
        <v>42202.807985340398</v>
      </c>
      <c r="J28" s="3">
        <v>155232</v>
      </c>
      <c r="K28" s="3">
        <v>890508</v>
      </c>
      <c r="L28" s="3">
        <v>147442.64802131549</v>
      </c>
      <c r="M28" s="3">
        <v>1439790</v>
      </c>
      <c r="N28" s="3">
        <v>175959</v>
      </c>
      <c r="O28" s="3">
        <v>199303.1545995771</v>
      </c>
      <c r="P28" s="3">
        <v>521046.00441000052</v>
      </c>
      <c r="Q28" s="3">
        <v>2618855</v>
      </c>
      <c r="R28" s="3">
        <v>569510.18948670686</v>
      </c>
      <c r="S28" s="94"/>
      <c r="T28" s="94"/>
      <c r="U28" s="94"/>
      <c r="V28" s="94"/>
      <c r="W28" s="94"/>
      <c r="X28" s="94"/>
    </row>
    <row r="29" spans="1:24" x14ac:dyDescent="0.25">
      <c r="A29" s="410" t="s">
        <v>174</v>
      </c>
      <c r="B29" s="3">
        <v>145352.6386487681</v>
      </c>
      <c r="C29" s="3">
        <v>299146</v>
      </c>
      <c r="D29" s="3">
        <v>51405.495909999976</v>
      </c>
      <c r="E29" s="3">
        <v>116251.30986106988</v>
      </c>
      <c r="F29" s="3">
        <v>197005</v>
      </c>
      <c r="G29" s="3">
        <v>61562.159</v>
      </c>
      <c r="H29" s="3">
        <v>98492.502731696863</v>
      </c>
      <c r="I29" s="3">
        <v>28617</v>
      </c>
      <c r="J29" s="3">
        <v>140998</v>
      </c>
      <c r="K29" s="3">
        <v>813508.7</v>
      </c>
      <c r="L29" s="3">
        <v>137117</v>
      </c>
      <c r="M29" s="3">
        <v>1302563</v>
      </c>
      <c r="N29" s="3">
        <v>161685</v>
      </c>
      <c r="O29" s="3">
        <v>174771</v>
      </c>
      <c r="P29" s="3">
        <v>462687</v>
      </c>
      <c r="Q29" s="3">
        <v>2379108</v>
      </c>
      <c r="R29" s="3">
        <v>521133.33449404512</v>
      </c>
      <c r="S29" s="94"/>
      <c r="T29" s="94"/>
      <c r="U29" s="94"/>
      <c r="V29" s="94"/>
      <c r="W29" s="94"/>
      <c r="X29" s="94"/>
    </row>
    <row r="30" spans="1:24" x14ac:dyDescent="0.25">
      <c r="A30" s="410" t="s">
        <v>14</v>
      </c>
      <c r="B30" s="3">
        <v>9044.8335228191881</v>
      </c>
      <c r="C30" s="3">
        <v>10727</v>
      </c>
      <c r="D30" s="3">
        <v>2422.7205299999978</v>
      </c>
      <c r="E30" s="3">
        <v>4594.4920010231417</v>
      </c>
      <c r="F30" s="3">
        <v>6459</v>
      </c>
      <c r="G30" s="3">
        <v>2326.4580000000001</v>
      </c>
      <c r="H30" s="3">
        <v>4378.6461700009932</v>
      </c>
      <c r="I30" s="3">
        <v>1078</v>
      </c>
      <c r="J30" s="3">
        <v>6184.0269695235347</v>
      </c>
      <c r="K30" s="3">
        <v>32282.400000000001</v>
      </c>
      <c r="L30" s="3">
        <v>6400</v>
      </c>
      <c r="M30" s="3">
        <v>56102</v>
      </c>
      <c r="N30" s="3">
        <v>8599</v>
      </c>
      <c r="O30" s="3">
        <v>6297</v>
      </c>
      <c r="P30" s="3">
        <v>20012</v>
      </c>
      <c r="Q30" s="3">
        <v>85581</v>
      </c>
      <c r="R30" s="3">
        <v>25002.705953980876</v>
      </c>
      <c r="S30" s="94"/>
      <c r="T30" s="94"/>
      <c r="U30" s="94"/>
      <c r="V30" s="94"/>
      <c r="W30" s="94"/>
      <c r="X30" s="94"/>
    </row>
    <row r="31" spans="1:24" x14ac:dyDescent="0.25">
      <c r="A31" s="410" t="s">
        <v>90</v>
      </c>
      <c r="B31" s="3">
        <v>8307.997801038553</v>
      </c>
      <c r="C31" s="3">
        <v>14927</v>
      </c>
      <c r="D31" s="3">
        <v>2462.2910609461051</v>
      </c>
      <c r="E31" s="3">
        <v>6884.5093809769442</v>
      </c>
      <c r="F31" s="3">
        <v>10145</v>
      </c>
      <c r="G31" s="3">
        <v>2173.4059999999999</v>
      </c>
      <c r="H31" s="3">
        <v>3708</v>
      </c>
      <c r="I31" s="3">
        <v>891</v>
      </c>
      <c r="J31" s="3">
        <v>3490</v>
      </c>
      <c r="K31" s="3">
        <v>32886.799999999996</v>
      </c>
      <c r="L31" s="3">
        <v>7427.5870000000004</v>
      </c>
      <c r="M31" s="3">
        <v>69941</v>
      </c>
      <c r="N31" s="3">
        <v>4007</v>
      </c>
      <c r="O31" s="3">
        <v>7367.897964144895</v>
      </c>
      <c r="P31" s="3">
        <v>25109</v>
      </c>
      <c r="Q31" s="3">
        <v>90303</v>
      </c>
      <c r="R31" s="3">
        <v>28396.70973000002</v>
      </c>
      <c r="S31" s="94"/>
      <c r="T31" s="94"/>
      <c r="U31" s="94"/>
      <c r="V31" s="94"/>
      <c r="W31" s="94"/>
      <c r="X31" s="94"/>
    </row>
    <row r="32" spans="1:24" x14ac:dyDescent="0.25">
      <c r="A32" s="410" t="s">
        <v>49</v>
      </c>
      <c r="B32" s="3">
        <v>86577.364686041721</v>
      </c>
      <c r="C32" s="3">
        <v>163270</v>
      </c>
      <c r="D32" s="3">
        <v>25808.016472927589</v>
      </c>
      <c r="E32" s="3">
        <v>72106.669156553209</v>
      </c>
      <c r="F32" s="3">
        <v>106837</v>
      </c>
      <c r="G32" s="3">
        <v>25280.257902471829</v>
      </c>
      <c r="H32" s="3">
        <v>31886.655452793289</v>
      </c>
      <c r="I32" s="3">
        <v>9314.9439999999977</v>
      </c>
      <c r="J32" s="3">
        <v>42509.937824539091</v>
      </c>
      <c r="K32" s="3">
        <v>270627.68400000001</v>
      </c>
      <c r="L32" s="3">
        <v>90115</v>
      </c>
      <c r="M32" s="3">
        <v>896706.0350188564</v>
      </c>
      <c r="N32" s="3">
        <v>41312</v>
      </c>
      <c r="O32" s="3">
        <v>85698.493497666612</v>
      </c>
      <c r="P32" s="3">
        <v>266951.68196640036</v>
      </c>
      <c r="Q32" s="3">
        <v>966964</v>
      </c>
      <c r="R32" s="3">
        <v>345886.83052999992</v>
      </c>
      <c r="S32" s="94"/>
      <c r="T32" s="94"/>
      <c r="U32" s="94"/>
      <c r="V32" s="94"/>
      <c r="W32" s="94"/>
      <c r="X32" s="94"/>
    </row>
    <row r="33" spans="1:24" x14ac:dyDescent="0.25">
      <c r="A33" s="410" t="s">
        <v>171</v>
      </c>
      <c r="B33" s="3">
        <v>2834.6039573955459</v>
      </c>
      <c r="C33" s="3">
        <v>3587.2448979591836</v>
      </c>
      <c r="D33" s="3">
        <v>1286.6279950565795</v>
      </c>
      <c r="E33" s="3">
        <v>1045.9000577615802</v>
      </c>
      <c r="F33" s="3">
        <v>2215.5339233653094</v>
      </c>
      <c r="G33" s="3">
        <v>1333.0705360076558</v>
      </c>
      <c r="H33" s="3">
        <v>4218.9445353069659</v>
      </c>
      <c r="I33" s="3">
        <v>704.21174575737894</v>
      </c>
      <c r="J33" s="3">
        <v>2753.8698741671392</v>
      </c>
      <c r="K33" s="3">
        <v>15754.341926729987</v>
      </c>
      <c r="L33" s="3">
        <v>1366.8888888888889</v>
      </c>
      <c r="M33" s="3">
        <v>10748.870856771116</v>
      </c>
      <c r="N33" s="3">
        <v>4085.2943700291548</v>
      </c>
      <c r="O33" s="3">
        <v>3399.086956521739</v>
      </c>
      <c r="P33" s="3">
        <v>5741.5162875289561</v>
      </c>
      <c r="Q33" s="3">
        <v>35098.305555555555</v>
      </c>
      <c r="R33" s="3">
        <v>6153.7079716688913</v>
      </c>
      <c r="S33" s="94"/>
      <c r="T33" s="94"/>
      <c r="U33" s="94"/>
      <c r="V33" s="94"/>
      <c r="W33" s="94"/>
      <c r="X33" s="94"/>
    </row>
    <row r="34" spans="1:24" x14ac:dyDescent="0.25">
      <c r="A34" s="410" t="s">
        <v>77</v>
      </c>
      <c r="B34" s="3">
        <v>0</v>
      </c>
      <c r="C34" s="3">
        <v>0</v>
      </c>
      <c r="D34" s="3">
        <v>0</v>
      </c>
      <c r="E34" s="3">
        <v>0</v>
      </c>
      <c r="F34" s="3">
        <v>0</v>
      </c>
      <c r="G34" s="3">
        <v>0</v>
      </c>
      <c r="H34" s="3">
        <v>0</v>
      </c>
      <c r="I34" s="3">
        <v>0</v>
      </c>
      <c r="J34" s="3">
        <v>0</v>
      </c>
      <c r="K34" s="3">
        <v>0</v>
      </c>
      <c r="L34" s="3">
        <v>0</v>
      </c>
      <c r="M34" s="3">
        <v>0</v>
      </c>
      <c r="N34" s="3">
        <v>1.9487099708037641</v>
      </c>
      <c r="O34" s="3">
        <v>0</v>
      </c>
      <c r="P34" s="3">
        <v>0.46207651139021039</v>
      </c>
      <c r="Q34" s="3">
        <v>518.32958466109892</v>
      </c>
      <c r="R34" s="3">
        <v>563.41004268234099</v>
      </c>
      <c r="S34" s="94"/>
      <c r="T34" s="94"/>
      <c r="U34" s="94"/>
      <c r="V34" s="94"/>
      <c r="W34" s="94"/>
      <c r="X34" s="94"/>
    </row>
    <row r="35" spans="1:24" x14ac:dyDescent="0.25">
      <c r="A35" s="410" t="s">
        <v>129</v>
      </c>
      <c r="B35" s="3">
        <v>-1026.7934873134191</v>
      </c>
      <c r="C35" s="3">
        <v>-2683</v>
      </c>
      <c r="D35" s="3">
        <v>-1326.0287931361331</v>
      </c>
      <c r="E35" s="3">
        <v>-3312.5886727629886</v>
      </c>
      <c r="F35" s="3">
        <v>-3876.24</v>
      </c>
      <c r="G35" s="3">
        <v>-1536.3879904854653</v>
      </c>
      <c r="H35" s="3">
        <v>-2873.3114919049694</v>
      </c>
      <c r="I35" s="3">
        <v>-428.39227426402908</v>
      </c>
      <c r="J35" s="3">
        <v>-473.45011438517145</v>
      </c>
      <c r="K35" s="3">
        <v>-20636.53</v>
      </c>
      <c r="L35" s="3">
        <v>-3135</v>
      </c>
      <c r="M35" s="3">
        <v>-23571.719999999998</v>
      </c>
      <c r="N35" s="3">
        <v>-3843.5890204507068</v>
      </c>
      <c r="O35" s="3">
        <v>-2693</v>
      </c>
      <c r="P35" s="3">
        <v>-14382.885814165747</v>
      </c>
      <c r="Q35" s="3">
        <v>-43155</v>
      </c>
      <c r="R35" s="3">
        <v>-17901.385461738835</v>
      </c>
      <c r="S35" s="94"/>
      <c r="T35" s="94"/>
      <c r="U35" s="94"/>
      <c r="V35" s="94"/>
      <c r="W35" s="94"/>
      <c r="X35" s="94"/>
    </row>
    <row r="36" spans="1:24" x14ac:dyDescent="0.25">
      <c r="A36" s="410" t="s">
        <v>284</v>
      </c>
      <c r="B36" s="143">
        <v>1</v>
      </c>
      <c r="C36" s="143">
        <v>1</v>
      </c>
      <c r="D36" s="143">
        <v>1</v>
      </c>
      <c r="E36" s="143">
        <v>1</v>
      </c>
      <c r="F36" s="143">
        <v>1</v>
      </c>
      <c r="G36" s="143">
        <v>1</v>
      </c>
      <c r="H36" s="143">
        <v>1</v>
      </c>
      <c r="I36" s="143">
        <v>1</v>
      </c>
      <c r="J36" s="143">
        <v>1</v>
      </c>
      <c r="K36" s="143">
        <v>1</v>
      </c>
      <c r="L36" s="143">
        <v>1</v>
      </c>
      <c r="M36" s="143">
        <v>1</v>
      </c>
      <c r="N36" s="143">
        <v>1</v>
      </c>
      <c r="O36" s="143">
        <v>1</v>
      </c>
      <c r="P36" s="143">
        <v>1</v>
      </c>
      <c r="Q36" s="143">
        <v>1</v>
      </c>
      <c r="R36" s="143">
        <v>1</v>
      </c>
      <c r="S36" s="94"/>
      <c r="T36" s="94"/>
      <c r="U36" s="94"/>
      <c r="V36" s="94"/>
      <c r="W36" s="94"/>
      <c r="X36" s="94"/>
    </row>
    <row r="37" spans="1:24" x14ac:dyDescent="0.25">
      <c r="A37" s="410" t="str">
        <f>"Additional allowance (PV at 1-Apr-" &amp; MID(E4,3,2) &amp; ")"</f>
        <v>Additional allowance (PV at 1-Apr-20)</v>
      </c>
      <c r="B37" s="147">
        <v>563.21950926363934</v>
      </c>
      <c r="C37" s="3">
        <v>0</v>
      </c>
      <c r="D37" s="3">
        <v>0</v>
      </c>
      <c r="E37" s="3">
        <v>0</v>
      </c>
      <c r="F37" s="3">
        <v>0</v>
      </c>
      <c r="G37" s="3">
        <v>0</v>
      </c>
      <c r="H37" s="3">
        <v>0</v>
      </c>
      <c r="I37" s="3">
        <v>0</v>
      </c>
      <c r="J37" s="3">
        <v>0</v>
      </c>
      <c r="K37" s="3">
        <v>0</v>
      </c>
      <c r="L37" s="3">
        <v>61.952903490280733</v>
      </c>
      <c r="M37" s="3">
        <v>0</v>
      </c>
      <c r="N37" s="3">
        <v>101.1145677184104</v>
      </c>
      <c r="O37" s="3">
        <v>0</v>
      </c>
      <c r="P37" s="3">
        <v>0</v>
      </c>
      <c r="Q37" s="3">
        <v>0</v>
      </c>
      <c r="R37" s="3">
        <v>0</v>
      </c>
      <c r="S37" s="94"/>
      <c r="T37" s="94"/>
      <c r="U37" s="94"/>
      <c r="V37" s="94"/>
      <c r="W37" s="94"/>
      <c r="X37" s="94"/>
    </row>
    <row r="38" spans="1:24" x14ac:dyDescent="0.25">
      <c r="A38" s="410" t="s">
        <v>139</v>
      </c>
      <c r="B38" s="12">
        <v>-0.11</v>
      </c>
      <c r="C38" s="12">
        <v>0</v>
      </c>
      <c r="D38" s="12">
        <v>-7.0000000000000007E-2</v>
      </c>
      <c r="E38" s="12">
        <v>-0.03</v>
      </c>
      <c r="F38" s="12">
        <v>0</v>
      </c>
      <c r="G38" s="12">
        <v>0</v>
      </c>
      <c r="H38" s="12">
        <v>0</v>
      </c>
      <c r="I38" s="12">
        <v>0</v>
      </c>
      <c r="J38" s="12">
        <v>0</v>
      </c>
      <c r="K38" s="12">
        <v>0</v>
      </c>
      <c r="L38" s="12">
        <v>0</v>
      </c>
      <c r="M38" s="12">
        <v>0</v>
      </c>
      <c r="N38" s="12">
        <v>0</v>
      </c>
      <c r="O38" s="12">
        <v>-7.0000000000000007E-2</v>
      </c>
      <c r="P38" s="12">
        <v>0</v>
      </c>
      <c r="Q38" s="12">
        <v>0</v>
      </c>
      <c r="R38" s="12">
        <v>0</v>
      </c>
      <c r="S38" s="94"/>
      <c r="T38" s="94"/>
      <c r="U38" s="94"/>
      <c r="V38" s="94"/>
      <c r="W38" s="94"/>
      <c r="X38" s="94"/>
    </row>
    <row r="39" spans="1:24" ht="35.1" customHeight="1" x14ac:dyDescent="0.35">
      <c r="A39" s="1" t="s">
        <v>55</v>
      </c>
      <c r="B39" s="4"/>
      <c r="C39" s="4"/>
      <c r="D39" s="4"/>
      <c r="E39" s="4"/>
      <c r="F39" s="4"/>
      <c r="G39" s="4"/>
      <c r="H39" s="4"/>
      <c r="I39" s="4"/>
      <c r="J39" s="4"/>
      <c r="K39" s="4"/>
      <c r="L39" s="4"/>
      <c r="M39" s="4"/>
      <c r="N39" s="4"/>
      <c r="O39" s="4"/>
      <c r="P39" s="4"/>
      <c r="Q39" s="4"/>
      <c r="R39" s="4"/>
      <c r="S39" s="94"/>
      <c r="T39" s="94"/>
      <c r="U39" s="94"/>
      <c r="V39" s="94"/>
      <c r="W39" s="94"/>
      <c r="X39" s="94"/>
    </row>
    <row r="40" spans="1:24" x14ac:dyDescent="0.25">
      <c r="A40" s="410" t="str">
        <f t="shared" ref="A40:A46" si="2">"Operating expenditure, " &amp; U4</f>
        <v>Operating expenditure, 2018/19</v>
      </c>
      <c r="B40" s="3">
        <v>15271.56043</v>
      </c>
      <c r="C40" s="3">
        <v>22317</v>
      </c>
      <c r="D40" s="3">
        <v>4333</v>
      </c>
      <c r="E40" s="3">
        <v>7809.8741499999996</v>
      </c>
      <c r="F40" s="3">
        <v>8214</v>
      </c>
      <c r="G40" s="3">
        <v>4814.067</v>
      </c>
      <c r="H40" s="3">
        <v>7731</v>
      </c>
      <c r="I40" s="3">
        <v>2232</v>
      </c>
      <c r="J40" s="3">
        <v>8543</v>
      </c>
      <c r="K40" s="3">
        <v>50934</v>
      </c>
      <c r="L40" s="3">
        <v>7679.5959999999995</v>
      </c>
      <c r="M40" s="3">
        <v>67817.648873944156</v>
      </c>
      <c r="N40" s="3">
        <v>10693</v>
      </c>
      <c r="O40" s="3">
        <v>12617.3259424278</v>
      </c>
      <c r="P40" s="3">
        <v>34853.785604490084</v>
      </c>
      <c r="Q40" s="3">
        <v>106706</v>
      </c>
      <c r="R40" s="3">
        <v>29611.046130000002</v>
      </c>
      <c r="S40" s="94"/>
      <c r="T40" s="94"/>
      <c r="U40" s="94"/>
      <c r="V40" s="94"/>
      <c r="W40" s="94"/>
      <c r="X40" s="94"/>
    </row>
    <row r="41" spans="1:24" x14ac:dyDescent="0.25">
      <c r="A41" s="410" t="str">
        <f t="shared" si="2"/>
        <v>Operating expenditure, 2019/20</v>
      </c>
      <c r="B41" s="3">
        <v>14209.93160452411</v>
      </c>
      <c r="C41" s="3">
        <v>21223.498792315375</v>
      </c>
      <c r="D41" s="3">
        <v>4340.9046401687829</v>
      </c>
      <c r="E41" s="3">
        <v>7839.3329027602285</v>
      </c>
      <c r="F41" s="3">
        <v>8234.319145468151</v>
      </c>
      <c r="G41" s="3">
        <v>5257.4002812657418</v>
      </c>
      <c r="H41" s="3">
        <v>7543.4474035912608</v>
      </c>
      <c r="I41" s="3">
        <v>2366.7712523380897</v>
      </c>
      <c r="J41" s="3">
        <v>8798.7128505805613</v>
      </c>
      <c r="K41" s="3">
        <v>51168.285409365402</v>
      </c>
      <c r="L41" s="3">
        <v>7191.930763919222</v>
      </c>
      <c r="M41" s="3">
        <v>68411.041649322928</v>
      </c>
      <c r="N41" s="3">
        <v>10417.890660751798</v>
      </c>
      <c r="O41" s="3">
        <v>13112.335496795615</v>
      </c>
      <c r="P41" s="3">
        <v>34603.452053471177</v>
      </c>
      <c r="Q41" s="3">
        <v>103926.51146065461</v>
      </c>
      <c r="R41" s="3">
        <v>29751.795765258117</v>
      </c>
      <c r="S41" s="94"/>
      <c r="T41" s="94"/>
      <c r="U41" s="94"/>
      <c r="V41" s="94"/>
      <c r="W41" s="94"/>
      <c r="X41" s="94"/>
    </row>
    <row r="42" spans="1:24" x14ac:dyDescent="0.25">
      <c r="A42" s="410" t="str">
        <f t="shared" si="2"/>
        <v>Operating expenditure, 2020/21</v>
      </c>
      <c r="B42" s="3">
        <v>14721.621133600251</v>
      </c>
      <c r="C42" s="3">
        <v>22066.860057716447</v>
      </c>
      <c r="D42" s="3">
        <v>4488.3441341896032</v>
      </c>
      <c r="E42" s="3">
        <v>8100.7749630744456</v>
      </c>
      <c r="F42" s="3">
        <v>8561.4606002343298</v>
      </c>
      <c r="G42" s="3">
        <v>5444.1635052691263</v>
      </c>
      <c r="H42" s="3">
        <v>7780.6671256952195</v>
      </c>
      <c r="I42" s="3">
        <v>2462.6776588932416</v>
      </c>
      <c r="J42" s="3">
        <v>9144.4129629233503</v>
      </c>
      <c r="K42" s="3">
        <v>53114.884253437558</v>
      </c>
      <c r="L42" s="3">
        <v>7457.3286161967844</v>
      </c>
      <c r="M42" s="3">
        <v>70948.053117525007</v>
      </c>
      <c r="N42" s="3">
        <v>10710.817589093906</v>
      </c>
      <c r="O42" s="3">
        <v>13594.834435840494</v>
      </c>
      <c r="P42" s="3">
        <v>35854.239332737496</v>
      </c>
      <c r="Q42" s="3">
        <v>108576.89157687448</v>
      </c>
      <c r="R42" s="3">
        <v>30899.220603378686</v>
      </c>
      <c r="S42" s="94"/>
      <c r="T42" s="94"/>
      <c r="U42" s="94"/>
      <c r="V42" s="94"/>
      <c r="W42" s="94"/>
      <c r="X42" s="94"/>
    </row>
    <row r="43" spans="1:24" x14ac:dyDescent="0.25">
      <c r="A43" s="410" t="str">
        <f t="shared" si="2"/>
        <v>Operating expenditure, 2021/22</v>
      </c>
      <c r="B43" s="3">
        <v>15182.347638382114</v>
      </c>
      <c r="C43" s="3">
        <v>22846.170405320772</v>
      </c>
      <c r="D43" s="3">
        <v>4620.3471024237024</v>
      </c>
      <c r="E43" s="3">
        <v>8341.4174897711928</v>
      </c>
      <c r="F43" s="3">
        <v>8856.7149522426425</v>
      </c>
      <c r="G43" s="3">
        <v>5609.7131950652647</v>
      </c>
      <c r="H43" s="3">
        <v>7994.8970003700133</v>
      </c>
      <c r="I43" s="3">
        <v>2550.1414315248185</v>
      </c>
      <c r="J43" s="3">
        <v>9458.0429053631324</v>
      </c>
      <c r="K43" s="3">
        <v>54967.775456297844</v>
      </c>
      <c r="L43" s="3">
        <v>7695.3042749975866</v>
      </c>
      <c r="M43" s="3">
        <v>73328.771408192479</v>
      </c>
      <c r="N43" s="3">
        <v>10977.503499463683</v>
      </c>
      <c r="O43" s="3">
        <v>14045.848864840515</v>
      </c>
      <c r="P43" s="3">
        <v>36996.186172104593</v>
      </c>
      <c r="Q43" s="3">
        <v>113032.75844648163</v>
      </c>
      <c r="R43" s="3">
        <v>31949.915703800572</v>
      </c>
      <c r="S43" s="94"/>
      <c r="T43" s="94"/>
      <c r="U43" s="94"/>
      <c r="V43" s="94"/>
      <c r="W43" s="94"/>
      <c r="X43" s="94"/>
    </row>
    <row r="44" spans="1:24" x14ac:dyDescent="0.25">
      <c r="A44" s="410" t="str">
        <f t="shared" si="2"/>
        <v>Operating expenditure, 2022/23</v>
      </c>
      <c r="B44" s="3">
        <v>15599.291129873338</v>
      </c>
      <c r="C44" s="3">
        <v>23565.079796409307</v>
      </c>
      <c r="D44" s="3">
        <v>4738.552418113788</v>
      </c>
      <c r="E44" s="3">
        <v>8557.2808783147557</v>
      </c>
      <c r="F44" s="3">
        <v>9128.0955047043863</v>
      </c>
      <c r="G44" s="3">
        <v>5758.8105474126924</v>
      </c>
      <c r="H44" s="3">
        <v>8184.4961429163322</v>
      </c>
      <c r="I44" s="3">
        <v>2630.9073590513653</v>
      </c>
      <c r="J44" s="3">
        <v>9746.0665573421375</v>
      </c>
      <c r="K44" s="3">
        <v>56674.009517527404</v>
      </c>
      <c r="L44" s="3">
        <v>7911.3901512908124</v>
      </c>
      <c r="M44" s="3">
        <v>75507.662863879756</v>
      </c>
      <c r="N44" s="3">
        <v>11209.05654250219</v>
      </c>
      <c r="O44" s="3">
        <v>14457.925013720964</v>
      </c>
      <c r="P44" s="3">
        <v>38032.604455029454</v>
      </c>
      <c r="Q44" s="3">
        <v>117234.29622393576</v>
      </c>
      <c r="R44" s="3">
        <v>32913.542844321601</v>
      </c>
      <c r="S44" s="94"/>
      <c r="T44" s="94"/>
      <c r="U44" s="94"/>
      <c r="V44" s="94"/>
      <c r="W44" s="94"/>
      <c r="X44" s="94"/>
    </row>
    <row r="45" spans="1:24" x14ac:dyDescent="0.25">
      <c r="A45" s="410" t="str">
        <f t="shared" si="2"/>
        <v>Operating expenditure, 2023/24</v>
      </c>
      <c r="B45" s="3">
        <v>16026.384903925755</v>
      </c>
      <c r="C45" s="3">
        <v>24304.639623821298</v>
      </c>
      <c r="D45" s="3">
        <v>4859.3876196237725</v>
      </c>
      <c r="E45" s="3">
        <v>8778.0184829240443</v>
      </c>
      <c r="F45" s="3">
        <v>9407.0298588206097</v>
      </c>
      <c r="G45" s="3">
        <v>5911.391147921855</v>
      </c>
      <c r="H45" s="3">
        <v>8377.9197927889472</v>
      </c>
      <c r="I45" s="3">
        <v>2714.0233226266469</v>
      </c>
      <c r="J45" s="3">
        <v>10042.046922217847</v>
      </c>
      <c r="K45" s="3">
        <v>58428.6305187119</v>
      </c>
      <c r="L45" s="3">
        <v>8132.9187520007799</v>
      </c>
      <c r="M45" s="3">
        <v>77745.001653806801</v>
      </c>
      <c r="N45" s="3">
        <v>11444.614865419746</v>
      </c>
      <c r="O45" s="3">
        <v>14880.927153692932</v>
      </c>
      <c r="P45" s="3">
        <v>39094.888690981199</v>
      </c>
      <c r="Q45" s="3">
        <v>121582.36950674365</v>
      </c>
      <c r="R45" s="3">
        <v>33903.490229867937</v>
      </c>
      <c r="S45" s="94"/>
      <c r="T45" s="94"/>
      <c r="U45" s="94"/>
      <c r="V45" s="94"/>
      <c r="W45" s="94"/>
      <c r="X45" s="94"/>
    </row>
    <row r="46" spans="1:24" x14ac:dyDescent="0.25">
      <c r="A46" s="410" t="str">
        <f t="shared" si="2"/>
        <v>Operating expenditure, 2024/25</v>
      </c>
      <c r="B46" s="3">
        <v>16401.803784250267</v>
      </c>
      <c r="C46" s="3">
        <v>24970.934160742465</v>
      </c>
      <c r="D46" s="3">
        <v>4964.125221764768</v>
      </c>
      <c r="E46" s="3">
        <v>8969.795329315506</v>
      </c>
      <c r="F46" s="3">
        <v>9657.1788136897067</v>
      </c>
      <c r="G46" s="3">
        <v>6044.6608452802484</v>
      </c>
      <c r="H46" s="3">
        <v>8542.9170007781904</v>
      </c>
      <c r="I46" s="3">
        <v>2789.0024320843036</v>
      </c>
      <c r="J46" s="3">
        <v>10307.194324866268</v>
      </c>
      <c r="K46" s="3">
        <v>60005.910537143383</v>
      </c>
      <c r="L46" s="3">
        <v>8328.5088945580501</v>
      </c>
      <c r="M46" s="3">
        <v>79740.567081763351</v>
      </c>
      <c r="N46" s="3">
        <v>11640.20185106574</v>
      </c>
      <c r="O46" s="3">
        <v>15257.403226093204</v>
      </c>
      <c r="P46" s="3">
        <v>40032.182050100469</v>
      </c>
      <c r="Q46" s="3">
        <v>125606.65690250133</v>
      </c>
      <c r="R46" s="3">
        <v>34788.813003133313</v>
      </c>
      <c r="S46" s="94"/>
      <c r="T46" s="94"/>
      <c r="U46" s="94"/>
      <c r="V46" s="94"/>
      <c r="W46" s="94"/>
      <c r="X46" s="94"/>
    </row>
    <row r="47" spans="1:24" ht="35.1" customHeight="1" x14ac:dyDescent="0.35">
      <c r="A47" s="1" t="s">
        <v>32</v>
      </c>
      <c r="B47" s="161"/>
      <c r="C47" s="161"/>
      <c r="D47" s="161"/>
      <c r="E47" s="161"/>
      <c r="F47" s="161"/>
      <c r="G47" s="161"/>
      <c r="H47" s="161"/>
      <c r="I47" s="161"/>
      <c r="J47" s="161"/>
      <c r="K47" s="3"/>
      <c r="L47" s="161"/>
      <c r="M47" s="161"/>
      <c r="N47" s="161"/>
      <c r="O47" s="161"/>
      <c r="P47" s="161"/>
      <c r="Q47" s="161"/>
      <c r="R47" s="161"/>
      <c r="S47" s="94"/>
      <c r="T47" s="94"/>
      <c r="U47" s="94"/>
      <c r="V47" s="94"/>
      <c r="W47" s="94"/>
      <c r="X47" s="94"/>
    </row>
    <row r="48" spans="1:24" x14ac:dyDescent="0.25">
      <c r="A48" s="410" t="str">
        <f t="shared" ref="A48:A54" si="3">"Value of commissioned assets, " &amp; U4</f>
        <v>Value of commissioned assets, 2018/19</v>
      </c>
      <c r="B48" s="3">
        <v>14228.648620499998</v>
      </c>
      <c r="C48" s="3">
        <v>11832</v>
      </c>
      <c r="D48" s="3">
        <v>2286</v>
      </c>
      <c r="E48" s="3">
        <v>4819.8193810000012</v>
      </c>
      <c r="F48" s="3">
        <v>16115</v>
      </c>
      <c r="G48" s="3">
        <v>4450.0689999999995</v>
      </c>
      <c r="H48" s="3">
        <v>9083.3370349358302</v>
      </c>
      <c r="I48" s="3">
        <v>12561.332849999997</v>
      </c>
      <c r="J48" s="3">
        <v>5601.5941400000002</v>
      </c>
      <c r="K48" s="3">
        <v>77224</v>
      </c>
      <c r="L48" s="3">
        <v>9490.8759999999984</v>
      </c>
      <c r="M48" s="3">
        <v>98687.179644265911</v>
      </c>
      <c r="N48" s="3">
        <v>9425</v>
      </c>
      <c r="O48" s="3">
        <v>18906.102559999999</v>
      </c>
      <c r="P48" s="3">
        <v>39348.766588761282</v>
      </c>
      <c r="Q48" s="3">
        <v>149212</v>
      </c>
      <c r="R48" s="3">
        <v>31580.532907743382</v>
      </c>
      <c r="S48" s="94"/>
      <c r="T48" s="94"/>
      <c r="U48" s="94"/>
      <c r="V48" s="94"/>
      <c r="W48" s="94"/>
      <c r="X48" s="94"/>
    </row>
    <row r="49" spans="1:24" x14ac:dyDescent="0.25">
      <c r="A49" s="410" t="str">
        <f t="shared" si="3"/>
        <v>Value of commissioned assets, 2019/20</v>
      </c>
      <c r="B49" s="3">
        <v>12882.837513377981</v>
      </c>
      <c r="C49" s="3">
        <v>23934.647116838121</v>
      </c>
      <c r="D49" s="3">
        <v>3044.0879238804982</v>
      </c>
      <c r="E49" s="3">
        <v>20464.636260745116</v>
      </c>
      <c r="F49" s="3">
        <v>15357.721253044867</v>
      </c>
      <c r="G49" s="3">
        <v>11508.127013673731</v>
      </c>
      <c r="H49" s="3">
        <v>9534.455725060172</v>
      </c>
      <c r="I49" s="3">
        <v>826.7746914854996</v>
      </c>
      <c r="J49" s="3">
        <v>16593.805993455342</v>
      </c>
      <c r="K49" s="3">
        <v>87576.775266756275</v>
      </c>
      <c r="L49" s="3">
        <v>10257.963399868444</v>
      </c>
      <c r="M49" s="3">
        <v>109227.64536499629</v>
      </c>
      <c r="N49" s="3">
        <v>13561.716937873152</v>
      </c>
      <c r="O49" s="3">
        <v>25141.12741905767</v>
      </c>
      <c r="P49" s="3">
        <v>48984.096057736693</v>
      </c>
      <c r="Q49" s="3">
        <v>162927.35745659409</v>
      </c>
      <c r="R49" s="3">
        <v>33380.775054962309</v>
      </c>
      <c r="S49" s="94"/>
      <c r="T49" s="94"/>
      <c r="U49" s="94"/>
      <c r="V49" s="94"/>
      <c r="W49" s="94"/>
      <c r="X49" s="94"/>
    </row>
    <row r="50" spans="1:24" x14ac:dyDescent="0.25">
      <c r="A50" s="410" t="str">
        <f t="shared" si="3"/>
        <v>Value of commissioned assets, 2020/21</v>
      </c>
      <c r="B50" s="3">
        <v>9564.4826426300915</v>
      </c>
      <c r="C50" s="3">
        <v>26256.21723921004</v>
      </c>
      <c r="D50" s="3">
        <v>3367.3158494987106</v>
      </c>
      <c r="E50" s="3">
        <v>9892.9562224722267</v>
      </c>
      <c r="F50" s="3">
        <v>16033.80447482582</v>
      </c>
      <c r="G50" s="3">
        <v>5476.0305679863231</v>
      </c>
      <c r="H50" s="3">
        <v>8231.4715348245609</v>
      </c>
      <c r="I50" s="3">
        <v>823.84004989284028</v>
      </c>
      <c r="J50" s="3">
        <v>6793.2203779824868</v>
      </c>
      <c r="K50" s="3">
        <v>82150.6763033147</v>
      </c>
      <c r="L50" s="3">
        <v>11238.732876015069</v>
      </c>
      <c r="M50" s="3">
        <v>94624.739823183918</v>
      </c>
      <c r="N50" s="3">
        <v>14358.466803494664</v>
      </c>
      <c r="O50" s="3">
        <v>17151.592527142649</v>
      </c>
      <c r="P50" s="3">
        <v>47734.635170159243</v>
      </c>
      <c r="Q50" s="3">
        <v>150980.16235498802</v>
      </c>
      <c r="R50" s="3">
        <v>27257.411162926204</v>
      </c>
      <c r="S50" s="94"/>
      <c r="T50" s="94"/>
      <c r="U50" s="94"/>
      <c r="V50" s="94"/>
      <c r="W50" s="94"/>
      <c r="X50" s="94"/>
    </row>
    <row r="51" spans="1:24" x14ac:dyDescent="0.25">
      <c r="A51" s="410" t="str">
        <f t="shared" si="3"/>
        <v>Value of commissioned assets, 2021/22</v>
      </c>
      <c r="B51" s="3">
        <v>9433.7893241505353</v>
      </c>
      <c r="C51" s="3">
        <v>16970.80905572707</v>
      </c>
      <c r="D51" s="3">
        <v>3007.6051088494173</v>
      </c>
      <c r="E51" s="3">
        <v>14592.836759507669</v>
      </c>
      <c r="F51" s="3">
        <v>23358.398817639107</v>
      </c>
      <c r="G51" s="3">
        <v>3338.1917762238695</v>
      </c>
      <c r="H51" s="3">
        <v>7417.4929846528576</v>
      </c>
      <c r="I51" s="3">
        <v>1018.8768547342463</v>
      </c>
      <c r="J51" s="3">
        <v>8524.9213953890139</v>
      </c>
      <c r="K51" s="3">
        <v>56147.909859235435</v>
      </c>
      <c r="L51" s="3">
        <v>9728.0642086293556</v>
      </c>
      <c r="M51" s="3">
        <v>100364.32825347129</v>
      </c>
      <c r="N51" s="3">
        <v>9993.0349952466477</v>
      </c>
      <c r="O51" s="3">
        <v>20556.275269905462</v>
      </c>
      <c r="P51" s="3">
        <v>38522.498637246979</v>
      </c>
      <c r="Q51" s="3">
        <v>156692.88138966693</v>
      </c>
      <c r="R51" s="3">
        <v>28408.341185439869</v>
      </c>
      <c r="S51" s="94"/>
      <c r="T51" s="94"/>
      <c r="U51" s="94"/>
      <c r="V51" s="94"/>
      <c r="W51" s="94"/>
      <c r="X51" s="94"/>
    </row>
    <row r="52" spans="1:24" x14ac:dyDescent="0.25">
      <c r="A52" s="410" t="str">
        <f t="shared" si="3"/>
        <v>Value of commissioned assets, 2022/23</v>
      </c>
      <c r="B52" s="3">
        <v>10826.837234549381</v>
      </c>
      <c r="C52" s="3">
        <v>15873.947143832474</v>
      </c>
      <c r="D52" s="3">
        <v>3224.4912081306206</v>
      </c>
      <c r="E52" s="3">
        <v>8224.0417107271951</v>
      </c>
      <c r="F52" s="3">
        <v>18899.627550089452</v>
      </c>
      <c r="G52" s="3">
        <v>2897.0378241914837</v>
      </c>
      <c r="H52" s="3">
        <v>6974.7253658223271</v>
      </c>
      <c r="I52" s="3">
        <v>1489.9900132357134</v>
      </c>
      <c r="J52" s="3">
        <v>10739.305047332884</v>
      </c>
      <c r="K52" s="3">
        <v>49385.375448311534</v>
      </c>
      <c r="L52" s="3">
        <v>10573.501264175555</v>
      </c>
      <c r="M52" s="3">
        <v>115022.3327738347</v>
      </c>
      <c r="N52" s="3">
        <v>10050.043536583715</v>
      </c>
      <c r="O52" s="3">
        <v>17830.150529636325</v>
      </c>
      <c r="P52" s="3">
        <v>37410.9370307465</v>
      </c>
      <c r="Q52" s="3">
        <v>160728.93450262668</v>
      </c>
      <c r="R52" s="3">
        <v>34853.11278943684</v>
      </c>
      <c r="S52" s="94"/>
      <c r="T52" s="94"/>
      <c r="U52" s="94"/>
      <c r="V52" s="94"/>
      <c r="W52" s="94"/>
      <c r="X52" s="94"/>
    </row>
    <row r="53" spans="1:24" x14ac:dyDescent="0.25">
      <c r="A53" s="410" t="str">
        <f t="shared" si="3"/>
        <v>Value of commissioned assets, 2023/24</v>
      </c>
      <c r="B53" s="3">
        <v>8006.4357462069029</v>
      </c>
      <c r="C53" s="3">
        <v>17293.50685256088</v>
      </c>
      <c r="D53" s="3">
        <v>3016.5466916706864</v>
      </c>
      <c r="E53" s="3">
        <v>6679.4002953617264</v>
      </c>
      <c r="F53" s="3">
        <v>18319.397528585723</v>
      </c>
      <c r="G53" s="3">
        <v>2148.5626663500871</v>
      </c>
      <c r="H53" s="3">
        <v>6499.3845496635777</v>
      </c>
      <c r="I53" s="3">
        <v>1594.891489075239</v>
      </c>
      <c r="J53" s="3">
        <v>7354.016229542277</v>
      </c>
      <c r="K53" s="3">
        <v>38675.876936884008</v>
      </c>
      <c r="L53" s="3">
        <v>10734.534006977072</v>
      </c>
      <c r="M53" s="3">
        <v>114441.67979740739</v>
      </c>
      <c r="N53" s="3">
        <v>9638.9452593267579</v>
      </c>
      <c r="O53" s="3">
        <v>16338.210220565175</v>
      </c>
      <c r="P53" s="3">
        <v>37365.445314883444</v>
      </c>
      <c r="Q53" s="3">
        <v>166664.49121648545</v>
      </c>
      <c r="R53" s="3">
        <v>31196.833220227065</v>
      </c>
      <c r="S53" s="94"/>
      <c r="T53" s="94"/>
      <c r="U53" s="94"/>
      <c r="V53" s="94"/>
      <c r="W53" s="94"/>
      <c r="X53" s="94"/>
    </row>
    <row r="54" spans="1:24" x14ac:dyDescent="0.25">
      <c r="A54" s="410" t="str">
        <f t="shared" si="3"/>
        <v>Value of commissioned assets, 2024/25</v>
      </c>
      <c r="B54" s="3">
        <v>8895.7689507102095</v>
      </c>
      <c r="C54" s="3">
        <v>13134.164467439925</v>
      </c>
      <c r="D54" s="3">
        <v>2820.1403312875887</v>
      </c>
      <c r="E54" s="3">
        <v>7138.7932753800933</v>
      </c>
      <c r="F54" s="3">
        <v>13076.031754981379</v>
      </c>
      <c r="G54" s="3">
        <v>3077.7231665241866</v>
      </c>
      <c r="H54" s="3">
        <v>6682.3492010368118</v>
      </c>
      <c r="I54" s="3">
        <v>1951.9683580743069</v>
      </c>
      <c r="J54" s="3">
        <v>6713.1043830358676</v>
      </c>
      <c r="K54" s="3">
        <v>65377.664751973942</v>
      </c>
      <c r="L54" s="3">
        <v>10546.221048595917</v>
      </c>
      <c r="M54" s="3">
        <v>121831.94915367212</v>
      </c>
      <c r="N54" s="3">
        <v>11321.921798795309</v>
      </c>
      <c r="O54" s="3">
        <v>18443.545422393803</v>
      </c>
      <c r="P54" s="3">
        <v>34263.298311868995</v>
      </c>
      <c r="Q54" s="3">
        <v>162527.05630339621</v>
      </c>
      <c r="R54" s="3">
        <v>31209.071584394187</v>
      </c>
      <c r="S54" s="94"/>
      <c r="T54" s="94"/>
      <c r="U54" s="94"/>
      <c r="V54" s="94"/>
      <c r="W54" s="94"/>
      <c r="X54" s="94"/>
    </row>
    <row r="55" spans="1:24" ht="35.1" customHeight="1" x14ac:dyDescent="0.35">
      <c r="A55" s="1" t="s">
        <v>10</v>
      </c>
      <c r="B55" s="4"/>
      <c r="C55" s="4"/>
      <c r="D55" s="4"/>
      <c r="E55" s="4"/>
      <c r="F55" s="4"/>
      <c r="G55" s="4"/>
      <c r="H55" s="4"/>
      <c r="I55" s="4"/>
      <c r="J55" s="4"/>
      <c r="K55" s="4"/>
      <c r="L55" s="4"/>
      <c r="M55" s="4"/>
      <c r="N55" s="4"/>
      <c r="O55" s="4"/>
      <c r="P55" s="4"/>
      <c r="Q55" s="4"/>
      <c r="R55" s="4"/>
      <c r="S55" s="94"/>
      <c r="T55" s="94"/>
      <c r="U55" s="94"/>
      <c r="V55" s="94"/>
      <c r="W55" s="94"/>
      <c r="X55" s="94"/>
    </row>
    <row r="56" spans="1:24" x14ac:dyDescent="0.25">
      <c r="A56" s="410" t="str">
        <f t="shared" ref="A56:A62" si="4">"Value of disposed assets, " &amp; U4</f>
        <v>Value of disposed assets, 2018/19</v>
      </c>
      <c r="B56" s="3">
        <v>168</v>
      </c>
      <c r="C56" s="3">
        <v>129</v>
      </c>
      <c r="D56" s="3">
        <v>0</v>
      </c>
      <c r="E56" s="3">
        <v>146.0962554985295</v>
      </c>
      <c r="F56" s="3">
        <v>1614</v>
      </c>
      <c r="G56" s="3">
        <v>214</v>
      </c>
      <c r="H56" s="3">
        <v>100</v>
      </c>
      <c r="I56" s="3">
        <v>0</v>
      </c>
      <c r="J56" s="3">
        <v>274</v>
      </c>
      <c r="K56" s="3">
        <v>25717</v>
      </c>
      <c r="L56" s="3">
        <v>19</v>
      </c>
      <c r="M56" s="3">
        <v>8275</v>
      </c>
      <c r="N56" s="3">
        <v>14</v>
      </c>
      <c r="O56" s="3">
        <v>63</v>
      </c>
      <c r="P56" s="3">
        <v>5461</v>
      </c>
      <c r="Q56" s="3">
        <v>8447</v>
      </c>
      <c r="R56" s="3">
        <v>371</v>
      </c>
      <c r="S56" s="94"/>
      <c r="T56" s="94"/>
      <c r="U56" s="94"/>
      <c r="V56" s="94"/>
      <c r="W56" s="94"/>
      <c r="X56" s="94"/>
    </row>
    <row r="57" spans="1:24" x14ac:dyDescent="0.25">
      <c r="A57" s="410" t="str">
        <f t="shared" si="4"/>
        <v>Value of disposed assets, 2019/20</v>
      </c>
      <c r="B57" s="3">
        <v>326.95299250294715</v>
      </c>
      <c r="C57" s="3">
        <v>234.79044877773163</v>
      </c>
      <c r="D57" s="3">
        <v>0</v>
      </c>
      <c r="E57" s="3">
        <v>359.62240430217145</v>
      </c>
      <c r="F57" s="3">
        <v>1363.2441454241728</v>
      </c>
      <c r="G57" s="3">
        <v>246.86078975203091</v>
      </c>
      <c r="H57" s="3">
        <v>336.30327775274554</v>
      </c>
      <c r="I57" s="3">
        <v>0</v>
      </c>
      <c r="J57" s="3">
        <v>376.41300674252807</v>
      </c>
      <c r="K57" s="3">
        <v>6551.0391121559978</v>
      </c>
      <c r="L57" s="3">
        <v>65.98410699563118</v>
      </c>
      <c r="M57" s="3">
        <v>8205.9434660196584</v>
      </c>
      <c r="N57" s="3">
        <v>16.392567651518732</v>
      </c>
      <c r="O57" s="3">
        <v>32.230391234872577</v>
      </c>
      <c r="P57" s="3">
        <v>1659.9924195972574</v>
      </c>
      <c r="Q57" s="3">
        <v>9355.2127952054125</v>
      </c>
      <c r="R57" s="3">
        <v>94.277688958073711</v>
      </c>
      <c r="S57" s="94"/>
      <c r="T57" s="94"/>
      <c r="U57" s="94"/>
      <c r="V57" s="94"/>
      <c r="W57" s="94"/>
      <c r="X57" s="94"/>
    </row>
    <row r="58" spans="1:24" x14ac:dyDescent="0.25">
      <c r="A58" s="410" t="str">
        <f t="shared" si="4"/>
        <v>Value of disposed assets, 2020/21</v>
      </c>
      <c r="B58" s="3">
        <v>332.63207673997107</v>
      </c>
      <c r="C58" s="3">
        <v>238.86869478627787</v>
      </c>
      <c r="D58" s="3">
        <v>0</v>
      </c>
      <c r="E58" s="3">
        <v>365.86894730493873</v>
      </c>
      <c r="F58" s="3">
        <v>1386.9233241288111</v>
      </c>
      <c r="G58" s="3">
        <v>251.14869428866672</v>
      </c>
      <c r="H58" s="3">
        <v>342.14477389237146</v>
      </c>
      <c r="I58" s="3">
        <v>0</v>
      </c>
      <c r="J58" s="3">
        <v>382.95119792664156</v>
      </c>
      <c r="K58" s="3">
        <v>6664.8288734093294</v>
      </c>
      <c r="L58" s="3">
        <v>67.130232923595003</v>
      </c>
      <c r="M58" s="3">
        <v>8348.4784641887363</v>
      </c>
      <c r="N58" s="3">
        <v>16.677302077227498</v>
      </c>
      <c r="O58" s="3">
        <v>32.790224333245057</v>
      </c>
      <c r="P58" s="3">
        <v>1688.8260348259942</v>
      </c>
      <c r="Q58" s="3">
        <v>9517.710287926102</v>
      </c>
      <c r="R58" s="3">
        <v>95.915266681911234</v>
      </c>
      <c r="S58" s="94"/>
      <c r="T58" s="94"/>
      <c r="U58" s="94"/>
      <c r="V58" s="94"/>
      <c r="W58" s="94"/>
      <c r="X58" s="94"/>
    </row>
    <row r="59" spans="1:24" x14ac:dyDescent="0.25">
      <c r="A59" s="410" t="str">
        <f t="shared" si="4"/>
        <v>Value of disposed assets, 2021/22</v>
      </c>
      <c r="B59" s="3">
        <v>339.66332389057214</v>
      </c>
      <c r="C59" s="3">
        <v>243.91795174923985</v>
      </c>
      <c r="D59" s="3">
        <v>0</v>
      </c>
      <c r="E59" s="3">
        <v>373.60276245122208</v>
      </c>
      <c r="F59" s="3">
        <v>1416.24040252503</v>
      </c>
      <c r="G59" s="3">
        <v>256.45752847688249</v>
      </c>
      <c r="H59" s="3">
        <v>349.37710244619399</v>
      </c>
      <c r="I59" s="3">
        <v>0</v>
      </c>
      <c r="J59" s="3">
        <v>391.04610129744862</v>
      </c>
      <c r="K59" s="3">
        <v>6805.711434961072</v>
      </c>
      <c r="L59" s="3">
        <v>68.549245977264505</v>
      </c>
      <c r="M59" s="3">
        <v>8524.9503666837845</v>
      </c>
      <c r="N59" s="3">
        <v>17.029830413819301</v>
      </c>
      <c r="O59" s="3">
        <v>33.483351026468128</v>
      </c>
      <c r="P59" s="3">
        <v>1724.5247965377632</v>
      </c>
      <c r="Q59" s="3">
        <v>9718.8976598660047</v>
      </c>
      <c r="R59" s="3">
        <v>97.942743863805291</v>
      </c>
      <c r="S59" s="94"/>
      <c r="T59" s="94"/>
      <c r="U59" s="94"/>
      <c r="V59" s="94"/>
      <c r="W59" s="94"/>
      <c r="X59" s="94"/>
    </row>
    <row r="60" spans="1:24" x14ac:dyDescent="0.25">
      <c r="A60" s="410" t="str">
        <f t="shared" si="4"/>
        <v>Value of disposed assets, 2022/23</v>
      </c>
      <c r="B60" s="3">
        <v>347.02360458483008</v>
      </c>
      <c r="C60" s="3">
        <v>249.20349323979318</v>
      </c>
      <c r="D60" s="3">
        <v>0</v>
      </c>
      <c r="E60" s="3">
        <v>381.69848844334319</v>
      </c>
      <c r="F60" s="3">
        <v>1446.9294000115274</v>
      </c>
      <c r="G60" s="3">
        <v>262.01479434275393</v>
      </c>
      <c r="H60" s="3">
        <v>356.9478743290569</v>
      </c>
      <c r="I60" s="3">
        <v>0</v>
      </c>
      <c r="J60" s="3">
        <v>399.51981296280263</v>
      </c>
      <c r="K60" s="3">
        <v>6953.1867228775636</v>
      </c>
      <c r="L60" s="3">
        <v>70.034663024925919</v>
      </c>
      <c r="M60" s="3">
        <v>8709.6804308093542</v>
      </c>
      <c r="N60" s="3">
        <v>17.398855631454229</v>
      </c>
      <c r="O60" s="3">
        <v>34.208913207619524</v>
      </c>
      <c r="P60" s="3">
        <v>1761.8941139587259</v>
      </c>
      <c r="Q60" s="3">
        <v>9929.4997760910301</v>
      </c>
      <c r="R60" s="3">
        <v>100.06509866663254</v>
      </c>
      <c r="S60" s="94"/>
      <c r="T60" s="94"/>
      <c r="U60" s="94"/>
      <c r="V60" s="94"/>
      <c r="W60" s="94"/>
      <c r="X60" s="94"/>
    </row>
    <row r="61" spans="1:24" x14ac:dyDescent="0.25">
      <c r="A61" s="410" t="str">
        <f t="shared" si="4"/>
        <v>Value of disposed assets, 2023/24</v>
      </c>
      <c r="B61" s="3">
        <v>354.35027737076769</v>
      </c>
      <c r="C61" s="3">
        <v>254.46490032553007</v>
      </c>
      <c r="D61" s="3">
        <v>0</v>
      </c>
      <c r="E61" s="3">
        <v>389.75724839731555</v>
      </c>
      <c r="F61" s="3">
        <v>1477.4782679218831</v>
      </c>
      <c r="G61" s="3">
        <v>267.54668507831576</v>
      </c>
      <c r="H61" s="3">
        <v>364.48407717604704</v>
      </c>
      <c r="I61" s="3">
        <v>0</v>
      </c>
      <c r="J61" s="3">
        <v>407.95483266291615</v>
      </c>
      <c r="K61" s="3">
        <v>7099.9886212642668</v>
      </c>
      <c r="L61" s="3">
        <v>71.513297483440411</v>
      </c>
      <c r="M61" s="3">
        <v>8893.5669957102309</v>
      </c>
      <c r="N61" s="3">
        <v>17.766195836492848</v>
      </c>
      <c r="O61" s="3">
        <v>34.931162386417093</v>
      </c>
      <c r="P61" s="3">
        <v>1799.092798676121</v>
      </c>
      <c r="Q61" s="3">
        <v>10139.140258255049</v>
      </c>
      <c r="R61" s="3">
        <v>102.17776254752356</v>
      </c>
      <c r="S61" s="94"/>
      <c r="T61" s="94"/>
      <c r="U61" s="94"/>
      <c r="V61" s="94"/>
      <c r="W61" s="94"/>
      <c r="X61" s="94"/>
    </row>
    <row r="62" spans="1:24" x14ac:dyDescent="0.25">
      <c r="A62" s="410" t="str">
        <f t="shared" si="4"/>
        <v>Value of disposed assets, 2024/25</v>
      </c>
      <c r="B62" s="3">
        <v>361.63446017257883</v>
      </c>
      <c r="C62" s="3">
        <v>259.69579463826784</v>
      </c>
      <c r="D62" s="3">
        <v>0</v>
      </c>
      <c r="E62" s="3">
        <v>397.76927273301646</v>
      </c>
      <c r="F62" s="3">
        <v>1507.8499720703899</v>
      </c>
      <c r="G62" s="3">
        <v>273.04649440988823</v>
      </c>
      <c r="H62" s="3">
        <v>371.97657489948409</v>
      </c>
      <c r="I62" s="3">
        <v>0</v>
      </c>
      <c r="J62" s="3">
        <v>416.34093468052413</v>
      </c>
      <c r="K62" s="3">
        <v>7245.9391631738308</v>
      </c>
      <c r="L62" s="3">
        <v>72.983356814266415</v>
      </c>
      <c r="M62" s="3">
        <v>9076.3871369489625</v>
      </c>
      <c r="N62" s="3">
        <v>18.131405704892025</v>
      </c>
      <c r="O62" s="3">
        <v>35.649222985072072</v>
      </c>
      <c r="P62" s="3">
        <v>1836.0757549763548</v>
      </c>
      <c r="Q62" s="3">
        <v>10347.564960621106</v>
      </c>
      <c r="R62" s="3">
        <v>104.27817433836137</v>
      </c>
      <c r="S62" s="94"/>
      <c r="T62" s="94"/>
      <c r="U62" s="94"/>
      <c r="V62" s="94"/>
      <c r="W62" s="94"/>
      <c r="X62" s="94"/>
    </row>
    <row r="63" spans="1:24" x14ac:dyDescent="0.25">
      <c r="A63" s="410"/>
      <c r="B63" s="150"/>
      <c r="C63" s="150"/>
      <c r="D63" s="150"/>
      <c r="E63" s="150"/>
      <c r="F63" s="150"/>
      <c r="G63" s="150"/>
      <c r="H63" s="150"/>
      <c r="I63" s="150"/>
      <c r="J63" s="150"/>
      <c r="K63" s="150"/>
      <c r="L63" s="150"/>
      <c r="M63" s="150"/>
      <c r="N63" s="150"/>
      <c r="O63" s="150"/>
      <c r="P63" s="150"/>
      <c r="Q63" s="150"/>
      <c r="R63" s="150"/>
      <c r="S63" s="94"/>
      <c r="T63" s="94"/>
      <c r="U63" s="94"/>
      <c r="V63" s="94"/>
      <c r="W63" s="94"/>
      <c r="X63" s="94"/>
    </row>
    <row r="64" spans="1:24" x14ac:dyDescent="0.25">
      <c r="A64" s="141"/>
      <c r="B64" s="94"/>
      <c r="C64" s="94"/>
      <c r="D64" s="94"/>
      <c r="E64" s="94"/>
      <c r="F64" s="94"/>
      <c r="G64" s="94"/>
      <c r="H64" s="94"/>
      <c r="I64" s="94"/>
      <c r="S64" s="94"/>
      <c r="T64" s="94"/>
      <c r="U64" s="94"/>
      <c r="V64" s="94"/>
      <c r="W64" s="94"/>
      <c r="X64" s="94"/>
    </row>
    <row r="65" spans="1:24" x14ac:dyDescent="0.25">
      <c r="A65" s="94"/>
      <c r="B65" s="94"/>
      <c r="C65" s="94"/>
      <c r="D65" s="94"/>
      <c r="E65" s="94"/>
      <c r="F65" s="94"/>
      <c r="G65" s="94"/>
      <c r="H65" s="94"/>
      <c r="I65" s="94"/>
      <c r="S65" s="94"/>
      <c r="T65" s="94"/>
      <c r="U65" s="94"/>
      <c r="V65" s="94"/>
      <c r="W65" s="94"/>
      <c r="X65" s="94"/>
    </row>
    <row r="66" spans="1:24" x14ac:dyDescent="0.25">
      <c r="A66" s="94"/>
      <c r="B66" s="94"/>
      <c r="C66" s="94"/>
      <c r="D66" s="94"/>
      <c r="E66" s="94"/>
      <c r="F66" s="94"/>
      <c r="G66" s="94"/>
      <c r="H66" s="94"/>
      <c r="I66" s="94"/>
      <c r="S66" s="94"/>
      <c r="T66" s="94"/>
      <c r="U66" s="94"/>
      <c r="V66" s="94"/>
      <c r="W66" s="94"/>
      <c r="X66" s="94"/>
    </row>
    <row r="67" spans="1:24" x14ac:dyDescent="0.25">
      <c r="A67" s="94"/>
      <c r="B67" s="94"/>
      <c r="C67" s="94"/>
      <c r="D67" s="94"/>
      <c r="E67" s="94"/>
      <c r="F67" s="94"/>
      <c r="G67" s="94"/>
      <c r="H67" s="94"/>
      <c r="I67" s="94"/>
      <c r="S67" s="94"/>
      <c r="T67" s="94"/>
      <c r="U67" s="94"/>
      <c r="V67" s="94"/>
      <c r="W67" s="94"/>
      <c r="X67" s="94"/>
    </row>
    <row r="68" spans="1:24" x14ac:dyDescent="0.25">
      <c r="A68" s="94"/>
      <c r="B68" s="94"/>
      <c r="C68" s="94"/>
      <c r="D68" s="94"/>
      <c r="E68" s="94"/>
      <c r="F68" s="94"/>
      <c r="G68" s="94"/>
      <c r="H68" s="94"/>
      <c r="I68" s="94"/>
      <c r="S68" s="94"/>
      <c r="T68" s="94"/>
      <c r="U68" s="94"/>
      <c r="V68" s="94"/>
      <c r="W68" s="94"/>
      <c r="X68" s="94"/>
    </row>
    <row r="69" spans="1:24" x14ac:dyDescent="0.25">
      <c r="A69" s="94"/>
      <c r="B69" s="94"/>
      <c r="C69" s="94"/>
      <c r="D69" s="94"/>
      <c r="E69" s="94"/>
      <c r="F69" s="94"/>
      <c r="G69" s="94"/>
      <c r="H69" s="94"/>
      <c r="I69" s="94"/>
      <c r="S69" s="94"/>
      <c r="T69" s="94"/>
      <c r="U69" s="94"/>
      <c r="V69" s="94"/>
      <c r="W69" s="94"/>
      <c r="X69" s="94"/>
    </row>
    <row r="70" spans="1:24" x14ac:dyDescent="0.25">
      <c r="A70" s="94"/>
      <c r="B70" s="94"/>
      <c r="C70" s="94"/>
      <c r="D70" s="94"/>
      <c r="E70" s="94"/>
      <c r="F70" s="94"/>
      <c r="G70" s="94"/>
      <c r="H70" s="94"/>
      <c r="I70" s="94"/>
      <c r="S70" s="94"/>
      <c r="T70" s="94"/>
      <c r="U70" s="94"/>
      <c r="V70" s="94"/>
      <c r="W70" s="94"/>
      <c r="X70" s="94"/>
    </row>
    <row r="71" spans="1:24" x14ac:dyDescent="0.25">
      <c r="A71" s="94"/>
      <c r="B71" s="94"/>
      <c r="C71" s="94"/>
      <c r="D71" s="94"/>
      <c r="E71" s="94"/>
      <c r="F71" s="94"/>
      <c r="G71" s="94"/>
      <c r="H71" s="94"/>
      <c r="I71" s="94"/>
      <c r="S71" s="94"/>
      <c r="T71" s="94"/>
      <c r="U71" s="94"/>
      <c r="V71" s="94"/>
      <c r="W71" s="94"/>
      <c r="X71" s="94"/>
    </row>
  </sheetData>
  <mergeCells count="1">
    <mergeCell ref="U3:W3"/>
  </mergeCells>
  <pageMargins left="0.23622047244094491" right="0.23622047244094491" top="0.74803149606299213" bottom="0.74803149606299213" header="0.31496062992125984" footer="0.31496062992125984"/>
  <pageSetup paperSize="9" scale="54" fitToHeight="0" orientation="landscape" r:id="rId1"/>
  <headerFooter>
    <oddHeader>&amp;R&amp;D &amp;T</oddHeader>
    <oddFooter>&amp;L&amp;F&amp;C&amp;A&amp;R&amp;P</oddFooter>
  </headerFooter>
  <rowBreaks count="1" manualBreakCount="1">
    <brk id="4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D97E55"/>
    <pageSetUpPr fitToPage="1"/>
  </sheetPr>
  <dimension ref="A1:J70"/>
  <sheetViews>
    <sheetView showGridLines="0" view="pageBreakPreview" zoomScaleNormal="100" zoomScaleSheetLayoutView="100" workbookViewId="0"/>
  </sheetViews>
  <sheetFormatPr defaultColWidth="9.140625" defaultRowHeight="15" x14ac:dyDescent="0.25"/>
  <cols>
    <col min="1" max="1" width="55.28515625" style="93" customWidth="1"/>
    <col min="2" max="8" width="13.7109375" style="93" customWidth="1"/>
    <col min="9" max="9" width="2.7109375" style="93" customWidth="1"/>
    <col min="10" max="16384" width="9.140625" style="93"/>
  </cols>
  <sheetData>
    <row r="1" spans="1:10" ht="39.950000000000003" customHeight="1" x14ac:dyDescent="0.3">
      <c r="A1" s="67" t="s">
        <v>157</v>
      </c>
      <c r="B1" s="94"/>
      <c r="C1" s="94"/>
      <c r="D1" s="167"/>
      <c r="E1" s="94"/>
      <c r="F1" s="94"/>
      <c r="G1" s="94"/>
      <c r="H1" s="178" t="str">
        <f>EDB_Name</f>
        <v>Alpine Energy</v>
      </c>
      <c r="I1" s="94"/>
      <c r="J1" s="94"/>
    </row>
    <row r="2" spans="1:10" s="85" customFormat="1" ht="39.950000000000003" customHeight="1" x14ac:dyDescent="0.25">
      <c r="A2" s="179" t="s">
        <v>163</v>
      </c>
      <c r="B2" s="180"/>
      <c r="C2" s="181"/>
      <c r="D2" s="170"/>
      <c r="E2" s="113"/>
      <c r="F2" s="113"/>
      <c r="G2" s="113"/>
      <c r="H2" s="113"/>
      <c r="I2" s="113"/>
      <c r="J2" s="113"/>
    </row>
    <row r="3" spans="1:10" ht="15" customHeight="1" x14ac:dyDescent="0.25">
      <c r="A3" s="182" t="s">
        <v>68</v>
      </c>
      <c r="B3" s="183"/>
      <c r="C3" s="184" t="s">
        <v>70</v>
      </c>
      <c r="D3" s="170"/>
      <c r="E3" s="94"/>
      <c r="F3" s="94"/>
      <c r="G3" s="94"/>
      <c r="H3" s="94"/>
      <c r="I3" s="94"/>
      <c r="J3" s="94"/>
    </row>
    <row r="4" spans="1:10" ht="18.75" x14ac:dyDescent="0.25">
      <c r="A4" s="133" t="s">
        <v>69</v>
      </c>
      <c r="B4" s="185"/>
      <c r="C4" s="123" t="s">
        <v>265</v>
      </c>
      <c r="D4" s="170"/>
      <c r="E4" s="94"/>
      <c r="F4" s="94"/>
      <c r="G4" s="94"/>
      <c r="H4" s="94"/>
      <c r="I4" s="94"/>
      <c r="J4" s="94"/>
    </row>
    <row r="5" spans="1:10" ht="18.75" x14ac:dyDescent="0.25">
      <c r="A5" s="133" t="s">
        <v>102</v>
      </c>
      <c r="B5" s="185"/>
      <c r="C5" s="186">
        <f>Outputs!C5</f>
        <v>1</v>
      </c>
      <c r="D5" s="170"/>
      <c r="E5" s="94"/>
      <c r="F5" s="94"/>
      <c r="G5" s="94"/>
      <c r="H5" s="94"/>
      <c r="I5" s="94"/>
      <c r="J5" s="94"/>
    </row>
    <row r="6" spans="1:10" x14ac:dyDescent="0.25">
      <c r="A6" s="133" t="s">
        <v>292</v>
      </c>
      <c r="B6" s="185"/>
      <c r="C6" s="186">
        <f>HLOOKUP(EDB_Name,Inputs!$B$20:$R$21,2)</f>
        <v>1</v>
      </c>
      <c r="D6" s="94"/>
      <c r="E6" s="94"/>
      <c r="F6" s="94"/>
      <c r="G6" s="94"/>
      <c r="H6" s="94"/>
      <c r="I6" s="94"/>
      <c r="J6" s="94"/>
    </row>
    <row r="7" spans="1:10" ht="32.25" customHeight="1" x14ac:dyDescent="0.35">
      <c r="A7" s="149" t="s">
        <v>304</v>
      </c>
      <c r="B7" s="150"/>
      <c r="C7" s="150"/>
      <c r="D7" s="94"/>
      <c r="E7" s="94"/>
      <c r="F7" s="94"/>
      <c r="G7" s="94"/>
      <c r="H7" s="94"/>
      <c r="I7" s="94"/>
      <c r="J7" s="94"/>
    </row>
    <row r="8" spans="1:10" x14ac:dyDescent="0.25">
      <c r="A8" s="187" t="s">
        <v>2</v>
      </c>
      <c r="B8" s="22" t="s">
        <v>66</v>
      </c>
      <c r="C8" s="94"/>
      <c r="D8" s="94"/>
      <c r="E8" s="94"/>
      <c r="F8" s="94"/>
      <c r="G8" s="94"/>
      <c r="H8" s="94"/>
      <c r="I8" s="94"/>
      <c r="J8" s="94"/>
    </row>
    <row r="9" spans="1:10" x14ac:dyDescent="0.25">
      <c r="A9" s="26" t="str">
        <f>Inputs!A14</f>
        <v>Vanilla WACC (67th percentile)</v>
      </c>
      <c r="B9" s="139">
        <f>Inputs!B14</f>
        <v>7.1900000000000006E-2</v>
      </c>
      <c r="C9" s="94"/>
      <c r="D9" s="94"/>
      <c r="E9" s="94"/>
      <c r="F9" s="94"/>
      <c r="G9" s="94"/>
      <c r="H9" s="94"/>
      <c r="I9" s="94"/>
      <c r="J9" s="94"/>
    </row>
    <row r="10" spans="1:10" x14ac:dyDescent="0.25">
      <c r="A10" s="26" t="str">
        <f>Inputs!A15</f>
        <v>Cost of debt</v>
      </c>
      <c r="B10" s="139">
        <f>Inputs!B15</f>
        <v>6.0900000000000003E-2</v>
      </c>
      <c r="C10" s="94"/>
      <c r="D10" s="94"/>
      <c r="E10" s="94"/>
      <c r="F10" s="94"/>
      <c r="G10" s="94"/>
      <c r="H10" s="94"/>
      <c r="I10" s="94"/>
      <c r="J10" s="94"/>
    </row>
    <row r="11" spans="1:10" x14ac:dyDescent="0.25">
      <c r="A11" s="26" t="str">
        <f>Inputs!A16</f>
        <v>Leverage</v>
      </c>
      <c r="B11" s="139">
        <f>Inputs!B16</f>
        <v>0.44</v>
      </c>
      <c r="C11" s="94"/>
      <c r="D11" s="94"/>
      <c r="E11" s="94"/>
      <c r="F11" s="94"/>
      <c r="G11" s="94"/>
      <c r="H11" s="94"/>
      <c r="I11" s="94"/>
      <c r="J11" s="94"/>
    </row>
    <row r="12" spans="1:10" x14ac:dyDescent="0.25">
      <c r="A12" s="26" t="str">
        <f>Inputs!A17</f>
        <v>Years of remaining life for newly commissioned assets</v>
      </c>
      <c r="B12" s="128">
        <f>Inputs!B17</f>
        <v>44</v>
      </c>
      <c r="C12" s="68" t="s">
        <v>18</v>
      </c>
      <c r="D12" s="94"/>
      <c r="E12" s="94"/>
      <c r="F12" s="94"/>
      <c r="G12" s="94"/>
      <c r="H12" s="94"/>
      <c r="I12" s="94"/>
      <c r="J12" s="94"/>
    </row>
    <row r="13" spans="1:10" x14ac:dyDescent="0.25">
      <c r="A13" s="26" t="str">
        <f>Inputs!A18</f>
        <v>Industry-wide X factor</v>
      </c>
      <c r="B13" s="46">
        <f>Inputs!B18</f>
        <v>0</v>
      </c>
      <c r="C13" s="94"/>
      <c r="D13" s="94"/>
      <c r="E13" s="94"/>
      <c r="F13" s="94"/>
      <c r="G13" s="94"/>
      <c r="H13" s="94"/>
      <c r="I13" s="94"/>
      <c r="J13" s="94"/>
    </row>
    <row r="14" spans="1:10" x14ac:dyDescent="0.25">
      <c r="A14" s="26" t="str">
        <f>Inputs!A10</f>
        <v>Days in a year</v>
      </c>
      <c r="B14" s="128">
        <f>Inputs!B10</f>
        <v>365</v>
      </c>
      <c r="C14" s="68" t="s">
        <v>142</v>
      </c>
      <c r="D14" s="94"/>
      <c r="E14" s="94"/>
      <c r="F14" s="94"/>
      <c r="G14" s="94"/>
      <c r="H14" s="94"/>
      <c r="I14" s="94"/>
      <c r="J14" s="94"/>
    </row>
    <row r="15" spans="1:10" x14ac:dyDescent="0.25">
      <c r="A15" s="26" t="str">
        <f>Inputs!A11</f>
        <v>Days from mid-year to year-end</v>
      </c>
      <c r="B15" s="128">
        <f>Inputs!B11</f>
        <v>182</v>
      </c>
      <c r="C15" s="68" t="s">
        <v>142</v>
      </c>
      <c r="D15" s="94"/>
      <c r="E15" s="94"/>
      <c r="F15" s="94"/>
      <c r="G15" s="94"/>
      <c r="H15" s="94"/>
      <c r="I15" s="94"/>
      <c r="J15" s="94"/>
    </row>
    <row r="16" spans="1:10" x14ac:dyDescent="0.25">
      <c r="A16" s="26" t="str">
        <f>Inputs!A12</f>
        <v>Days from revenue date to year-end</v>
      </c>
      <c r="B16" s="128">
        <f>Inputs!B12</f>
        <v>148</v>
      </c>
      <c r="C16" s="68" t="s">
        <v>142</v>
      </c>
      <c r="D16" s="94"/>
      <c r="E16" s="94"/>
      <c r="F16" s="94"/>
      <c r="G16" s="94"/>
      <c r="H16" s="94"/>
      <c r="I16" s="94"/>
      <c r="J16" s="94"/>
    </row>
    <row r="17" spans="1:10" x14ac:dyDescent="0.25">
      <c r="A17" s="26" t="str">
        <f>Inputs!A13</f>
        <v>Last day of year 1 of the DPP period</v>
      </c>
      <c r="B17" s="47">
        <f>Inputs!B13</f>
        <v>44286</v>
      </c>
      <c r="C17" s="94"/>
      <c r="D17" s="94"/>
      <c r="E17" s="94"/>
      <c r="F17" s="94"/>
      <c r="G17" s="94"/>
      <c r="H17" s="94"/>
      <c r="I17" s="94"/>
      <c r="J17" s="94"/>
    </row>
    <row r="18" spans="1:10" ht="27.75" customHeight="1" x14ac:dyDescent="0.35">
      <c r="A18" s="188" t="s">
        <v>65</v>
      </c>
      <c r="B18" s="150"/>
      <c r="C18" s="94"/>
      <c r="D18" s="94"/>
      <c r="E18" s="94"/>
      <c r="F18" s="94"/>
      <c r="G18" s="94"/>
      <c r="H18" s="94"/>
      <c r="I18" s="94"/>
      <c r="J18" s="94"/>
    </row>
    <row r="19" spans="1:10" x14ac:dyDescent="0.25">
      <c r="A19" s="48"/>
      <c r="B19" s="22" t="str">
        <f>Inputs!C4</f>
        <v>2018/19</v>
      </c>
      <c r="C19" s="22" t="str">
        <f>Inputs!D4</f>
        <v>2019/20</v>
      </c>
      <c r="D19" s="22" t="str">
        <f>Inputs!E4</f>
        <v>2020/21</v>
      </c>
      <c r="E19" s="22" t="str">
        <f>Inputs!F4</f>
        <v>2021/22</v>
      </c>
      <c r="F19" s="22" t="str">
        <f>Inputs!G4</f>
        <v>2022/23</v>
      </c>
      <c r="G19" s="22" t="str">
        <f>Inputs!H4</f>
        <v>2023/24</v>
      </c>
      <c r="H19" s="22" t="str">
        <f>Inputs!I4</f>
        <v>2024/25</v>
      </c>
      <c r="I19" s="94"/>
      <c r="J19" s="94"/>
    </row>
    <row r="20" spans="1:10" x14ac:dyDescent="0.25">
      <c r="A20" s="26" t="str">
        <f>Inputs!A5</f>
        <v>Year in modelling period</v>
      </c>
      <c r="B20" s="77">
        <f>Inputs!C5</f>
        <v>1</v>
      </c>
      <c r="C20" s="77">
        <f>Inputs!D5</f>
        <v>2</v>
      </c>
      <c r="D20" s="77">
        <f>Inputs!E5</f>
        <v>3</v>
      </c>
      <c r="E20" s="77">
        <f>Inputs!F5</f>
        <v>4</v>
      </c>
      <c r="F20" s="77">
        <f>Inputs!G5</f>
        <v>5</v>
      </c>
      <c r="G20" s="77">
        <f>Inputs!H5</f>
        <v>6</v>
      </c>
      <c r="H20" s="77">
        <f>Inputs!I5</f>
        <v>7</v>
      </c>
      <c r="I20" s="94"/>
      <c r="J20" s="94"/>
    </row>
    <row r="21" spans="1:10" x14ac:dyDescent="0.25">
      <c r="A21" s="26" t="str">
        <f>Inputs!A6</f>
        <v>Year in regulatory period</v>
      </c>
      <c r="B21" s="189"/>
      <c r="C21" s="189"/>
      <c r="D21" s="77">
        <f>Inputs!E6</f>
        <v>1</v>
      </c>
      <c r="E21" s="77">
        <f>Inputs!F6</f>
        <v>2</v>
      </c>
      <c r="F21" s="77">
        <f>Inputs!G6</f>
        <v>3</v>
      </c>
      <c r="G21" s="77">
        <f>Inputs!H6</f>
        <v>4</v>
      </c>
      <c r="H21" s="77">
        <f>Inputs!I6</f>
        <v>5</v>
      </c>
      <c r="I21" s="94"/>
      <c r="J21" s="94"/>
    </row>
    <row r="22" spans="1:10" x14ac:dyDescent="0.25">
      <c r="A22" s="26" t="str">
        <f>Inputs!A7</f>
        <v>Forecast changes in CPI used for revaluations</v>
      </c>
      <c r="B22" s="49">
        <f>Inputs!C7</f>
        <v>1.5332197614991383E-2</v>
      </c>
      <c r="C22" s="49">
        <f>Inputs!D7</f>
        <v>1.4261744966443057E-2</v>
      </c>
      <c r="D22" s="49">
        <f>Inputs!E7</f>
        <v>1.7369727047146455E-2</v>
      </c>
      <c r="E22" s="49">
        <f>Inputs!F7</f>
        <v>2.1138211382113914E-2</v>
      </c>
      <c r="F22" s="49">
        <f>Inputs!G7</f>
        <v>2.1669341894061001E-2</v>
      </c>
      <c r="G22" s="49">
        <f>Inputs!H7</f>
        <v>2.1112894596040599E-2</v>
      </c>
      <c r="H22" s="49">
        <f>Inputs!I7</f>
        <v>2.0556447298020419E-2</v>
      </c>
      <c r="I22" s="94"/>
      <c r="J22" s="94"/>
    </row>
    <row r="23" spans="1:10" x14ac:dyDescent="0.25">
      <c r="A23" s="26" t="str">
        <f>Inputs!A8</f>
        <v>Forecast changes in the CPI element of the price path</v>
      </c>
      <c r="B23" s="49">
        <f>Inputs!C8</f>
        <v>0</v>
      </c>
      <c r="C23" s="49">
        <f>Inputs!D8</f>
        <v>0</v>
      </c>
      <c r="D23" s="49">
        <f>Inputs!E8</f>
        <v>1.5299617509562324E-2</v>
      </c>
      <c r="E23" s="49">
        <f>Inputs!F8</f>
        <v>1.506906655504392E-2</v>
      </c>
      <c r="F23" s="49">
        <f>Inputs!G8</f>
        <v>1.7731958762886579E-2</v>
      </c>
      <c r="G23" s="49">
        <f>Inputs!H8</f>
        <v>2.1069692058346856E-2</v>
      </c>
      <c r="H23" s="49">
        <f>Inputs!I8</f>
        <v>2.1528794788826966E-2</v>
      </c>
      <c r="I23" s="94"/>
      <c r="J23" s="94"/>
    </row>
    <row r="24" spans="1:10" x14ac:dyDescent="0.25">
      <c r="A24" s="50" t="str">
        <f>Inputs!A9</f>
        <v>Company tax rate</v>
      </c>
      <c r="B24" s="75">
        <f>Inputs!C9</f>
        <v>0.28000000000000003</v>
      </c>
      <c r="C24" s="75">
        <f>Inputs!D9</f>
        <v>0.28000000000000003</v>
      </c>
      <c r="D24" s="75">
        <f>Inputs!E9</f>
        <v>0.28000000000000003</v>
      </c>
      <c r="E24" s="75">
        <f>Inputs!F9</f>
        <v>0.28000000000000003</v>
      </c>
      <c r="F24" s="75">
        <f>Inputs!G9</f>
        <v>0.28000000000000003</v>
      </c>
      <c r="G24" s="75">
        <f>Inputs!H9</f>
        <v>0.28000000000000003</v>
      </c>
      <c r="H24" s="75">
        <f>Inputs!I9</f>
        <v>0.28000000000000003</v>
      </c>
      <c r="I24" s="94"/>
      <c r="J24" s="94"/>
    </row>
    <row r="25" spans="1:10" ht="29.25" customHeight="1" x14ac:dyDescent="0.35">
      <c r="A25" s="190" t="s">
        <v>31</v>
      </c>
      <c r="B25" s="150"/>
      <c r="C25" s="150"/>
      <c r="D25" s="150"/>
      <c r="E25" s="150"/>
      <c r="F25" s="150"/>
      <c r="G25" s="150"/>
      <c r="H25" s="150"/>
      <c r="I25" s="94"/>
      <c r="J25" s="94"/>
    </row>
    <row r="26" spans="1:10" s="94" customFormat="1" ht="21" x14ac:dyDescent="0.35">
      <c r="A26" s="191" t="s">
        <v>130</v>
      </c>
      <c r="B26" s="151"/>
      <c r="C26" s="63"/>
      <c r="D26" s="62"/>
      <c r="E26" s="62"/>
      <c r="F26" s="62"/>
      <c r="G26" s="62"/>
      <c r="H26" s="62"/>
      <c r="I26" s="62"/>
    </row>
    <row r="27" spans="1:10" x14ac:dyDescent="0.25">
      <c r="A27" s="26" t="str">
        <f>Inputs!A23</f>
        <v>Opening RAB</v>
      </c>
      <c r="B27" s="128">
        <f>INDEX(Indiv_Data,MATCH(A27,Inputs!A:A,0),$C$5)</f>
        <v>153233.2190546873</v>
      </c>
      <c r="C27" s="94"/>
      <c r="D27" s="94"/>
      <c r="E27" s="94"/>
      <c r="F27" s="94"/>
      <c r="G27" s="94"/>
      <c r="H27" s="94"/>
      <c r="I27" s="94"/>
      <c r="J27" s="94"/>
    </row>
    <row r="28" spans="1:10" x14ac:dyDescent="0.25">
      <c r="A28" s="26" t="str">
        <f>Inputs!A24</f>
        <v>Lost assets</v>
      </c>
      <c r="B28" s="128">
        <f>INDEX(Indiv_Data,MATCH(A28,Inputs!A:A,0),$C$5)</f>
        <v>0</v>
      </c>
      <c r="C28" s="94"/>
      <c r="D28" s="94"/>
      <c r="E28" s="94"/>
      <c r="F28" s="94"/>
      <c r="G28" s="94"/>
      <c r="H28" s="94"/>
      <c r="I28" s="94"/>
      <c r="J28" s="94"/>
    </row>
    <row r="29" spans="1:10" x14ac:dyDescent="0.25">
      <c r="A29" s="26" t="str">
        <f>Inputs!A25</f>
        <v>Found assets</v>
      </c>
      <c r="B29" s="128">
        <f>INDEX(Indiv_Data,MATCH(A29,Inputs!A:A,0),$C$5)</f>
        <v>0</v>
      </c>
      <c r="C29" s="94"/>
      <c r="D29" s="94"/>
      <c r="E29" s="94"/>
      <c r="F29" s="94"/>
      <c r="G29" s="94"/>
      <c r="H29" s="94"/>
      <c r="I29" s="94"/>
      <c r="J29" s="94"/>
    </row>
    <row r="30" spans="1:10" x14ac:dyDescent="0.25">
      <c r="A30" s="26" t="str">
        <f>Inputs!A26</f>
        <v>Total depreciation</v>
      </c>
      <c r="B30" s="128">
        <f>INDEX(Indiv_Data,MATCH(A30,Inputs!A:A,0),$C$5)</f>
        <v>9784.5645807422716</v>
      </c>
      <c r="C30" s="94"/>
      <c r="D30" s="94"/>
      <c r="E30" s="94"/>
      <c r="F30" s="94"/>
      <c r="G30" s="94"/>
      <c r="H30" s="94"/>
      <c r="I30" s="94"/>
      <c r="J30" s="94"/>
    </row>
    <row r="31" spans="1:10" x14ac:dyDescent="0.25">
      <c r="A31" s="26" t="str">
        <f>Inputs!A27</f>
        <v>Revaluations</v>
      </c>
      <c r="B31" s="128">
        <f>INDEX(Indiv_Data,MATCH(A31,Inputs!A:A,0),$C$5)</f>
        <v>2346.8188939219372</v>
      </c>
      <c r="C31" s="94"/>
      <c r="D31" s="94"/>
      <c r="E31" s="94"/>
      <c r="F31" s="94"/>
      <c r="G31" s="94"/>
      <c r="H31" s="94"/>
      <c r="I31" s="94"/>
      <c r="J31" s="94"/>
    </row>
    <row r="32" spans="1:10" x14ac:dyDescent="0.25">
      <c r="A32" s="26" t="str">
        <f>Inputs!A28</f>
        <v>Closing RAB</v>
      </c>
      <c r="B32" s="128">
        <f>INDEX(Indiv_Data,MATCH(A32,Inputs!A:A,0),$C$5)</f>
        <v>156778.6950982842</v>
      </c>
      <c r="C32" s="94"/>
      <c r="D32" s="94"/>
      <c r="E32" s="94"/>
      <c r="F32" s="94"/>
      <c r="G32" s="94"/>
      <c r="H32" s="94"/>
      <c r="I32" s="94"/>
      <c r="J32" s="94"/>
    </row>
    <row r="33" spans="1:10" x14ac:dyDescent="0.25">
      <c r="A33" s="26" t="str">
        <f>Inputs!A29</f>
        <v>Opening RAB excluding revaluations</v>
      </c>
      <c r="B33" s="128">
        <f>INDEX(Indiv_Data,MATCH(A33,Inputs!A:A,0),$C$5)</f>
        <v>145352.6386487681</v>
      </c>
      <c r="C33" s="94"/>
      <c r="D33" s="94"/>
      <c r="E33" s="94"/>
      <c r="F33" s="94"/>
      <c r="G33" s="94"/>
      <c r="H33" s="94"/>
      <c r="I33" s="94"/>
      <c r="J33" s="94"/>
    </row>
    <row r="34" spans="1:10" x14ac:dyDescent="0.25">
      <c r="A34" s="26" t="str">
        <f>Inputs!A30</f>
        <v>Adjusted depreciation</v>
      </c>
      <c r="B34" s="128">
        <f>INDEX(Indiv_Data,MATCH(A34,Inputs!A:A,0),$C$5)</f>
        <v>9044.8335228191881</v>
      </c>
      <c r="C34" s="94"/>
      <c r="D34" s="94"/>
      <c r="E34" s="94"/>
      <c r="F34" s="94"/>
      <c r="G34" s="94"/>
      <c r="H34" s="94"/>
      <c r="I34" s="94"/>
      <c r="J34" s="94"/>
    </row>
    <row r="35" spans="1:10" x14ac:dyDescent="0.25">
      <c r="A35" s="26" t="str">
        <f>Inputs!A31</f>
        <v>Tax depreciation</v>
      </c>
      <c r="B35" s="128">
        <f>INDEX(Indiv_Data,MATCH(A35,Inputs!A:A,0),$C$5)</f>
        <v>8307.997801038553</v>
      </c>
      <c r="C35" s="94"/>
      <c r="D35" s="94"/>
      <c r="E35" s="94"/>
      <c r="F35" s="94"/>
      <c r="G35" s="94"/>
      <c r="H35" s="94"/>
      <c r="I35" s="94"/>
      <c r="J35" s="94"/>
    </row>
    <row r="36" spans="1:10" x14ac:dyDescent="0.25">
      <c r="A36" s="26" t="str">
        <f>Inputs!A32</f>
        <v>Opening regulatory tax asset value</v>
      </c>
      <c r="B36" s="128">
        <f>INDEX(Indiv_Data,MATCH(A36,Inputs!A:A,0),$C$5)</f>
        <v>86577.364686041721</v>
      </c>
      <c r="C36" s="94"/>
      <c r="D36" s="94"/>
      <c r="E36" s="94"/>
      <c r="F36" s="94"/>
      <c r="G36" s="94"/>
      <c r="H36" s="94"/>
      <c r="I36" s="94"/>
      <c r="J36" s="94"/>
    </row>
    <row r="37" spans="1:10" x14ac:dyDescent="0.25">
      <c r="A37" s="26" t="str">
        <f>Inputs!A33</f>
        <v>Amortisation of initial differences in asset values</v>
      </c>
      <c r="B37" s="128">
        <f>INDEX(Indiv_Data,MATCH(A37,Inputs!A:A,0),$C$5)</f>
        <v>2834.6039573955459</v>
      </c>
      <c r="C37" s="94"/>
      <c r="D37" s="94"/>
      <c r="E37" s="94"/>
      <c r="F37" s="94"/>
      <c r="G37" s="94"/>
      <c r="H37" s="94"/>
      <c r="I37" s="94"/>
      <c r="J37" s="94"/>
    </row>
    <row r="38" spans="1:10" x14ac:dyDescent="0.25">
      <c r="A38" s="26" t="str">
        <f>Inputs!A34</f>
        <v>Term credit spread differential allowance</v>
      </c>
      <c r="B38" s="128">
        <f>INDEX(Indiv_Data,MATCH(A38,Inputs!A:A,0),$C$5)</f>
        <v>0</v>
      </c>
      <c r="C38" s="94"/>
      <c r="D38" s="94"/>
      <c r="E38" s="94"/>
      <c r="F38" s="94"/>
      <c r="G38" s="94"/>
      <c r="H38" s="94"/>
      <c r="I38" s="94"/>
      <c r="J38" s="94"/>
    </row>
    <row r="39" spans="1:10" x14ac:dyDescent="0.25">
      <c r="A39" s="26" t="str">
        <f>Inputs!A35</f>
        <v>Opening deferred tax balance</v>
      </c>
      <c r="B39" s="128">
        <f>INDEX(Indiv_Data,MATCH(A39,Inputs!A:A,0),$C$5)</f>
        <v>-1026.7934873134191</v>
      </c>
      <c r="C39" s="94"/>
      <c r="D39" s="94"/>
      <c r="E39" s="94"/>
      <c r="F39" s="94"/>
      <c r="G39" s="94"/>
      <c r="H39" s="94"/>
      <c r="I39" s="94"/>
      <c r="J39" s="94"/>
    </row>
    <row r="40" spans="1:10" x14ac:dyDescent="0.25">
      <c r="A40" s="26" t="str">
        <f>Inputs!A36</f>
        <v>Adjustment factor (for accelerated depreciation)</v>
      </c>
      <c r="B40" s="144">
        <f>INDEX(Indiv_Data,MATCH(A40,Inputs!A:A,0),$C$5)</f>
        <v>1</v>
      </c>
      <c r="C40" s="94"/>
      <c r="D40" s="94"/>
      <c r="E40" s="94"/>
      <c r="F40" s="94"/>
      <c r="G40" s="94"/>
      <c r="H40" s="94"/>
      <c r="I40" s="94"/>
      <c r="J40" s="94"/>
    </row>
    <row r="41" spans="1:10" x14ac:dyDescent="0.25">
      <c r="A41" s="26" t="str">
        <f>Inputs!A37</f>
        <v>Additional allowance (PV at 1-Apr-20)</v>
      </c>
      <c r="B41" s="128">
        <f>INDEX(Indiv_Data,MATCH(A41,Inputs!A:A,0),$C$5)</f>
        <v>563.21950926363934</v>
      </c>
      <c r="C41" s="94"/>
      <c r="D41" s="94"/>
      <c r="E41" s="94"/>
      <c r="F41" s="94"/>
      <c r="G41" s="94"/>
      <c r="H41" s="94"/>
      <c r="I41" s="94"/>
      <c r="J41" s="94"/>
    </row>
    <row r="42" spans="1:10" x14ac:dyDescent="0.25">
      <c r="A42" s="394" t="str">
        <f>Inputs!A38</f>
        <v>Alternative X factor</v>
      </c>
      <c r="B42" s="395">
        <f>IF(ISNUMBER(INDEX(Indiv_Data,MATCH(A42,Inputs!A:A,0),$C$5)),INDEX(Indiv_Data,MATCH(A42,Inputs!A:A,0),$C$5),"")</f>
        <v>-0.11</v>
      </c>
      <c r="C42" s="94"/>
      <c r="D42" s="94"/>
      <c r="E42" s="94"/>
      <c r="F42" s="94"/>
      <c r="G42" s="94"/>
      <c r="H42" s="94"/>
      <c r="I42" s="94"/>
      <c r="J42" s="94"/>
    </row>
    <row r="43" spans="1:10" s="94" customFormat="1" ht="27.75" customHeight="1" x14ac:dyDescent="0.35">
      <c r="A43" s="191" t="s">
        <v>55</v>
      </c>
      <c r="B43" s="151"/>
      <c r="C43" s="63"/>
      <c r="D43" s="62"/>
      <c r="E43" s="62"/>
      <c r="F43" s="62"/>
      <c r="G43" s="62"/>
      <c r="H43" s="62"/>
      <c r="I43" s="62"/>
    </row>
    <row r="44" spans="1:10" x14ac:dyDescent="0.25">
      <c r="A44" s="26" t="str">
        <f>Inputs!A40</f>
        <v>Operating expenditure, 2018/19</v>
      </c>
      <c r="B44" s="128">
        <f>INDEX(Indiv_Data,MATCH(A44,Inputs!A:A,0),$C$5)</f>
        <v>15271.56043</v>
      </c>
      <c r="C44" s="94"/>
      <c r="D44" s="94"/>
      <c r="E44" s="94"/>
      <c r="F44" s="94"/>
      <c r="G44" s="94"/>
      <c r="H44" s="94"/>
      <c r="I44" s="94"/>
      <c r="J44" s="94"/>
    </row>
    <row r="45" spans="1:10" x14ac:dyDescent="0.25">
      <c r="A45" s="26" t="str">
        <f>Inputs!A41</f>
        <v>Operating expenditure, 2019/20</v>
      </c>
      <c r="B45" s="128">
        <f>INDEX(Indiv_Data,MATCH(A45,Inputs!A:A,0),$C$5)</f>
        <v>14209.93160452411</v>
      </c>
      <c r="C45" s="94"/>
      <c r="D45" s="94"/>
      <c r="E45" s="94"/>
      <c r="F45" s="94"/>
      <c r="G45" s="94"/>
      <c r="H45" s="94"/>
      <c r="I45" s="94"/>
      <c r="J45" s="94"/>
    </row>
    <row r="46" spans="1:10" x14ac:dyDescent="0.25">
      <c r="A46" s="26" t="str">
        <f>Inputs!A42</f>
        <v>Operating expenditure, 2020/21</v>
      </c>
      <c r="B46" s="128">
        <f>INDEX(Indiv_Data,MATCH(A46,Inputs!A:A,0),$C$5)</f>
        <v>14721.621133600251</v>
      </c>
      <c r="C46" s="94"/>
      <c r="D46" s="94"/>
      <c r="E46" s="94"/>
      <c r="F46" s="94"/>
      <c r="G46" s="94"/>
      <c r="H46" s="94"/>
      <c r="I46" s="94"/>
      <c r="J46" s="94"/>
    </row>
    <row r="47" spans="1:10" x14ac:dyDescent="0.25">
      <c r="A47" s="26" t="str">
        <f>Inputs!A43</f>
        <v>Operating expenditure, 2021/22</v>
      </c>
      <c r="B47" s="128">
        <f>INDEX(Indiv_Data,MATCH(A47,Inputs!A:A,0),$C$5)</f>
        <v>15182.347638382114</v>
      </c>
      <c r="C47" s="94"/>
      <c r="D47" s="94"/>
      <c r="E47" s="94"/>
      <c r="F47" s="94"/>
      <c r="G47" s="94"/>
      <c r="H47" s="94"/>
      <c r="I47" s="94"/>
      <c r="J47" s="94"/>
    </row>
    <row r="48" spans="1:10" x14ac:dyDescent="0.25">
      <c r="A48" s="26" t="str">
        <f>Inputs!A44</f>
        <v>Operating expenditure, 2022/23</v>
      </c>
      <c r="B48" s="128">
        <f>INDEX(Indiv_Data,MATCH(A48,Inputs!A:A,0),$C$5)</f>
        <v>15599.291129873338</v>
      </c>
      <c r="C48" s="94"/>
      <c r="D48" s="94"/>
      <c r="E48" s="94"/>
      <c r="F48" s="94"/>
      <c r="G48" s="94"/>
      <c r="H48" s="94"/>
      <c r="I48" s="94"/>
      <c r="J48" s="94"/>
    </row>
    <row r="49" spans="1:10" x14ac:dyDescent="0.25">
      <c r="A49" s="26" t="str">
        <f>Inputs!A45</f>
        <v>Operating expenditure, 2023/24</v>
      </c>
      <c r="B49" s="128">
        <f>INDEX(Indiv_Data,MATCH(A49,Inputs!A:A,0),$C$5)</f>
        <v>16026.384903925755</v>
      </c>
      <c r="C49" s="94"/>
      <c r="D49" s="94"/>
      <c r="E49" s="94"/>
      <c r="F49" s="94"/>
      <c r="G49" s="94"/>
      <c r="H49" s="94"/>
      <c r="I49" s="94"/>
      <c r="J49" s="94"/>
    </row>
    <row r="50" spans="1:10" x14ac:dyDescent="0.25">
      <c r="A50" s="26" t="str">
        <f>Inputs!A46</f>
        <v>Operating expenditure, 2024/25</v>
      </c>
      <c r="B50" s="128">
        <f>INDEX(Indiv_Data,MATCH(A50,Inputs!A:A,0),$C$5)</f>
        <v>16401.803784250267</v>
      </c>
      <c r="C50" s="94"/>
      <c r="D50" s="94"/>
      <c r="E50" s="94"/>
      <c r="F50" s="94"/>
      <c r="G50" s="94"/>
      <c r="H50" s="94"/>
      <c r="I50" s="94"/>
      <c r="J50" s="94"/>
    </row>
    <row r="51" spans="1:10" x14ac:dyDescent="0.25">
      <c r="A51" s="24"/>
      <c r="B51" s="86"/>
      <c r="C51" s="94"/>
      <c r="D51" s="94"/>
      <c r="E51" s="94"/>
      <c r="F51" s="94"/>
      <c r="G51" s="94"/>
      <c r="H51" s="94"/>
      <c r="I51" s="94"/>
      <c r="J51" s="94"/>
    </row>
    <row r="52" spans="1:10" s="94" customFormat="1" ht="21" x14ac:dyDescent="0.35">
      <c r="A52" s="191" t="s">
        <v>32</v>
      </c>
      <c r="B52" s="151"/>
      <c r="C52" s="63"/>
      <c r="D52" s="62"/>
      <c r="E52" s="62"/>
      <c r="F52" s="62"/>
      <c r="G52" s="62"/>
      <c r="H52" s="62"/>
      <c r="I52" s="62"/>
    </row>
    <row r="53" spans="1:10" x14ac:dyDescent="0.25">
      <c r="A53" s="26" t="str">
        <f>Inputs!A48</f>
        <v>Value of commissioned assets, 2018/19</v>
      </c>
      <c r="B53" s="128">
        <f>INDEX(Indiv_Data,MATCH(A53,Inputs!A:A,0),$C$5)</f>
        <v>14228.648620499998</v>
      </c>
      <c r="C53" s="94"/>
      <c r="D53" s="94"/>
      <c r="E53" s="94"/>
      <c r="F53" s="94"/>
      <c r="G53" s="94"/>
      <c r="H53" s="94"/>
      <c r="I53" s="94"/>
      <c r="J53" s="94"/>
    </row>
    <row r="54" spans="1:10" x14ac:dyDescent="0.25">
      <c r="A54" s="26" t="str">
        <f>Inputs!A49</f>
        <v>Value of commissioned assets, 2019/20</v>
      </c>
      <c r="B54" s="128">
        <f>INDEX(Indiv_Data,MATCH(A54,Inputs!A:A,0),$C$5)</f>
        <v>12882.837513377981</v>
      </c>
      <c r="C54" s="94"/>
      <c r="D54" s="94"/>
      <c r="E54" s="94"/>
      <c r="F54" s="94"/>
      <c r="G54" s="94"/>
      <c r="H54" s="94"/>
      <c r="I54" s="94"/>
      <c r="J54" s="94"/>
    </row>
    <row r="55" spans="1:10" x14ac:dyDescent="0.25">
      <c r="A55" s="26" t="str">
        <f>Inputs!A50</f>
        <v>Value of commissioned assets, 2020/21</v>
      </c>
      <c r="B55" s="128">
        <f>INDEX(Indiv_Data,MATCH(A55,Inputs!A:A,0),$C$5)</f>
        <v>9564.4826426300915</v>
      </c>
      <c r="C55" s="94"/>
      <c r="D55" s="94"/>
      <c r="E55" s="94"/>
      <c r="F55" s="94"/>
      <c r="G55" s="94"/>
      <c r="H55" s="94"/>
      <c r="I55" s="94"/>
      <c r="J55" s="94"/>
    </row>
    <row r="56" spans="1:10" x14ac:dyDescent="0.25">
      <c r="A56" s="26" t="str">
        <f>Inputs!A51</f>
        <v>Value of commissioned assets, 2021/22</v>
      </c>
      <c r="B56" s="128">
        <f>INDEX(Indiv_Data,MATCH(A56,Inputs!A:A,0),$C$5)</f>
        <v>9433.7893241505353</v>
      </c>
      <c r="C56" s="94"/>
      <c r="D56" s="94"/>
      <c r="E56" s="94"/>
      <c r="F56" s="94"/>
      <c r="G56" s="94"/>
      <c r="H56" s="94"/>
      <c r="I56" s="94"/>
      <c r="J56" s="94"/>
    </row>
    <row r="57" spans="1:10" x14ac:dyDescent="0.25">
      <c r="A57" s="26" t="str">
        <f>Inputs!A52</f>
        <v>Value of commissioned assets, 2022/23</v>
      </c>
      <c r="B57" s="128">
        <f>INDEX(Indiv_Data,MATCH(A57,Inputs!A:A,0),$C$5)</f>
        <v>10826.837234549381</v>
      </c>
      <c r="C57" s="94"/>
      <c r="D57" s="94"/>
      <c r="E57" s="94"/>
      <c r="F57" s="94"/>
      <c r="G57" s="94"/>
      <c r="H57" s="94"/>
      <c r="I57" s="94"/>
      <c r="J57" s="94"/>
    </row>
    <row r="58" spans="1:10" x14ac:dyDescent="0.25">
      <c r="A58" s="26" t="str">
        <f>Inputs!A53</f>
        <v>Value of commissioned assets, 2023/24</v>
      </c>
      <c r="B58" s="128">
        <f>INDEX(Indiv_Data,MATCH(A58,Inputs!A:A,0),$C$5)</f>
        <v>8006.4357462069029</v>
      </c>
      <c r="C58" s="94"/>
      <c r="D58" s="94"/>
      <c r="E58" s="94"/>
      <c r="F58" s="94"/>
      <c r="G58" s="94"/>
      <c r="H58" s="94"/>
      <c r="I58" s="94"/>
      <c r="J58" s="94"/>
    </row>
    <row r="59" spans="1:10" x14ac:dyDescent="0.25">
      <c r="A59" s="26" t="str">
        <f>Inputs!A54</f>
        <v>Value of commissioned assets, 2024/25</v>
      </c>
      <c r="B59" s="128">
        <f>INDEX(Indiv_Data,MATCH(A59,Inputs!A:A,0),$C$5)</f>
        <v>8895.7689507102095</v>
      </c>
      <c r="C59" s="94"/>
      <c r="D59" s="94"/>
      <c r="E59" s="94"/>
      <c r="F59" s="94"/>
      <c r="G59" s="94"/>
      <c r="H59" s="94"/>
      <c r="I59" s="94"/>
      <c r="J59" s="94"/>
    </row>
    <row r="60" spans="1:10" x14ac:dyDescent="0.25">
      <c r="A60" s="192"/>
      <c r="B60" s="52"/>
      <c r="C60" s="94"/>
      <c r="D60" s="94"/>
      <c r="E60" s="94"/>
      <c r="F60" s="94"/>
      <c r="G60" s="94"/>
      <c r="H60" s="94"/>
      <c r="I60" s="94"/>
      <c r="J60" s="94"/>
    </row>
    <row r="61" spans="1:10" s="94" customFormat="1" ht="21" x14ac:dyDescent="0.35">
      <c r="A61" s="191" t="s">
        <v>10</v>
      </c>
      <c r="B61" s="151"/>
      <c r="C61" s="63"/>
      <c r="D61" s="62"/>
      <c r="E61" s="62"/>
      <c r="F61" s="62"/>
      <c r="G61" s="62"/>
      <c r="H61" s="62"/>
      <c r="I61" s="62"/>
    </row>
    <row r="62" spans="1:10" x14ac:dyDescent="0.25">
      <c r="A62" s="26" t="str">
        <f>Inputs!A56</f>
        <v>Value of disposed assets, 2018/19</v>
      </c>
      <c r="B62" s="128">
        <f>INDEX(Indiv_Data,MATCH(A62,Inputs!A:A,0),$C$5)</f>
        <v>168</v>
      </c>
      <c r="C62" s="94"/>
      <c r="D62" s="94"/>
      <c r="E62" s="94"/>
      <c r="F62" s="94"/>
      <c r="G62" s="94"/>
      <c r="H62" s="94"/>
      <c r="I62" s="94"/>
      <c r="J62" s="94"/>
    </row>
    <row r="63" spans="1:10" x14ac:dyDescent="0.25">
      <c r="A63" s="26" t="str">
        <f>Inputs!A57</f>
        <v>Value of disposed assets, 2019/20</v>
      </c>
      <c r="B63" s="128">
        <f>INDEX(Indiv_Data,MATCH(A63,Inputs!A:A,0),$C$5)</f>
        <v>326.95299250294715</v>
      </c>
      <c r="C63" s="94"/>
      <c r="D63" s="94"/>
      <c r="E63" s="94"/>
      <c r="F63" s="94"/>
      <c r="G63" s="94"/>
      <c r="H63" s="94"/>
      <c r="I63" s="94"/>
      <c r="J63" s="94"/>
    </row>
    <row r="64" spans="1:10" x14ac:dyDescent="0.25">
      <c r="A64" s="26" t="str">
        <f>Inputs!A58</f>
        <v>Value of disposed assets, 2020/21</v>
      </c>
      <c r="B64" s="128">
        <f>INDEX(Indiv_Data,MATCH(A64,Inputs!A:A,0),$C$5)</f>
        <v>332.63207673997107</v>
      </c>
      <c r="C64" s="94"/>
      <c r="D64" s="94"/>
      <c r="E64" s="94"/>
      <c r="F64" s="94"/>
      <c r="G64" s="94"/>
      <c r="H64" s="94"/>
      <c r="I64" s="94"/>
      <c r="J64" s="94"/>
    </row>
    <row r="65" spans="1:10" x14ac:dyDescent="0.25">
      <c r="A65" s="26" t="str">
        <f>Inputs!A59</f>
        <v>Value of disposed assets, 2021/22</v>
      </c>
      <c r="B65" s="128">
        <f>INDEX(Indiv_Data,MATCH(A65,Inputs!A:A,0),$C$5)</f>
        <v>339.66332389057214</v>
      </c>
      <c r="C65" s="94"/>
      <c r="D65" s="94"/>
      <c r="E65" s="94"/>
      <c r="F65" s="94"/>
      <c r="G65" s="94"/>
      <c r="H65" s="94"/>
      <c r="I65" s="94"/>
      <c r="J65" s="94"/>
    </row>
    <row r="66" spans="1:10" x14ac:dyDescent="0.25">
      <c r="A66" s="26" t="str">
        <f>Inputs!A60</f>
        <v>Value of disposed assets, 2022/23</v>
      </c>
      <c r="B66" s="128">
        <f>INDEX(Indiv_Data,MATCH(A66,Inputs!A:A,0),$C$5)</f>
        <v>347.02360458483008</v>
      </c>
      <c r="C66" s="94"/>
      <c r="D66" s="94"/>
      <c r="E66" s="94"/>
      <c r="F66" s="94"/>
      <c r="G66" s="94"/>
      <c r="H66" s="94"/>
      <c r="I66" s="94"/>
      <c r="J66" s="94"/>
    </row>
    <row r="67" spans="1:10" x14ac:dyDescent="0.25">
      <c r="A67" s="26" t="str">
        <f>Inputs!A61</f>
        <v>Value of disposed assets, 2023/24</v>
      </c>
      <c r="B67" s="128">
        <f>INDEX(Indiv_Data,MATCH(A67,Inputs!A:A,0),$C$5)</f>
        <v>354.35027737076769</v>
      </c>
      <c r="C67" s="94"/>
      <c r="D67" s="94"/>
      <c r="E67" s="94"/>
      <c r="F67" s="94"/>
      <c r="G67" s="94"/>
      <c r="H67" s="94"/>
      <c r="I67" s="94"/>
      <c r="J67" s="94"/>
    </row>
    <row r="68" spans="1:10" x14ac:dyDescent="0.25">
      <c r="A68" s="26" t="str">
        <f>Inputs!A62</f>
        <v>Value of disposed assets, 2024/25</v>
      </c>
      <c r="B68" s="128">
        <f>INDEX(Indiv_Data,MATCH(A68,Inputs!A:A,0),$C$5)</f>
        <v>361.63446017257883</v>
      </c>
      <c r="C68" s="94"/>
      <c r="D68" s="94"/>
      <c r="E68" s="94"/>
      <c r="F68" s="94"/>
      <c r="G68" s="94"/>
      <c r="H68" s="94"/>
      <c r="I68" s="94"/>
      <c r="J68" s="94"/>
    </row>
    <row r="69" spans="1:10" x14ac:dyDescent="0.25">
      <c r="A69" s="24"/>
      <c r="B69" s="86"/>
      <c r="C69" s="94"/>
      <c r="D69" s="94"/>
      <c r="E69" s="94"/>
      <c r="F69" s="94"/>
      <c r="G69" s="94"/>
      <c r="H69" s="94"/>
      <c r="I69" s="94"/>
      <c r="J69" s="94"/>
    </row>
    <row r="70" spans="1:10" x14ac:dyDescent="0.25">
      <c r="A70" s="94"/>
      <c r="B70" s="94"/>
      <c r="C70" s="94"/>
      <c r="D70" s="94"/>
      <c r="E70" s="94"/>
      <c r="F70" s="94"/>
      <c r="G70" s="94"/>
      <c r="H70" s="94"/>
      <c r="I70" s="94"/>
      <c r="J70" s="94"/>
    </row>
  </sheetData>
  <dataValidations count="1">
    <dataValidation type="list" allowBlank="1" showInputMessage="1" showErrorMessage="1" sqref="C4" xr:uid="{00000000-0002-0000-0400-000000000000}">
      <formula1>rEDBNames</formula1>
    </dataValidation>
  </dataValidations>
  <pageMargins left="0.23622047244094491" right="0.23622047244094491" top="0.74803149606299213" bottom="0.74803149606299213" header="0.31496062992125984" footer="0.31496062992125984"/>
  <pageSetup paperSize="9" scale="64" fitToHeight="0" orientation="portrait" r:id="rId1"/>
  <headerFooter>
    <oddHeader>&amp;R&amp;D &amp;T</oddHeader>
    <oddFooter>&amp;L&amp;F&amp;C&amp;A&amp;R&amp;P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8">
    <tabColor rgb="FF99988E"/>
    <pageSetUpPr fitToPage="1"/>
  </sheetPr>
  <dimension ref="A1:Q71"/>
  <sheetViews>
    <sheetView showGridLines="0" view="pageBreakPreview" zoomScaleNormal="100" zoomScaleSheetLayoutView="100" workbookViewId="0"/>
  </sheetViews>
  <sheetFormatPr defaultRowHeight="15" x14ac:dyDescent="0.25"/>
  <cols>
    <col min="1" max="1" width="42.85546875" style="19" customWidth="1"/>
    <col min="2" max="2" width="10.28515625" style="19" customWidth="1"/>
    <col min="3" max="3" width="13" style="19" customWidth="1"/>
    <col min="4" max="4" width="15.5703125" style="19" customWidth="1"/>
    <col min="5" max="12" width="10" style="19" customWidth="1"/>
    <col min="13" max="15" width="9.85546875" style="19" customWidth="1"/>
    <col min="16" max="16" width="2.7109375" style="19" customWidth="1"/>
  </cols>
  <sheetData>
    <row r="1" spans="1:17" ht="39.950000000000003" customHeight="1" x14ac:dyDescent="0.25">
      <c r="A1" s="67" t="s">
        <v>29</v>
      </c>
      <c r="B1" s="94"/>
      <c r="C1" s="94"/>
      <c r="D1" s="94"/>
      <c r="E1" s="94"/>
      <c r="F1" s="94"/>
      <c r="G1" s="94"/>
      <c r="H1" s="94"/>
      <c r="I1" s="94"/>
      <c r="J1" s="94"/>
      <c r="K1" s="94"/>
      <c r="L1" s="94"/>
      <c r="M1" s="94"/>
      <c r="N1" s="94"/>
      <c r="O1" s="94"/>
      <c r="P1" s="94"/>
      <c r="Q1" s="94"/>
    </row>
    <row r="2" spans="1:17" ht="20.100000000000001" customHeight="1" x14ac:dyDescent="0.25">
      <c r="A2" s="125" t="s">
        <v>306</v>
      </c>
      <c r="B2" s="126"/>
      <c r="C2" s="94"/>
      <c r="D2" s="94"/>
      <c r="E2" s="94"/>
      <c r="F2" s="94"/>
      <c r="G2" s="94"/>
      <c r="H2" s="94"/>
      <c r="I2" s="94"/>
      <c r="J2" s="94"/>
      <c r="K2" s="94"/>
      <c r="L2" s="94"/>
      <c r="M2" s="94"/>
      <c r="N2" s="94"/>
      <c r="O2" s="94"/>
      <c r="P2" s="94"/>
      <c r="Q2" s="94"/>
    </row>
    <row r="3" spans="1:17" ht="39.950000000000003" customHeight="1" x14ac:dyDescent="0.35">
      <c r="A3" s="70" t="s">
        <v>0</v>
      </c>
      <c r="B3" s="94"/>
      <c r="C3" s="94"/>
      <c r="D3" s="94"/>
      <c r="E3" s="94"/>
      <c r="F3" s="94"/>
      <c r="G3" s="94"/>
      <c r="H3" s="94"/>
      <c r="I3" s="94"/>
      <c r="J3" s="94"/>
      <c r="K3" s="94"/>
      <c r="L3" s="94"/>
      <c r="M3" s="94"/>
      <c r="N3" s="94"/>
      <c r="O3" s="94"/>
      <c r="P3" s="94"/>
      <c r="Q3" s="94"/>
    </row>
    <row r="4" spans="1:17" x14ac:dyDescent="0.25">
      <c r="A4" s="163"/>
      <c r="B4" s="22" t="s">
        <v>131</v>
      </c>
      <c r="C4" s="193" t="s">
        <v>66</v>
      </c>
      <c r="D4" s="94"/>
      <c r="E4" s="94"/>
      <c r="F4" s="94"/>
      <c r="G4" s="94"/>
      <c r="H4" s="94"/>
      <c r="I4" s="94"/>
      <c r="J4" s="94"/>
      <c r="K4" s="94"/>
      <c r="L4" s="94"/>
      <c r="M4" s="94"/>
      <c r="N4" s="94"/>
      <c r="O4" s="94"/>
      <c r="P4" s="94"/>
      <c r="Q4" s="94"/>
    </row>
    <row r="5" spans="1:17" x14ac:dyDescent="0.25">
      <c r="A5" s="133" t="s">
        <v>81</v>
      </c>
      <c r="B5" s="194" t="s">
        <v>98</v>
      </c>
      <c r="C5" s="195">
        <f>'EDB data'!B17</f>
        <v>44286</v>
      </c>
      <c r="D5" s="94"/>
      <c r="E5" s="94"/>
      <c r="F5" s="94"/>
      <c r="G5" s="94"/>
      <c r="H5" s="94"/>
      <c r="I5" s="94"/>
      <c r="J5" s="94"/>
      <c r="K5" s="94"/>
      <c r="L5" s="94"/>
      <c r="M5" s="94"/>
      <c r="N5" s="94"/>
      <c r="O5" s="94"/>
      <c r="P5" s="94"/>
      <c r="Q5" s="94"/>
    </row>
    <row r="6" spans="1:17" x14ac:dyDescent="0.25">
      <c r="A6" s="133" t="s">
        <v>28</v>
      </c>
      <c r="B6" s="194" t="s">
        <v>98</v>
      </c>
      <c r="C6" s="78">
        <f>'EDB data'!B14</f>
        <v>365</v>
      </c>
      <c r="D6" s="94"/>
      <c r="E6" s="94"/>
      <c r="F6" s="94"/>
      <c r="G6" s="94"/>
      <c r="H6" s="94"/>
      <c r="I6" s="94"/>
      <c r="J6" s="94"/>
      <c r="K6" s="94"/>
      <c r="L6" s="94"/>
      <c r="M6" s="94"/>
      <c r="N6" s="94"/>
      <c r="O6" s="94"/>
      <c r="P6" s="94"/>
      <c r="Q6" s="94"/>
    </row>
    <row r="7" spans="1:17" x14ac:dyDescent="0.25">
      <c r="A7" s="133" t="s">
        <v>22</v>
      </c>
      <c r="B7" s="194" t="s">
        <v>98</v>
      </c>
      <c r="C7" s="78">
        <f>'EDB data'!B15</f>
        <v>182</v>
      </c>
      <c r="D7" s="94"/>
      <c r="E7" s="94"/>
      <c r="F7" s="94"/>
      <c r="G7" s="94"/>
      <c r="H7" s="94"/>
      <c r="I7" s="94"/>
      <c r="J7" s="94"/>
      <c r="K7" s="94"/>
      <c r="L7" s="94"/>
      <c r="M7" s="94"/>
      <c r="N7" s="94"/>
      <c r="O7" s="94"/>
      <c r="P7" s="94"/>
      <c r="Q7" s="94"/>
    </row>
    <row r="8" spans="1:17" x14ac:dyDescent="0.25">
      <c r="A8" s="133" t="s">
        <v>21</v>
      </c>
      <c r="B8" s="194" t="s">
        <v>98</v>
      </c>
      <c r="C8" s="78">
        <f>'EDB data'!B16</f>
        <v>148</v>
      </c>
      <c r="D8" s="94"/>
      <c r="E8" s="94"/>
      <c r="F8" s="94"/>
      <c r="G8" s="94"/>
      <c r="H8" s="94"/>
      <c r="I8" s="94"/>
      <c r="J8" s="94"/>
      <c r="K8" s="94"/>
      <c r="L8" s="94"/>
      <c r="M8" s="94"/>
      <c r="N8" s="94"/>
      <c r="O8" s="94"/>
      <c r="P8" s="94"/>
      <c r="Q8" s="94"/>
    </row>
    <row r="9" spans="1:17" x14ac:dyDescent="0.25">
      <c r="A9" s="133" t="s">
        <v>221</v>
      </c>
      <c r="B9" s="194" t="s">
        <v>98</v>
      </c>
      <c r="C9" s="27">
        <f>WACC</f>
        <v>7.1900000000000006E-2</v>
      </c>
      <c r="D9" s="94"/>
      <c r="E9" s="94"/>
      <c r="F9" s="94"/>
      <c r="G9" s="94"/>
      <c r="H9" s="94"/>
      <c r="I9" s="94"/>
      <c r="J9" s="94"/>
      <c r="K9" s="94"/>
      <c r="L9" s="94"/>
      <c r="M9" s="94"/>
      <c r="N9" s="94"/>
      <c r="O9" s="94"/>
      <c r="P9" s="94"/>
      <c r="Q9" s="94"/>
    </row>
    <row r="10" spans="1:17" ht="39.950000000000003" customHeight="1" x14ac:dyDescent="0.35">
      <c r="A10" s="196" t="s">
        <v>1</v>
      </c>
      <c r="B10" s="150"/>
      <c r="C10" s="150"/>
      <c r="D10" s="94"/>
      <c r="E10" s="94"/>
      <c r="F10" s="94"/>
      <c r="G10" s="94"/>
      <c r="H10" s="94"/>
      <c r="I10" s="94"/>
      <c r="J10" s="94"/>
      <c r="K10" s="94"/>
      <c r="L10" s="94"/>
      <c r="M10" s="94"/>
      <c r="N10" s="94"/>
      <c r="O10" s="94"/>
      <c r="P10" s="94"/>
      <c r="Q10" s="94"/>
    </row>
    <row r="11" spans="1:17" x14ac:dyDescent="0.25">
      <c r="A11" s="20"/>
      <c r="B11" s="20"/>
      <c r="C11" s="71" t="s">
        <v>66</v>
      </c>
      <c r="D11" s="32"/>
      <c r="E11" s="32"/>
      <c r="F11" s="32"/>
      <c r="G11" s="32"/>
      <c r="H11" s="32"/>
      <c r="I11" s="32"/>
      <c r="J11" s="32"/>
      <c r="K11" s="32"/>
      <c r="L11" s="94"/>
      <c r="M11" s="94"/>
      <c r="N11" s="94"/>
      <c r="O11" s="94"/>
      <c r="P11" s="94"/>
      <c r="Q11" s="94"/>
    </row>
    <row r="12" spans="1:17" x14ac:dyDescent="0.25">
      <c r="A12" s="197" t="s">
        <v>27</v>
      </c>
      <c r="B12" s="26"/>
      <c r="C12" s="33">
        <f>EOMONTH(C5,-6)</f>
        <v>44104</v>
      </c>
      <c r="D12" s="94"/>
      <c r="E12" s="94"/>
      <c r="F12" s="94"/>
      <c r="G12" s="94"/>
      <c r="H12" s="94"/>
      <c r="I12" s="94"/>
      <c r="J12" s="94"/>
      <c r="K12" s="94"/>
      <c r="L12" s="94"/>
      <c r="M12" s="94"/>
      <c r="N12" s="94"/>
      <c r="O12" s="94"/>
      <c r="P12" s="94"/>
      <c r="Q12" s="94"/>
    </row>
    <row r="13" spans="1:17" x14ac:dyDescent="0.25">
      <c r="A13" s="197" t="s">
        <v>26</v>
      </c>
      <c r="B13" s="26"/>
      <c r="C13" s="33">
        <f>C5-C8</f>
        <v>44138</v>
      </c>
      <c r="D13" s="68" t="s">
        <v>153</v>
      </c>
      <c r="E13" s="94"/>
      <c r="F13" s="94"/>
      <c r="G13" s="94"/>
      <c r="H13" s="94"/>
      <c r="I13" s="94"/>
      <c r="J13" s="94"/>
      <c r="K13" s="94"/>
      <c r="L13" s="94"/>
      <c r="M13" s="94"/>
      <c r="N13" s="94"/>
      <c r="O13" s="94"/>
      <c r="P13" s="94"/>
      <c r="Q13" s="94"/>
    </row>
    <row r="14" spans="1:17" x14ac:dyDescent="0.25">
      <c r="A14" s="197" t="s">
        <v>178</v>
      </c>
      <c r="B14" s="26"/>
      <c r="C14" s="33">
        <f>C12</f>
        <v>44104</v>
      </c>
      <c r="D14" s="68" t="s">
        <v>23</v>
      </c>
      <c r="E14" s="94"/>
      <c r="F14" s="94"/>
      <c r="G14" s="94"/>
      <c r="H14" s="94"/>
      <c r="I14" s="94"/>
      <c r="J14" s="94"/>
      <c r="K14" s="94"/>
      <c r="L14" s="94"/>
      <c r="M14" s="94"/>
      <c r="N14" s="94"/>
      <c r="O14" s="94"/>
      <c r="P14" s="94"/>
      <c r="Q14" s="94"/>
    </row>
    <row r="15" spans="1:17" x14ac:dyDescent="0.25">
      <c r="A15" s="197" t="s">
        <v>82</v>
      </c>
      <c r="B15" s="26"/>
      <c r="C15" s="33">
        <f>C12</f>
        <v>44104</v>
      </c>
      <c r="D15" s="68" t="s">
        <v>23</v>
      </c>
      <c r="E15" s="94"/>
      <c r="F15" s="94"/>
      <c r="G15" s="94"/>
      <c r="H15" s="94"/>
      <c r="I15" s="94"/>
      <c r="J15" s="94"/>
      <c r="K15" s="94"/>
      <c r="L15" s="94"/>
      <c r="M15" s="94"/>
      <c r="N15" s="94"/>
      <c r="O15" s="94"/>
      <c r="P15" s="94"/>
      <c r="Q15" s="94"/>
    </row>
    <row r="16" spans="1:17" x14ac:dyDescent="0.25">
      <c r="A16" s="197" t="s">
        <v>83</v>
      </c>
      <c r="B16" s="26"/>
      <c r="C16" s="33">
        <f>C12</f>
        <v>44104</v>
      </c>
      <c r="D16" s="68" t="s">
        <v>23</v>
      </c>
      <c r="E16" s="94"/>
      <c r="F16" s="94"/>
      <c r="G16" s="94"/>
      <c r="H16" s="94"/>
      <c r="I16" s="94"/>
      <c r="J16" s="94"/>
      <c r="K16" s="94"/>
      <c r="L16" s="94"/>
      <c r="M16" s="94"/>
      <c r="N16" s="94"/>
      <c r="O16" s="94"/>
      <c r="P16" s="94"/>
      <c r="Q16" s="94"/>
    </row>
    <row r="17" spans="1:17" x14ac:dyDescent="0.25">
      <c r="A17" s="197" t="s">
        <v>25</v>
      </c>
      <c r="B17" s="26"/>
      <c r="C17" s="33">
        <f>C12</f>
        <v>44104</v>
      </c>
      <c r="D17" s="68" t="s">
        <v>23</v>
      </c>
      <c r="E17" s="94"/>
      <c r="F17" s="94"/>
      <c r="G17" s="94"/>
      <c r="H17" s="94"/>
      <c r="I17" s="94"/>
      <c r="J17" s="94"/>
      <c r="K17" s="94"/>
      <c r="L17" s="94"/>
      <c r="M17" s="94"/>
      <c r="N17" s="94"/>
      <c r="O17" s="94"/>
      <c r="P17" s="94"/>
      <c r="Q17" s="94"/>
    </row>
    <row r="18" spans="1:17" x14ac:dyDescent="0.25">
      <c r="A18" s="197" t="s">
        <v>24</v>
      </c>
      <c r="B18" s="26"/>
      <c r="C18" s="33">
        <f>C12</f>
        <v>44104</v>
      </c>
      <c r="D18" s="68" t="s">
        <v>23</v>
      </c>
      <c r="E18" s="94"/>
      <c r="F18" s="94"/>
      <c r="G18" s="94"/>
      <c r="H18" s="94"/>
      <c r="I18" s="94"/>
      <c r="J18" s="94"/>
      <c r="K18" s="94"/>
      <c r="L18" s="94"/>
      <c r="M18" s="94"/>
      <c r="N18" s="94"/>
      <c r="O18" s="94"/>
      <c r="P18" s="94"/>
      <c r="Q18" s="94"/>
    </row>
    <row r="19" spans="1:17" x14ac:dyDescent="0.25">
      <c r="A19" s="10" t="s">
        <v>38</v>
      </c>
      <c r="B19" s="50"/>
      <c r="C19" s="198">
        <f>(1+$C$9)^(C7/C6)</f>
        <v>1.0352275669181401</v>
      </c>
      <c r="D19" s="68" t="s">
        <v>154</v>
      </c>
      <c r="E19" s="94"/>
      <c r="F19" s="94"/>
      <c r="G19" s="94"/>
      <c r="H19" s="94"/>
      <c r="I19" s="94"/>
      <c r="J19" s="94"/>
      <c r="K19" s="94"/>
      <c r="L19" s="94"/>
      <c r="M19" s="94"/>
      <c r="N19" s="94"/>
      <c r="O19" s="94"/>
      <c r="P19" s="94"/>
      <c r="Q19" s="94"/>
    </row>
    <row r="20" spans="1:17" ht="18" x14ac:dyDescent="0.35">
      <c r="A20" s="10" t="s">
        <v>20</v>
      </c>
      <c r="B20" s="133"/>
      <c r="C20" s="199">
        <f>(1+$C$9)^(C8/C6)</f>
        <v>1.0285536205330978</v>
      </c>
      <c r="D20" s="68" t="s">
        <v>179</v>
      </c>
      <c r="E20" s="94"/>
      <c r="F20" s="94"/>
      <c r="G20" s="94"/>
      <c r="H20" s="94"/>
      <c r="I20" s="94"/>
      <c r="J20" s="94"/>
      <c r="K20" s="94"/>
      <c r="L20" s="94"/>
      <c r="M20" s="94"/>
      <c r="N20" s="94"/>
      <c r="O20" s="94"/>
      <c r="P20" s="94"/>
      <c r="Q20" s="94"/>
    </row>
    <row r="21" spans="1:17" ht="39.950000000000003" customHeight="1" x14ac:dyDescent="0.35">
      <c r="A21" s="196" t="s">
        <v>86</v>
      </c>
      <c r="B21" s="150"/>
      <c r="C21" s="150"/>
      <c r="D21" s="94"/>
      <c r="E21" s="94"/>
      <c r="F21" s="94"/>
      <c r="G21" s="94"/>
      <c r="H21" s="94"/>
      <c r="I21" s="94"/>
      <c r="J21" s="94"/>
      <c r="K21" s="94"/>
      <c r="L21" s="94"/>
      <c r="M21" s="94"/>
      <c r="N21" s="94"/>
      <c r="O21" s="94"/>
      <c r="P21" s="94"/>
      <c r="Q21" s="94"/>
    </row>
    <row r="22" spans="1:17" x14ac:dyDescent="0.25">
      <c r="A22" s="65"/>
      <c r="B22" s="200"/>
      <c r="C22" s="193" t="s">
        <v>66</v>
      </c>
      <c r="D22" s="94"/>
      <c r="E22" s="94"/>
      <c r="F22" s="94"/>
      <c r="G22" s="94"/>
      <c r="H22" s="94"/>
      <c r="I22" s="94"/>
      <c r="J22" s="94"/>
      <c r="K22" s="94"/>
      <c r="L22" s="94"/>
      <c r="M22" s="94"/>
      <c r="N22" s="94"/>
      <c r="O22" s="94"/>
      <c r="P22" s="94"/>
      <c r="Q22" s="94"/>
    </row>
    <row r="23" spans="1:17" ht="18" x14ac:dyDescent="0.35">
      <c r="A23" s="10" t="s">
        <v>307</v>
      </c>
      <c r="B23" s="134"/>
      <c r="C23" s="131">
        <f>$C$19</f>
        <v>1.0352275669181401</v>
      </c>
      <c r="D23" s="66"/>
      <c r="E23" s="94"/>
      <c r="F23" s="94"/>
      <c r="G23" s="94"/>
      <c r="H23" s="94"/>
      <c r="I23" s="94"/>
      <c r="J23" s="94"/>
      <c r="K23" s="94"/>
      <c r="L23" s="94"/>
      <c r="M23" s="94"/>
      <c r="N23" s="94"/>
      <c r="O23" s="94"/>
      <c r="P23" s="94"/>
      <c r="Q23" s="94"/>
    </row>
    <row r="24" spans="1:17" ht="18" x14ac:dyDescent="0.35">
      <c r="A24" s="10" t="s">
        <v>308</v>
      </c>
      <c r="B24" s="134"/>
      <c r="C24" s="131">
        <f t="shared" ref="C24:C25" si="0">$C$19</f>
        <v>1.0352275669181401</v>
      </c>
      <c r="D24" s="66"/>
      <c r="E24" s="94"/>
      <c r="F24" s="94"/>
      <c r="G24" s="94"/>
      <c r="H24" s="94"/>
      <c r="I24" s="94"/>
      <c r="J24" s="94"/>
      <c r="K24" s="94"/>
      <c r="L24" s="94"/>
      <c r="M24" s="94"/>
      <c r="N24" s="94"/>
      <c r="O24" s="94"/>
      <c r="P24" s="94"/>
      <c r="Q24" s="94"/>
    </row>
    <row r="25" spans="1:17" ht="18" x14ac:dyDescent="0.35">
      <c r="A25" s="10" t="s">
        <v>309</v>
      </c>
      <c r="B25" s="134"/>
      <c r="C25" s="131">
        <f t="shared" si="0"/>
        <v>1.0352275669181401</v>
      </c>
      <c r="D25" s="66"/>
      <c r="E25" s="94"/>
      <c r="F25" s="94"/>
      <c r="G25" s="94"/>
      <c r="H25" s="94"/>
      <c r="I25" s="94"/>
      <c r="J25" s="94"/>
      <c r="K25" s="94"/>
      <c r="L25" s="94"/>
      <c r="M25" s="94"/>
      <c r="N25" s="94"/>
      <c r="O25" s="94"/>
      <c r="P25" s="94"/>
      <c r="Q25" s="94"/>
    </row>
    <row r="26" spans="1:17" ht="18" x14ac:dyDescent="0.35">
      <c r="A26" s="10" t="s">
        <v>20</v>
      </c>
      <c r="B26" s="134"/>
      <c r="C26" s="131">
        <f>$C$20</f>
        <v>1.0285536205330978</v>
      </c>
      <c r="D26" s="202"/>
      <c r="E26" s="94"/>
      <c r="F26" s="64"/>
      <c r="G26" s="94"/>
      <c r="H26" s="94"/>
      <c r="I26" s="94"/>
      <c r="J26" s="94"/>
      <c r="K26" s="94"/>
      <c r="L26" s="94"/>
      <c r="M26" s="94"/>
      <c r="N26" s="94"/>
      <c r="O26" s="94"/>
      <c r="P26" s="94"/>
      <c r="Q26" s="94"/>
    </row>
    <row r="27" spans="1:17" ht="39.950000000000003" customHeight="1" x14ac:dyDescent="0.35">
      <c r="A27" s="72" t="s">
        <v>132</v>
      </c>
      <c r="B27" s="203"/>
      <c r="C27" s="203"/>
      <c r="D27" s="35"/>
      <c r="E27" s="35"/>
      <c r="F27" s="35"/>
      <c r="G27" s="35"/>
      <c r="H27" s="35"/>
      <c r="I27" s="35"/>
      <c r="J27" s="35"/>
      <c r="K27" s="35"/>
      <c r="L27" s="35"/>
      <c r="M27" s="35"/>
      <c r="N27" s="35"/>
      <c r="O27" s="35"/>
      <c r="P27" s="94"/>
      <c r="Q27" s="94"/>
    </row>
    <row r="28" spans="1:17" ht="15.75" x14ac:dyDescent="0.25">
      <c r="A28" s="204" t="s">
        <v>177</v>
      </c>
      <c r="B28" s="205"/>
      <c r="C28" s="35"/>
      <c r="D28" s="35"/>
      <c r="E28" s="35"/>
      <c r="F28" s="35"/>
      <c r="G28" s="35"/>
      <c r="H28" s="35"/>
      <c r="I28" s="35"/>
      <c r="J28" s="35"/>
      <c r="K28" s="35"/>
      <c r="L28" s="35"/>
      <c r="M28" s="35"/>
      <c r="N28" s="35"/>
      <c r="O28" s="35"/>
      <c r="P28" s="94"/>
      <c r="Q28" s="94"/>
    </row>
    <row r="29" spans="1:17" ht="15.75" x14ac:dyDescent="0.25">
      <c r="A29" s="204" t="s">
        <v>37</v>
      </c>
      <c r="B29" s="205"/>
      <c r="C29" s="35"/>
      <c r="D29" s="35"/>
      <c r="E29" s="35"/>
      <c r="F29" s="35"/>
      <c r="G29" s="35"/>
      <c r="H29" s="35"/>
      <c r="I29" s="35"/>
      <c r="J29" s="35"/>
      <c r="K29" s="35"/>
      <c r="L29" s="35"/>
      <c r="M29" s="35"/>
      <c r="N29" s="35"/>
      <c r="O29" s="35"/>
      <c r="P29" s="94"/>
      <c r="Q29" s="94"/>
    </row>
    <row r="30" spans="1:17" ht="39.950000000000003" customHeight="1" x14ac:dyDescent="0.25">
      <c r="A30" s="206" t="s">
        <v>54</v>
      </c>
      <c r="B30" s="207"/>
      <c r="C30" s="35"/>
      <c r="D30" s="35"/>
      <c r="E30" s="208"/>
      <c r="F30" s="208"/>
      <c r="G30" s="208"/>
      <c r="H30" s="208"/>
      <c r="I30" s="208"/>
      <c r="J30" s="208"/>
      <c r="K30" s="208"/>
      <c r="L30" s="208"/>
      <c r="M30" s="208"/>
      <c r="N30" s="208"/>
      <c r="O30" s="208"/>
      <c r="P30" s="94"/>
      <c r="Q30" s="94"/>
    </row>
    <row r="31" spans="1:17" x14ac:dyDescent="0.25">
      <c r="A31" s="34" t="s">
        <v>33</v>
      </c>
      <c r="B31" s="34"/>
      <c r="C31" s="209">
        <f>EDATE(C5,-12)</f>
        <v>43921</v>
      </c>
      <c r="D31" s="336">
        <f>EOMONTH(C31,1)+20</f>
        <v>43971</v>
      </c>
      <c r="E31" s="337">
        <f>EDATE(D31,1)</f>
        <v>44002</v>
      </c>
      <c r="F31" s="210">
        <f t="shared" ref="F31:M31" si="1">EDATE(E31,1)</f>
        <v>44032</v>
      </c>
      <c r="G31" s="210">
        <f t="shared" si="1"/>
        <v>44063</v>
      </c>
      <c r="H31" s="210">
        <f t="shared" si="1"/>
        <v>44094</v>
      </c>
      <c r="I31" s="210">
        <f t="shared" si="1"/>
        <v>44124</v>
      </c>
      <c r="J31" s="210">
        <f t="shared" si="1"/>
        <v>44155</v>
      </c>
      <c r="K31" s="210">
        <f t="shared" si="1"/>
        <v>44185</v>
      </c>
      <c r="L31" s="210">
        <f t="shared" si="1"/>
        <v>44216</v>
      </c>
      <c r="M31" s="210">
        <f t="shared" si="1"/>
        <v>44247</v>
      </c>
      <c r="N31" s="210">
        <f>EDATE(M31,1)</f>
        <v>44275</v>
      </c>
      <c r="O31" s="210">
        <f>EDATE(N31,1)</f>
        <v>44306</v>
      </c>
      <c r="P31" s="94"/>
      <c r="Q31" s="94"/>
    </row>
    <row r="32" spans="1:17" x14ac:dyDescent="0.25">
      <c r="A32" s="211" t="s">
        <v>30</v>
      </c>
      <c r="B32" s="211"/>
      <c r="C32" s="212">
        <v>0</v>
      </c>
      <c r="D32" s="212">
        <v>1</v>
      </c>
      <c r="E32" s="212">
        <v>1</v>
      </c>
      <c r="F32" s="212">
        <v>1</v>
      </c>
      <c r="G32" s="212">
        <v>1</v>
      </c>
      <c r="H32" s="212">
        <v>1</v>
      </c>
      <c r="I32" s="212">
        <v>1</v>
      </c>
      <c r="J32" s="212">
        <v>1</v>
      </c>
      <c r="K32" s="212">
        <v>1</v>
      </c>
      <c r="L32" s="212">
        <v>1</v>
      </c>
      <c r="M32" s="212">
        <v>1</v>
      </c>
      <c r="N32" s="212">
        <v>1</v>
      </c>
      <c r="O32" s="212">
        <v>1</v>
      </c>
      <c r="P32" s="94"/>
      <c r="Q32" s="94"/>
    </row>
    <row r="33" spans="1:17" x14ac:dyDescent="0.25">
      <c r="A33" s="203"/>
      <c r="B33" s="203"/>
      <c r="C33" s="203"/>
      <c r="D33" s="203"/>
      <c r="E33" s="203"/>
      <c r="F33" s="203"/>
      <c r="G33" s="203"/>
      <c r="H33" s="203"/>
      <c r="I33" s="203"/>
      <c r="J33" s="203"/>
      <c r="K33" s="203"/>
      <c r="L33" s="203"/>
      <c r="M33" s="203"/>
      <c r="N33" s="203"/>
      <c r="O33" s="203"/>
      <c r="P33" s="94"/>
      <c r="Q33" s="94"/>
    </row>
    <row r="34" spans="1:17" x14ac:dyDescent="0.25">
      <c r="A34" s="206" t="s">
        <v>36</v>
      </c>
      <c r="B34" s="207"/>
      <c r="C34" s="35"/>
      <c r="D34" s="208"/>
      <c r="E34" s="35"/>
      <c r="F34" s="35"/>
      <c r="G34" s="35"/>
      <c r="H34" s="35"/>
      <c r="I34" s="35"/>
      <c r="J34" s="35"/>
      <c r="K34" s="35"/>
      <c r="L34" s="35"/>
      <c r="M34" s="35"/>
      <c r="N34" s="35"/>
      <c r="O34" s="35"/>
      <c r="P34" s="94"/>
      <c r="Q34" s="94"/>
    </row>
    <row r="35" spans="1:17" x14ac:dyDescent="0.25">
      <c r="A35" s="34" t="s">
        <v>33</v>
      </c>
      <c r="B35" s="34"/>
      <c r="C35" s="213">
        <f>C31</f>
        <v>43921</v>
      </c>
      <c r="D35" s="337">
        <f>C13</f>
        <v>44138</v>
      </c>
      <c r="E35" s="35"/>
      <c r="F35" s="35"/>
      <c r="G35" s="35"/>
      <c r="H35" s="35"/>
      <c r="I35" s="35"/>
      <c r="J35" s="35"/>
      <c r="K35" s="35"/>
      <c r="L35" s="35"/>
      <c r="M35" s="35"/>
      <c r="N35" s="35"/>
      <c r="O35" s="35"/>
      <c r="P35" s="94"/>
      <c r="Q35" s="94"/>
    </row>
    <row r="36" spans="1:17" x14ac:dyDescent="0.25">
      <c r="A36" s="211" t="s">
        <v>30</v>
      </c>
      <c r="B36" s="211"/>
      <c r="C36" s="212">
        <v>0</v>
      </c>
      <c r="D36" s="212">
        <v>12</v>
      </c>
      <c r="E36" s="35"/>
      <c r="F36" s="35"/>
      <c r="G36" s="35"/>
      <c r="H36" s="35"/>
      <c r="I36" s="35"/>
      <c r="J36" s="35"/>
      <c r="K36" s="35"/>
      <c r="L36" s="35"/>
      <c r="M36" s="35"/>
      <c r="N36" s="35"/>
      <c r="O36" s="35"/>
      <c r="P36" s="94"/>
      <c r="Q36" s="94"/>
    </row>
    <row r="37" spans="1:17" x14ac:dyDescent="0.25">
      <c r="A37" s="211"/>
      <c r="B37" s="214"/>
      <c r="C37" s="215"/>
      <c r="D37" s="203"/>
      <c r="E37" s="35"/>
      <c r="F37" s="35"/>
      <c r="G37" s="35"/>
      <c r="H37" s="35"/>
      <c r="I37" s="35"/>
      <c r="J37" s="35"/>
      <c r="K37" s="35"/>
      <c r="L37" s="35"/>
      <c r="M37" s="35"/>
      <c r="N37" s="35"/>
      <c r="O37" s="35"/>
      <c r="P37" s="94"/>
      <c r="Q37" s="94"/>
    </row>
    <row r="38" spans="1:17" x14ac:dyDescent="0.25">
      <c r="A38" s="34" t="s">
        <v>67</v>
      </c>
      <c r="B38" s="34"/>
      <c r="C38" s="216" t="s">
        <v>66</v>
      </c>
      <c r="D38" s="35"/>
      <c r="E38" s="35"/>
      <c r="F38" s="35"/>
      <c r="G38" s="35"/>
      <c r="H38" s="35"/>
      <c r="I38" s="35"/>
      <c r="J38" s="35"/>
      <c r="K38" s="35"/>
      <c r="L38" s="35"/>
      <c r="M38" s="35"/>
      <c r="N38" s="35"/>
      <c r="O38" s="35"/>
      <c r="P38" s="94"/>
      <c r="Q38" s="94"/>
    </row>
    <row r="39" spans="1:17" x14ac:dyDescent="0.25">
      <c r="A39" s="217" t="str">
        <f>"PV as at "&amp;TEXT(EOMONTH(C5,-12),"dd mmm yy")&amp;" of the series of unit amounts"</f>
        <v>PV as at 31 Mar 20 of the series of unit amounts</v>
      </c>
      <c r="B39" s="211"/>
      <c r="C39" s="218">
        <f>XNPV(C9,C32:O32,C31:O31)</f>
        <v>11.514484565750546</v>
      </c>
      <c r="D39" s="35"/>
      <c r="E39" s="35"/>
      <c r="F39" s="35"/>
      <c r="G39" s="35"/>
      <c r="H39" s="35"/>
      <c r="I39" s="35"/>
      <c r="J39" s="35"/>
      <c r="K39" s="35"/>
      <c r="L39" s="35"/>
      <c r="M39" s="35"/>
      <c r="N39" s="35"/>
      <c r="O39" s="35"/>
      <c r="P39" s="94"/>
      <c r="Q39" s="94"/>
    </row>
    <row r="40" spans="1:17" x14ac:dyDescent="0.25">
      <c r="A40" s="217" t="s">
        <v>328</v>
      </c>
      <c r="B40" s="211"/>
      <c r="C40" s="218">
        <f>XNPV(C9,C36:D36,C35:D35)</f>
        <v>11.514734066981221</v>
      </c>
      <c r="D40" s="35"/>
      <c r="E40" s="35"/>
      <c r="F40" s="35"/>
      <c r="G40" s="35"/>
      <c r="H40" s="35"/>
      <c r="I40" s="35"/>
      <c r="J40" s="35"/>
      <c r="K40" s="35"/>
      <c r="L40" s="35"/>
      <c r="M40" s="35"/>
      <c r="N40" s="35"/>
      <c r="O40" s="35"/>
      <c r="P40" s="94"/>
      <c r="Q40" s="94"/>
    </row>
    <row r="41" spans="1:17" x14ac:dyDescent="0.25">
      <c r="A41" s="217" t="str">
        <f>"Difference in PV for a date of " &amp; TEXT(D35,"d mmm")</f>
        <v>Difference in PV for a date of 3 Nov</v>
      </c>
      <c r="B41" s="211"/>
      <c r="C41" s="218">
        <f>C39-C40</f>
        <v>-2.4950123067490892E-4</v>
      </c>
      <c r="D41" s="35"/>
      <c r="E41" s="35"/>
      <c r="F41" s="35"/>
      <c r="G41" s="35"/>
      <c r="H41" s="35"/>
      <c r="I41" s="35"/>
      <c r="J41" s="35"/>
      <c r="K41" s="35"/>
      <c r="L41" s="35"/>
      <c r="M41" s="35"/>
      <c r="N41" s="35"/>
      <c r="O41" s="35"/>
      <c r="P41" s="94"/>
      <c r="Q41" s="94"/>
    </row>
    <row r="42" spans="1:17" x14ac:dyDescent="0.25">
      <c r="A42" s="217" t="s">
        <v>125</v>
      </c>
      <c r="B42" s="211"/>
      <c r="C42" s="36">
        <f>C41/C39</f>
        <v>-2.1668467159792986E-5</v>
      </c>
      <c r="D42" s="35"/>
      <c r="E42" s="35"/>
      <c r="F42" s="35"/>
      <c r="G42" s="35"/>
      <c r="H42" s="35"/>
      <c r="I42" s="35"/>
      <c r="J42" s="35"/>
      <c r="K42" s="35"/>
      <c r="L42" s="35"/>
      <c r="M42" s="35"/>
      <c r="N42" s="35"/>
      <c r="O42" s="35"/>
      <c r="P42" s="94"/>
      <c r="Q42" s="94"/>
    </row>
    <row r="43" spans="1:17" x14ac:dyDescent="0.25">
      <c r="A43" s="150"/>
      <c r="B43" s="150"/>
      <c r="C43" s="150"/>
      <c r="D43" s="94"/>
      <c r="E43" s="94"/>
      <c r="F43" s="94"/>
      <c r="G43" s="94"/>
      <c r="H43" s="94"/>
      <c r="I43" s="94"/>
      <c r="J43" s="94"/>
      <c r="K43" s="94"/>
      <c r="L43" s="94"/>
      <c r="M43" s="94"/>
      <c r="N43" s="94"/>
      <c r="O43" s="94"/>
      <c r="P43" s="94"/>
      <c r="Q43" s="94"/>
    </row>
    <row r="44" spans="1:17" x14ac:dyDescent="0.25">
      <c r="A44" s="94"/>
      <c r="B44" s="94"/>
      <c r="C44" s="94"/>
      <c r="D44" s="94"/>
      <c r="E44" s="94"/>
      <c r="F44" s="94"/>
      <c r="G44" s="94"/>
      <c r="H44" s="94"/>
      <c r="I44" s="94"/>
      <c r="J44" s="94"/>
      <c r="K44" s="94"/>
      <c r="L44" s="94"/>
      <c r="M44" s="94"/>
      <c r="N44" s="94"/>
      <c r="O44" s="94"/>
      <c r="P44" s="94"/>
      <c r="Q44" s="94"/>
    </row>
    <row r="45" spans="1:17" x14ac:dyDescent="0.25">
      <c r="A45" s="94"/>
      <c r="B45" s="94"/>
      <c r="C45" s="94"/>
      <c r="D45" s="94"/>
      <c r="E45" s="94"/>
      <c r="F45" s="94"/>
      <c r="G45" s="94"/>
      <c r="H45" s="94"/>
      <c r="I45" s="94"/>
      <c r="J45" s="94"/>
      <c r="K45" s="94"/>
      <c r="L45" s="94"/>
      <c r="M45" s="94"/>
      <c r="N45" s="94"/>
      <c r="O45" s="94"/>
      <c r="P45" s="94"/>
      <c r="Q45" s="94"/>
    </row>
    <row r="46" spans="1:17" x14ac:dyDescent="0.25">
      <c r="A46" s="94"/>
      <c r="B46" s="94"/>
      <c r="C46" s="94"/>
      <c r="D46" s="94"/>
      <c r="E46" s="94"/>
      <c r="F46" s="94"/>
      <c r="G46" s="94"/>
      <c r="H46" s="94"/>
      <c r="I46" s="94"/>
      <c r="J46" s="94"/>
      <c r="K46" s="94"/>
      <c r="L46" s="94"/>
      <c r="M46" s="94"/>
      <c r="N46" s="94"/>
      <c r="O46" s="94"/>
      <c r="P46" s="94"/>
      <c r="Q46" s="94"/>
    </row>
    <row r="47" spans="1:17" x14ac:dyDescent="0.25">
      <c r="A47" s="94"/>
      <c r="B47" s="94"/>
      <c r="C47" s="94"/>
      <c r="D47" s="94"/>
      <c r="E47" s="94"/>
      <c r="F47" s="94"/>
      <c r="G47" s="94"/>
      <c r="H47" s="94"/>
      <c r="I47" s="94"/>
      <c r="J47" s="94"/>
      <c r="K47" s="94"/>
      <c r="L47" s="94"/>
      <c r="M47" s="94"/>
      <c r="N47" s="94"/>
      <c r="O47" s="94"/>
      <c r="P47" s="94"/>
      <c r="Q47" s="94"/>
    </row>
    <row r="48" spans="1:17" x14ac:dyDescent="0.25">
      <c r="A48" s="94"/>
      <c r="B48" s="94"/>
      <c r="C48" s="94"/>
      <c r="D48" s="94"/>
      <c r="E48" s="94"/>
      <c r="F48" s="94"/>
      <c r="G48" s="94"/>
      <c r="H48" s="94"/>
      <c r="I48" s="94"/>
      <c r="J48" s="94"/>
      <c r="K48" s="94"/>
      <c r="L48" s="94"/>
      <c r="M48" s="94"/>
      <c r="N48" s="94"/>
      <c r="O48" s="94"/>
      <c r="P48" s="94"/>
      <c r="Q48" s="94"/>
    </row>
    <row r="49" spans="1:17" x14ac:dyDescent="0.25">
      <c r="A49" s="94"/>
      <c r="B49" s="94"/>
      <c r="C49" s="94"/>
      <c r="D49" s="94"/>
      <c r="E49" s="94"/>
      <c r="F49" s="94"/>
      <c r="G49" s="94"/>
      <c r="H49" s="94"/>
      <c r="I49" s="94"/>
      <c r="J49" s="94"/>
      <c r="K49" s="94"/>
      <c r="L49" s="94"/>
      <c r="M49" s="94"/>
      <c r="N49" s="94"/>
      <c r="O49" s="94"/>
      <c r="P49" s="94"/>
      <c r="Q49" s="94"/>
    </row>
    <row r="50" spans="1:17" x14ac:dyDescent="0.25">
      <c r="A50" s="94"/>
      <c r="B50" s="94"/>
      <c r="C50" s="94"/>
      <c r="D50" s="94"/>
      <c r="E50" s="94"/>
      <c r="F50" s="94"/>
      <c r="G50" s="94"/>
      <c r="H50" s="94"/>
      <c r="I50" s="94"/>
      <c r="J50" s="94"/>
      <c r="K50" s="94"/>
      <c r="L50" s="94"/>
      <c r="M50" s="94"/>
      <c r="N50" s="94"/>
      <c r="O50" s="94"/>
      <c r="P50" s="94"/>
      <c r="Q50" s="94"/>
    </row>
    <row r="51" spans="1:17" x14ac:dyDescent="0.25">
      <c r="A51" s="94"/>
      <c r="B51" s="94"/>
      <c r="C51" s="94"/>
      <c r="D51" s="94"/>
      <c r="E51" s="94"/>
      <c r="F51" s="94"/>
      <c r="G51" s="94"/>
      <c r="H51" s="94"/>
      <c r="I51" s="94"/>
      <c r="J51" s="94"/>
      <c r="K51" s="94"/>
      <c r="L51" s="94"/>
      <c r="M51" s="94"/>
      <c r="N51" s="94"/>
      <c r="O51" s="94"/>
      <c r="P51" s="94"/>
      <c r="Q51" s="94"/>
    </row>
    <row r="52" spans="1:17" x14ac:dyDescent="0.25">
      <c r="A52" s="94"/>
      <c r="B52" s="94"/>
      <c r="C52" s="94"/>
      <c r="D52" s="94"/>
      <c r="E52" s="94"/>
      <c r="F52" s="94"/>
      <c r="G52" s="94"/>
      <c r="H52" s="94"/>
      <c r="I52" s="94"/>
      <c r="J52" s="94"/>
      <c r="K52" s="94"/>
      <c r="L52" s="94"/>
      <c r="M52" s="94"/>
      <c r="N52" s="94"/>
      <c r="O52" s="94"/>
      <c r="P52" s="94"/>
      <c r="Q52" s="94"/>
    </row>
    <row r="53" spans="1:17" x14ac:dyDescent="0.25">
      <c r="A53" s="94"/>
      <c r="B53" s="94"/>
      <c r="C53" s="94"/>
      <c r="D53" s="94"/>
      <c r="E53" s="94"/>
      <c r="F53" s="94"/>
      <c r="G53" s="94"/>
      <c r="H53" s="94"/>
      <c r="I53" s="94"/>
      <c r="J53" s="94"/>
      <c r="K53" s="94"/>
      <c r="L53" s="94"/>
      <c r="M53" s="94"/>
      <c r="N53" s="94"/>
      <c r="O53" s="94"/>
      <c r="P53" s="94"/>
      <c r="Q53" s="94"/>
    </row>
    <row r="54" spans="1:17" x14ac:dyDescent="0.25">
      <c r="A54" s="94"/>
      <c r="B54" s="94"/>
      <c r="C54" s="94"/>
      <c r="D54" s="94"/>
      <c r="E54" s="94"/>
      <c r="F54" s="94"/>
      <c r="G54" s="94"/>
      <c r="H54" s="94"/>
      <c r="I54" s="94"/>
      <c r="J54" s="94"/>
      <c r="K54" s="94"/>
      <c r="L54" s="94"/>
      <c r="M54" s="94"/>
      <c r="N54" s="94"/>
      <c r="O54" s="94"/>
      <c r="P54" s="94"/>
      <c r="Q54" s="94"/>
    </row>
    <row r="55" spans="1:17" x14ac:dyDescent="0.25">
      <c r="A55" s="94"/>
      <c r="B55" s="94"/>
      <c r="C55" s="94"/>
      <c r="D55" s="94"/>
      <c r="E55" s="94"/>
      <c r="F55" s="94"/>
      <c r="G55" s="94"/>
      <c r="H55" s="94"/>
      <c r="I55" s="94"/>
      <c r="J55" s="94"/>
      <c r="K55" s="94"/>
      <c r="L55" s="94"/>
      <c r="M55" s="94"/>
      <c r="N55" s="94"/>
      <c r="O55" s="94"/>
      <c r="P55" s="94"/>
      <c r="Q55" s="94"/>
    </row>
    <row r="56" spans="1:17" x14ac:dyDescent="0.25">
      <c r="A56" s="94"/>
      <c r="B56" s="94"/>
      <c r="C56" s="94"/>
      <c r="D56" s="94"/>
      <c r="E56" s="94"/>
      <c r="F56" s="94"/>
      <c r="G56" s="94"/>
      <c r="H56" s="94"/>
      <c r="I56" s="94"/>
      <c r="J56" s="94"/>
      <c r="K56" s="94"/>
      <c r="L56" s="94"/>
      <c r="M56" s="94"/>
      <c r="N56" s="94"/>
      <c r="O56" s="94"/>
      <c r="P56" s="94"/>
      <c r="Q56" s="94"/>
    </row>
    <row r="57" spans="1:17" x14ac:dyDescent="0.25">
      <c r="A57" s="94"/>
      <c r="B57" s="94"/>
      <c r="C57" s="94"/>
      <c r="D57" s="94"/>
      <c r="E57" s="94"/>
      <c r="F57" s="94"/>
      <c r="G57" s="94"/>
      <c r="H57" s="94"/>
      <c r="I57" s="94"/>
      <c r="J57" s="94"/>
      <c r="K57" s="94"/>
      <c r="L57" s="94"/>
      <c r="M57" s="94"/>
      <c r="N57" s="94"/>
      <c r="O57" s="94"/>
      <c r="P57" s="94"/>
      <c r="Q57" s="94"/>
    </row>
    <row r="58" spans="1:17" x14ac:dyDescent="0.25">
      <c r="A58" s="94"/>
      <c r="B58" s="94"/>
      <c r="C58" s="94"/>
      <c r="D58" s="94"/>
      <c r="E58" s="94"/>
      <c r="F58" s="94"/>
      <c r="G58" s="94"/>
      <c r="H58" s="94"/>
      <c r="I58" s="94"/>
      <c r="J58" s="94"/>
      <c r="K58" s="94"/>
      <c r="L58" s="94"/>
      <c r="M58" s="94"/>
      <c r="N58" s="94"/>
      <c r="O58" s="94"/>
      <c r="P58" s="94"/>
      <c r="Q58" s="94"/>
    </row>
    <row r="59" spans="1:17" x14ac:dyDescent="0.25">
      <c r="A59" s="94"/>
      <c r="B59" s="94"/>
      <c r="C59" s="94"/>
      <c r="D59" s="94"/>
      <c r="E59" s="94"/>
      <c r="F59" s="94"/>
      <c r="G59" s="94"/>
      <c r="H59" s="94"/>
      <c r="I59" s="94"/>
      <c r="J59" s="94"/>
      <c r="K59" s="94"/>
      <c r="L59" s="94"/>
      <c r="M59" s="94"/>
      <c r="N59" s="94"/>
      <c r="O59" s="94"/>
      <c r="P59" s="94"/>
      <c r="Q59" s="94"/>
    </row>
    <row r="60" spans="1:17" x14ac:dyDescent="0.25">
      <c r="A60" s="94"/>
      <c r="B60" s="94"/>
      <c r="C60" s="94"/>
      <c r="D60" s="94"/>
      <c r="E60" s="94"/>
      <c r="F60" s="94"/>
      <c r="G60" s="94"/>
      <c r="H60" s="94"/>
      <c r="I60" s="94"/>
      <c r="J60" s="94"/>
      <c r="K60" s="94"/>
      <c r="L60" s="94"/>
      <c r="M60" s="94"/>
      <c r="N60" s="94"/>
      <c r="O60" s="94"/>
      <c r="P60" s="94"/>
      <c r="Q60" s="94"/>
    </row>
    <row r="61" spans="1:17" x14ac:dyDescent="0.25">
      <c r="A61" s="94"/>
      <c r="B61" s="94"/>
      <c r="C61" s="94"/>
      <c r="D61" s="94"/>
      <c r="E61" s="94"/>
      <c r="F61" s="94"/>
      <c r="G61" s="94"/>
      <c r="H61" s="94"/>
      <c r="I61" s="94"/>
      <c r="J61" s="94"/>
      <c r="K61" s="94"/>
      <c r="L61" s="94"/>
      <c r="M61" s="94"/>
      <c r="N61" s="94"/>
      <c r="O61" s="94"/>
      <c r="P61" s="94"/>
      <c r="Q61" s="94"/>
    </row>
    <row r="62" spans="1:17" x14ac:dyDescent="0.25">
      <c r="A62" s="94"/>
      <c r="B62" s="94"/>
      <c r="C62" s="94"/>
      <c r="D62" s="94"/>
      <c r="E62" s="94"/>
      <c r="F62" s="94"/>
      <c r="G62" s="94"/>
      <c r="H62" s="94"/>
      <c r="I62" s="94"/>
      <c r="J62" s="94"/>
      <c r="K62" s="94"/>
      <c r="L62" s="94"/>
      <c r="M62" s="94"/>
      <c r="N62" s="94"/>
      <c r="O62" s="94"/>
      <c r="P62" s="94"/>
      <c r="Q62" s="94"/>
    </row>
    <row r="63" spans="1:17" x14ac:dyDescent="0.25">
      <c r="A63" s="94"/>
      <c r="B63" s="94"/>
      <c r="C63" s="94"/>
      <c r="D63" s="94"/>
      <c r="E63" s="94"/>
      <c r="F63" s="94"/>
      <c r="G63" s="94"/>
      <c r="H63" s="94"/>
      <c r="I63" s="94"/>
      <c r="J63" s="94"/>
      <c r="K63" s="94"/>
      <c r="L63" s="94"/>
      <c r="M63" s="94"/>
      <c r="N63" s="94"/>
      <c r="O63" s="94"/>
      <c r="P63" s="94"/>
      <c r="Q63" s="94"/>
    </row>
    <row r="64" spans="1:17" x14ac:dyDescent="0.25">
      <c r="A64" s="94"/>
      <c r="B64" s="94"/>
      <c r="C64" s="94"/>
      <c r="D64" s="94"/>
      <c r="E64" s="94"/>
      <c r="F64" s="94"/>
      <c r="G64" s="94"/>
      <c r="H64" s="94"/>
      <c r="I64" s="94"/>
      <c r="J64" s="94"/>
      <c r="K64" s="94"/>
      <c r="L64" s="94"/>
      <c r="M64" s="94"/>
      <c r="N64" s="94"/>
      <c r="O64" s="94"/>
      <c r="P64" s="94"/>
      <c r="Q64" s="94"/>
    </row>
    <row r="65" spans="1:17" x14ac:dyDescent="0.25">
      <c r="A65" s="94"/>
      <c r="B65" s="94"/>
      <c r="C65" s="94"/>
      <c r="D65" s="94"/>
      <c r="E65" s="94"/>
      <c r="F65" s="94"/>
      <c r="G65" s="94"/>
      <c r="H65" s="94"/>
      <c r="I65" s="94"/>
      <c r="J65" s="94"/>
      <c r="K65" s="94"/>
      <c r="L65" s="94"/>
      <c r="M65" s="94"/>
      <c r="N65" s="94"/>
      <c r="O65" s="94"/>
      <c r="P65" s="94"/>
      <c r="Q65" s="94"/>
    </row>
    <row r="66" spans="1:17" x14ac:dyDescent="0.25">
      <c r="A66" s="94"/>
      <c r="B66" s="94"/>
      <c r="C66" s="94"/>
      <c r="D66" s="94"/>
      <c r="E66" s="94"/>
      <c r="F66" s="94"/>
      <c r="G66" s="94"/>
      <c r="H66" s="94"/>
      <c r="I66" s="94"/>
      <c r="J66" s="94"/>
      <c r="K66" s="94"/>
      <c r="L66" s="94"/>
      <c r="M66" s="94"/>
      <c r="N66" s="94"/>
      <c r="O66" s="94"/>
      <c r="P66" s="94"/>
      <c r="Q66" s="94"/>
    </row>
    <row r="67" spans="1:17" x14ac:dyDescent="0.25">
      <c r="A67" s="94"/>
      <c r="B67" s="94"/>
      <c r="C67" s="94"/>
      <c r="D67" s="94"/>
      <c r="E67" s="94"/>
      <c r="F67" s="94"/>
      <c r="G67" s="94"/>
      <c r="H67" s="94"/>
      <c r="I67" s="94"/>
      <c r="J67" s="94"/>
      <c r="K67" s="94"/>
      <c r="L67" s="94"/>
      <c r="M67" s="94"/>
      <c r="N67" s="94"/>
      <c r="O67" s="94"/>
      <c r="P67" s="94"/>
      <c r="Q67" s="94"/>
    </row>
    <row r="68" spans="1:17" x14ac:dyDescent="0.25">
      <c r="A68" s="94"/>
      <c r="B68" s="94"/>
      <c r="C68" s="94"/>
      <c r="D68" s="94"/>
      <c r="E68" s="94"/>
      <c r="F68" s="94"/>
      <c r="G68" s="94"/>
      <c r="H68" s="94"/>
      <c r="I68" s="94"/>
      <c r="J68" s="94"/>
      <c r="K68" s="94"/>
      <c r="L68" s="94"/>
      <c r="M68" s="94"/>
      <c r="N68" s="94"/>
      <c r="O68" s="94"/>
      <c r="P68" s="94"/>
      <c r="Q68" s="94"/>
    </row>
    <row r="69" spans="1:17" x14ac:dyDescent="0.25">
      <c r="A69" s="94"/>
      <c r="B69" s="94"/>
      <c r="C69" s="94"/>
      <c r="D69" s="94"/>
      <c r="E69" s="94"/>
      <c r="F69" s="94"/>
      <c r="G69" s="94"/>
      <c r="H69" s="94"/>
      <c r="I69" s="94"/>
      <c r="J69" s="94"/>
      <c r="K69" s="94"/>
      <c r="L69" s="94"/>
      <c r="M69" s="94"/>
      <c r="N69" s="94"/>
      <c r="O69" s="94"/>
      <c r="P69" s="94"/>
      <c r="Q69" s="94"/>
    </row>
    <row r="70" spans="1:17" x14ac:dyDescent="0.25">
      <c r="A70" s="94"/>
      <c r="B70" s="94"/>
      <c r="C70" s="94"/>
      <c r="D70" s="94"/>
      <c r="E70" s="94"/>
      <c r="F70" s="94"/>
      <c r="G70" s="94"/>
      <c r="H70" s="94"/>
      <c r="I70" s="94"/>
      <c r="J70" s="94"/>
      <c r="K70" s="94"/>
      <c r="L70" s="94"/>
      <c r="M70" s="94"/>
      <c r="N70" s="94"/>
      <c r="O70" s="94"/>
      <c r="P70" s="94"/>
      <c r="Q70" s="94"/>
    </row>
    <row r="71" spans="1:17" x14ac:dyDescent="0.25">
      <c r="A71" s="94"/>
      <c r="B71" s="94"/>
      <c r="C71" s="94"/>
      <c r="D71" s="94"/>
      <c r="E71" s="94"/>
      <c r="F71" s="94"/>
      <c r="G71" s="94"/>
      <c r="H71" s="94"/>
      <c r="I71" s="94"/>
      <c r="J71" s="94"/>
      <c r="K71" s="94"/>
      <c r="L71" s="94"/>
      <c r="M71" s="94"/>
      <c r="N71" s="94"/>
      <c r="O71" s="94"/>
      <c r="P71" s="94"/>
      <c r="Q71" s="94"/>
    </row>
  </sheetData>
  <pageMargins left="0.23622047244094491" right="0.23622047244094491" top="0.74803149606299213" bottom="0.74803149606299213" header="0.31496062992125984" footer="0.31496062992125984"/>
  <pageSetup paperSize="9" scale="61" orientation="landscape" r:id="rId1"/>
  <headerFooter>
    <oddHeader>&amp;R&amp;D &amp;T</oddHeader>
    <oddFooter>&amp;L&amp;F&amp;C&amp;A&amp;R&amp;P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9988E"/>
    <pageSetUpPr fitToPage="1"/>
  </sheetPr>
  <dimension ref="A1:N97"/>
  <sheetViews>
    <sheetView showGridLines="0" view="pageBreakPreview" zoomScaleNormal="100" zoomScaleSheetLayoutView="100" workbookViewId="0"/>
  </sheetViews>
  <sheetFormatPr defaultColWidth="9.140625" defaultRowHeight="15" x14ac:dyDescent="0.25"/>
  <cols>
    <col min="1" max="1" width="50.5703125" style="93" customWidth="1"/>
    <col min="2" max="2" width="12.5703125" style="93" customWidth="1"/>
    <col min="3" max="3" width="12" style="93" customWidth="1"/>
    <col min="4" max="10" width="11.85546875" style="93" customWidth="1"/>
    <col min="11" max="11" width="3.140625" style="93" customWidth="1"/>
    <col min="12" max="12" width="12.5703125" style="93" bestFit="1" customWidth="1"/>
    <col min="13" max="16384" width="9.140625" style="93"/>
  </cols>
  <sheetData>
    <row r="1" spans="1:14" ht="39.950000000000003" customHeight="1" x14ac:dyDescent="0.25">
      <c r="A1" s="67" t="s">
        <v>71</v>
      </c>
      <c r="B1" s="94"/>
      <c r="C1" s="45"/>
      <c r="D1" s="94"/>
      <c r="E1" s="94"/>
      <c r="F1" s="94"/>
      <c r="G1" s="94"/>
      <c r="H1" s="94"/>
      <c r="I1" s="94"/>
      <c r="J1" s="124" t="str">
        <f>EDB_Name</f>
        <v>Alpine Energy</v>
      </c>
      <c r="K1" s="94"/>
      <c r="L1" s="94"/>
      <c r="M1" s="94"/>
      <c r="N1" s="94"/>
    </row>
    <row r="2" spans="1:14" ht="20.100000000000001" customHeight="1" x14ac:dyDescent="0.25">
      <c r="A2" s="125" t="s">
        <v>161</v>
      </c>
      <c r="B2" s="126"/>
      <c r="C2" s="94"/>
      <c r="D2" s="94"/>
      <c r="E2" s="94"/>
      <c r="F2" s="94"/>
      <c r="G2" s="94"/>
      <c r="H2" s="94"/>
      <c r="I2" s="94"/>
      <c r="J2" s="94"/>
      <c r="K2" s="94"/>
      <c r="L2" s="94"/>
      <c r="M2" s="94"/>
      <c r="N2" s="94"/>
    </row>
    <row r="3" spans="1:14" ht="39.950000000000003" customHeight="1" x14ac:dyDescent="0.35">
      <c r="A3" s="70" t="s">
        <v>0</v>
      </c>
      <c r="B3" s="94"/>
      <c r="C3" s="45"/>
      <c r="D3" s="110"/>
      <c r="E3" s="110"/>
      <c r="F3" s="94"/>
      <c r="G3" s="94"/>
      <c r="H3" s="94"/>
      <c r="I3" s="94"/>
      <c r="J3" s="94"/>
      <c r="K3" s="94"/>
      <c r="L3" s="94"/>
      <c r="M3" s="94"/>
      <c r="N3" s="94"/>
    </row>
    <row r="4" spans="1:14" x14ac:dyDescent="0.25">
      <c r="A4" s="22"/>
      <c r="B4" s="22" t="s">
        <v>131</v>
      </c>
      <c r="C4" s="193" t="s">
        <v>66</v>
      </c>
      <c r="D4" s="21" t="str">
        <f>Inputs!C$4</f>
        <v>2018/19</v>
      </c>
      <c r="E4" s="21" t="str">
        <f>Inputs!D$4</f>
        <v>2019/20</v>
      </c>
      <c r="F4" s="21" t="str">
        <f>Inputs!E$4</f>
        <v>2020/21</v>
      </c>
      <c r="G4" s="21" t="str">
        <f>Inputs!F$4</f>
        <v>2021/22</v>
      </c>
      <c r="H4" s="21" t="str">
        <f>Inputs!G$4</f>
        <v>2022/23</v>
      </c>
      <c r="I4" s="21" t="str">
        <f>Inputs!H$4</f>
        <v>2023/24</v>
      </c>
      <c r="J4" s="21" t="str">
        <f>Inputs!I$4</f>
        <v>2024/25</v>
      </c>
      <c r="K4" s="94"/>
      <c r="L4" s="94"/>
      <c r="M4" s="94"/>
      <c r="N4" s="94"/>
    </row>
    <row r="5" spans="1:14" x14ac:dyDescent="0.25">
      <c r="A5" s="134" t="s">
        <v>7</v>
      </c>
      <c r="B5" s="127" t="s">
        <v>98</v>
      </c>
      <c r="C5" s="400">
        <f>'EDB data'!B27</f>
        <v>153233.2190546873</v>
      </c>
      <c r="D5" s="219"/>
      <c r="E5" s="219"/>
      <c r="F5" s="219"/>
      <c r="G5" s="219"/>
      <c r="H5" s="219"/>
      <c r="I5" s="219"/>
      <c r="J5" s="219"/>
      <c r="K5" s="94"/>
      <c r="L5" s="94"/>
      <c r="M5" s="94"/>
      <c r="N5" s="94"/>
    </row>
    <row r="6" spans="1:14" x14ac:dyDescent="0.25">
      <c r="A6" s="134" t="s">
        <v>43</v>
      </c>
      <c r="B6" s="127" t="s">
        <v>98</v>
      </c>
      <c r="C6" s="400">
        <f>'EDB data'!B30</f>
        <v>9784.5645807422716</v>
      </c>
      <c r="D6" s="220"/>
      <c r="E6" s="220"/>
      <c r="F6" s="220"/>
      <c r="G6" s="220"/>
      <c r="H6" s="220"/>
      <c r="I6" s="220"/>
      <c r="J6" s="220"/>
      <c r="K6" s="94"/>
      <c r="L6" s="94"/>
      <c r="M6" s="94"/>
      <c r="N6" s="94"/>
    </row>
    <row r="7" spans="1:14" x14ac:dyDescent="0.25">
      <c r="A7" s="134" t="s">
        <v>173</v>
      </c>
      <c r="B7" s="127" t="s">
        <v>98</v>
      </c>
      <c r="C7" s="400">
        <f>'EDB data'!B31</f>
        <v>2346.8188939219372</v>
      </c>
      <c r="D7" s="220"/>
      <c r="E7" s="220"/>
      <c r="F7" s="220"/>
      <c r="G7" s="220"/>
      <c r="H7" s="220"/>
      <c r="I7" s="220"/>
      <c r="J7" s="220"/>
      <c r="K7" s="94"/>
      <c r="L7" s="94"/>
      <c r="M7" s="94"/>
      <c r="N7" s="94"/>
    </row>
    <row r="8" spans="1:14" x14ac:dyDescent="0.25">
      <c r="A8" s="134" t="s">
        <v>106</v>
      </c>
      <c r="B8" s="127" t="s">
        <v>98</v>
      </c>
      <c r="C8" s="400">
        <f>'EDB data'!B32</f>
        <v>156778.6950982842</v>
      </c>
      <c r="D8" s="220"/>
      <c r="E8" s="220"/>
      <c r="F8" s="220"/>
      <c r="G8" s="220"/>
      <c r="H8" s="220"/>
      <c r="I8" s="220"/>
      <c r="J8" s="221"/>
      <c r="K8" s="94"/>
      <c r="L8" s="94"/>
      <c r="M8" s="94"/>
      <c r="N8" s="94"/>
    </row>
    <row r="9" spans="1:14" x14ac:dyDescent="0.25">
      <c r="A9" s="134" t="s">
        <v>10</v>
      </c>
      <c r="B9" s="127" t="s">
        <v>98</v>
      </c>
      <c r="C9" s="400"/>
      <c r="D9" s="401">
        <f>'EDB data'!$B62</f>
        <v>168</v>
      </c>
      <c r="E9" s="401">
        <f>'EDB data'!$B63</f>
        <v>326.95299250294715</v>
      </c>
      <c r="F9" s="401">
        <f>'EDB data'!$B64</f>
        <v>332.63207673997107</v>
      </c>
      <c r="G9" s="401">
        <f>'EDB data'!$B65</f>
        <v>339.66332389057214</v>
      </c>
      <c r="H9" s="401">
        <f>'EDB data'!$B66</f>
        <v>347.02360458483008</v>
      </c>
      <c r="I9" s="401">
        <f>'EDB data'!$B67</f>
        <v>354.35027737076769</v>
      </c>
      <c r="J9" s="401">
        <f>'EDB data'!$B68</f>
        <v>361.63446017257883</v>
      </c>
      <c r="K9" s="94"/>
      <c r="L9" s="94"/>
      <c r="M9" s="94"/>
      <c r="N9" s="94"/>
    </row>
    <row r="10" spans="1:14" x14ac:dyDescent="0.25">
      <c r="A10" s="222" t="s">
        <v>32</v>
      </c>
      <c r="B10" s="127" t="s">
        <v>98</v>
      </c>
      <c r="C10" s="402"/>
      <c r="D10" s="401">
        <f>'EDB data'!$B53</f>
        <v>14228.648620499998</v>
      </c>
      <c r="E10" s="401">
        <f>'EDB data'!$B54</f>
        <v>12882.837513377981</v>
      </c>
      <c r="F10" s="401">
        <f>'EDB data'!$B55</f>
        <v>9564.4826426300915</v>
      </c>
      <c r="G10" s="401">
        <f>'EDB data'!$B56</f>
        <v>9433.7893241505353</v>
      </c>
      <c r="H10" s="401">
        <f>'EDB data'!$B57</f>
        <v>10826.837234549381</v>
      </c>
      <c r="I10" s="401">
        <f>'EDB data'!$B58</f>
        <v>8006.4357462069029</v>
      </c>
      <c r="J10" s="401">
        <f>'EDB data'!$B59</f>
        <v>8895.7689507102095</v>
      </c>
      <c r="K10" s="94"/>
      <c r="L10" s="94"/>
      <c r="M10" s="94"/>
      <c r="N10" s="94"/>
    </row>
    <row r="11" spans="1:14" x14ac:dyDescent="0.25">
      <c r="A11" s="134" t="s">
        <v>17</v>
      </c>
      <c r="B11" s="127" t="s">
        <v>98</v>
      </c>
      <c r="C11" s="400">
        <f>'EDB data'!B12</f>
        <v>44</v>
      </c>
      <c r="D11" s="403"/>
      <c r="E11" s="403"/>
      <c r="F11" s="403"/>
      <c r="G11" s="403"/>
      <c r="H11" s="403"/>
      <c r="I11" s="403"/>
      <c r="J11" s="403"/>
      <c r="K11" s="94"/>
      <c r="L11" s="94"/>
      <c r="M11" s="94"/>
      <c r="N11" s="94"/>
    </row>
    <row r="12" spans="1:14" x14ac:dyDescent="0.25">
      <c r="A12" s="134" t="s">
        <v>114</v>
      </c>
      <c r="B12" s="127" t="s">
        <v>98</v>
      </c>
      <c r="C12" s="404"/>
      <c r="D12" s="405">
        <f>'EDB data'!B22</f>
        <v>1.5332197614991383E-2</v>
      </c>
      <c r="E12" s="405">
        <f>'EDB data'!C22</f>
        <v>1.4261744966443057E-2</v>
      </c>
      <c r="F12" s="405">
        <f>'EDB data'!D22</f>
        <v>1.7369727047146455E-2</v>
      </c>
      <c r="G12" s="405">
        <f>'EDB data'!E22</f>
        <v>2.1138211382113914E-2</v>
      </c>
      <c r="H12" s="405">
        <f>'EDB data'!F22</f>
        <v>2.1669341894061001E-2</v>
      </c>
      <c r="I12" s="405">
        <f>'EDB data'!G22</f>
        <v>2.1112894596040599E-2</v>
      </c>
      <c r="J12" s="405">
        <f>'EDB data'!H22</f>
        <v>2.0556447298020419E-2</v>
      </c>
      <c r="K12" s="94"/>
      <c r="L12" s="94"/>
      <c r="M12" s="94"/>
      <c r="N12" s="94"/>
    </row>
    <row r="13" spans="1:14" x14ac:dyDescent="0.25">
      <c r="A13" s="133" t="s">
        <v>284</v>
      </c>
      <c r="B13" s="127" t="s">
        <v>98</v>
      </c>
      <c r="C13" s="406">
        <f>'EDB data'!B40</f>
        <v>1</v>
      </c>
      <c r="D13" s="405"/>
      <c r="E13" s="405"/>
      <c r="F13" s="405"/>
      <c r="G13" s="405"/>
      <c r="H13" s="405"/>
      <c r="I13" s="405"/>
      <c r="J13" s="405"/>
      <c r="K13" s="94"/>
      <c r="L13" s="94"/>
      <c r="M13" s="94"/>
      <c r="N13" s="94"/>
    </row>
    <row r="14" spans="1:14" ht="39.950000000000003" customHeight="1" x14ac:dyDescent="0.35">
      <c r="A14" s="196" t="s">
        <v>1</v>
      </c>
      <c r="B14" s="150"/>
      <c r="C14" s="223"/>
      <c r="D14" s="224"/>
      <c r="E14" s="224"/>
      <c r="F14" s="150"/>
      <c r="G14" s="150"/>
      <c r="H14" s="150"/>
      <c r="I14" s="150"/>
      <c r="J14" s="150"/>
      <c r="K14" s="94"/>
      <c r="L14" s="94"/>
      <c r="M14" s="94"/>
      <c r="N14" s="94"/>
    </row>
    <row r="15" spans="1:14" ht="21" x14ac:dyDescent="0.35">
      <c r="A15" s="62"/>
      <c r="B15" s="62"/>
      <c r="C15" s="63"/>
      <c r="D15" s="62"/>
      <c r="E15" s="62"/>
      <c r="F15" s="62"/>
      <c r="G15" s="62"/>
      <c r="H15" s="62"/>
      <c r="I15" s="62"/>
      <c r="J15" s="62"/>
      <c r="K15" s="94"/>
      <c r="L15" s="94"/>
      <c r="M15" s="94"/>
      <c r="N15" s="94"/>
    </row>
    <row r="16" spans="1:14" ht="36.75" customHeight="1" x14ac:dyDescent="0.35">
      <c r="A16" s="69" t="s">
        <v>134</v>
      </c>
      <c r="B16" s="62"/>
      <c r="C16" s="63"/>
      <c r="D16" s="145" t="s">
        <v>285</v>
      </c>
      <c r="E16" s="145" t="s">
        <v>286</v>
      </c>
      <c r="F16" s="146" t="s">
        <v>302</v>
      </c>
      <c r="G16" s="62"/>
      <c r="H16" s="62"/>
      <c r="I16" s="62"/>
      <c r="J16" s="62"/>
      <c r="K16" s="94"/>
      <c r="L16" s="94"/>
      <c r="M16" s="94"/>
      <c r="N16" s="94"/>
    </row>
    <row r="17" spans="1:14" x14ac:dyDescent="0.25">
      <c r="A17" s="163"/>
      <c r="B17" s="22"/>
      <c r="C17" s="200"/>
      <c r="D17" s="53" t="str">
        <f>Inputs!C$4</f>
        <v>2018/19</v>
      </c>
      <c r="E17" s="230" t="str">
        <f>Inputs!D$4</f>
        <v>2019/20</v>
      </c>
      <c r="F17" s="230" t="str">
        <f>Inputs!E$4</f>
        <v>2020/21</v>
      </c>
      <c r="G17" s="225" t="str">
        <f>Inputs!F$4</f>
        <v>2021/22</v>
      </c>
      <c r="H17" s="225" t="str">
        <f>Inputs!G$4</f>
        <v>2022/23</v>
      </c>
      <c r="I17" s="225" t="str">
        <f>Inputs!H$4</f>
        <v>2023/24</v>
      </c>
      <c r="J17" s="225" t="str">
        <f>Inputs!I$4</f>
        <v>2024/25</v>
      </c>
      <c r="K17" s="94"/>
      <c r="L17" s="94"/>
      <c r="M17" s="94"/>
      <c r="N17" s="94"/>
    </row>
    <row r="18" spans="1:14" x14ac:dyDescent="0.25">
      <c r="A18" s="226" t="s">
        <v>9</v>
      </c>
      <c r="B18" s="127"/>
      <c r="C18" s="227"/>
      <c r="D18" s="228"/>
      <c r="E18" s="229">
        <f>100%*C5/C6-1</f>
        <v>14.660709047419134</v>
      </c>
      <c r="F18" s="339">
        <f>C13*C5/C6-2</f>
        <v>13.660709047419134</v>
      </c>
      <c r="G18" s="338">
        <f t="shared" ref="G18:J18" si="0">F18-1</f>
        <v>12.660709047419134</v>
      </c>
      <c r="H18" s="231">
        <f t="shared" si="0"/>
        <v>11.660709047419134</v>
      </c>
      <c r="I18" s="231">
        <f t="shared" si="0"/>
        <v>10.660709047419134</v>
      </c>
      <c r="J18" s="231">
        <f t="shared" si="0"/>
        <v>9.6607090474191342</v>
      </c>
      <c r="K18" s="94"/>
      <c r="L18" s="94" t="s">
        <v>225</v>
      </c>
      <c r="M18" s="94"/>
      <c r="N18" s="94"/>
    </row>
    <row r="19" spans="1:14" x14ac:dyDescent="0.25">
      <c r="A19" s="26" t="s">
        <v>35</v>
      </c>
      <c r="B19" s="133"/>
      <c r="C19" s="232"/>
      <c r="D19" s="233"/>
      <c r="E19" s="130">
        <f t="shared" ref="E19" si="1">D23</f>
        <v>156778.6950982842</v>
      </c>
      <c r="F19" s="234">
        <f>E23</f>
        <v>147986.98069378638</v>
      </c>
      <c r="G19" s="234">
        <f>F23</f>
        <v>139383.455821532</v>
      </c>
      <c r="H19" s="234">
        <f>G23</f>
        <v>130970.84820078715</v>
      </c>
      <c r="I19" s="234">
        <f>H23</f>
        <v>122219.71059841115</v>
      </c>
      <c r="J19" s="234">
        <f>I23</f>
        <v>112971.20931677461</v>
      </c>
      <c r="K19" s="94"/>
      <c r="L19" s="94" t="s">
        <v>226</v>
      </c>
      <c r="M19" s="94"/>
      <c r="N19" s="94"/>
    </row>
    <row r="20" spans="1:14" x14ac:dyDescent="0.25">
      <c r="A20" s="26" t="s">
        <v>10</v>
      </c>
      <c r="B20" s="133"/>
      <c r="C20" s="232"/>
      <c r="D20" s="233"/>
      <c r="E20" s="130">
        <f t="shared" ref="E20:J20" si="2">E9</f>
        <v>326.95299250294715</v>
      </c>
      <c r="F20" s="130">
        <f t="shared" si="2"/>
        <v>332.63207673997107</v>
      </c>
      <c r="G20" s="130">
        <f t="shared" si="2"/>
        <v>339.66332389057214</v>
      </c>
      <c r="H20" s="130">
        <f t="shared" si="2"/>
        <v>347.02360458483008</v>
      </c>
      <c r="I20" s="130">
        <f t="shared" si="2"/>
        <v>354.35027737076769</v>
      </c>
      <c r="J20" s="130">
        <f t="shared" si="2"/>
        <v>361.63446017257883</v>
      </c>
      <c r="K20" s="94"/>
      <c r="L20" s="94"/>
      <c r="M20" s="94"/>
      <c r="N20" s="94"/>
    </row>
    <row r="21" spans="1:14" x14ac:dyDescent="0.25">
      <c r="A21" s="26" t="s">
        <v>11</v>
      </c>
      <c r="B21" s="133"/>
      <c r="C21" s="232"/>
      <c r="D21" s="233"/>
      <c r="E21" s="130">
        <f t="shared" ref="E21:J21" si="3">(E19*0.999-E20)*E28</f>
        <v>2229.0389077027098</v>
      </c>
      <c r="F21" s="235">
        <f t="shared" si="3"/>
        <v>2562.14523934112</v>
      </c>
      <c r="G21" s="235">
        <f t="shared" si="3"/>
        <v>2936.1907602336041</v>
      </c>
      <c r="H21" s="235">
        <f t="shared" si="3"/>
        <v>2827.6942625971446</v>
      </c>
      <c r="I21" s="235">
        <f t="shared" si="3"/>
        <v>2570.350095499211</v>
      </c>
      <c r="J21" s="235">
        <f t="shared" si="3"/>
        <v>2312.5305040817111</v>
      </c>
      <c r="K21" s="94"/>
      <c r="L21" s="94" t="s">
        <v>227</v>
      </c>
      <c r="M21" s="94"/>
      <c r="N21" s="94"/>
    </row>
    <row r="22" spans="1:14" x14ac:dyDescent="0.25">
      <c r="A22" s="26" t="s">
        <v>12</v>
      </c>
      <c r="B22" s="133"/>
      <c r="C22" s="232"/>
      <c r="D22" s="237"/>
      <c r="E22" s="130">
        <f t="shared" ref="E22:J22" si="4">E19/E18</f>
        <v>10693.800319697597</v>
      </c>
      <c r="F22" s="235">
        <f t="shared" si="4"/>
        <v>10833.038034855519</v>
      </c>
      <c r="G22" s="235">
        <f t="shared" si="4"/>
        <v>11009.135057087904</v>
      </c>
      <c r="H22" s="235">
        <f t="shared" si="4"/>
        <v>11231.808260388329</v>
      </c>
      <c r="I22" s="235">
        <f t="shared" si="4"/>
        <v>11464.501099764982</v>
      </c>
      <c r="J22" s="235">
        <f t="shared" si="4"/>
        <v>11693.883830085428</v>
      </c>
      <c r="K22" s="94"/>
      <c r="L22" s="94" t="s">
        <v>228</v>
      </c>
      <c r="M22" s="94"/>
      <c r="N22" s="94"/>
    </row>
    <row r="23" spans="1:14" x14ac:dyDescent="0.25">
      <c r="A23" s="26" t="s">
        <v>13</v>
      </c>
      <c r="B23" s="133"/>
      <c r="C23" s="232"/>
      <c r="D23" s="238">
        <f>C8</f>
        <v>156778.6950982842</v>
      </c>
      <c r="E23" s="340">
        <f t="shared" ref="E23:J23" si="5">E19-E20+E21-E22</f>
        <v>147986.98069378638</v>
      </c>
      <c r="F23" s="235">
        <f t="shared" si="5"/>
        <v>139383.455821532</v>
      </c>
      <c r="G23" s="235">
        <f t="shared" si="5"/>
        <v>130970.84820078715</v>
      </c>
      <c r="H23" s="235">
        <f t="shared" si="5"/>
        <v>122219.71059841115</v>
      </c>
      <c r="I23" s="235">
        <f t="shared" si="5"/>
        <v>112971.20931677461</v>
      </c>
      <c r="J23" s="235">
        <f t="shared" si="5"/>
        <v>103228.22153059833</v>
      </c>
      <c r="K23" s="94"/>
      <c r="L23" s="94" t="s">
        <v>229</v>
      </c>
      <c r="M23" s="94"/>
      <c r="N23" s="94"/>
    </row>
    <row r="24" spans="1:14" x14ac:dyDescent="0.25">
      <c r="A24" s="24"/>
      <c r="B24" s="54"/>
      <c r="C24" s="55"/>
      <c r="D24" s="82"/>
      <c r="E24" s="82"/>
      <c r="F24" s="81"/>
      <c r="G24" s="81"/>
      <c r="H24" s="81"/>
      <c r="I24" s="81"/>
      <c r="J24" s="81"/>
      <c r="K24" s="28"/>
      <c r="L24" s="94"/>
      <c r="M24" s="94"/>
      <c r="N24" s="94"/>
    </row>
    <row r="25" spans="1:14" ht="15.75" x14ac:dyDescent="0.25">
      <c r="A25" s="69" t="s">
        <v>135</v>
      </c>
      <c r="B25" s="43"/>
      <c r="C25" s="56"/>
      <c r="D25" s="43"/>
      <c r="E25" s="43"/>
      <c r="F25" s="43"/>
      <c r="G25" s="43"/>
      <c r="H25" s="43"/>
      <c r="I25" s="43"/>
      <c r="J25" s="43"/>
      <c r="K25" s="94"/>
      <c r="L25" s="94"/>
      <c r="M25" s="94"/>
      <c r="N25" s="94"/>
    </row>
    <row r="26" spans="1:14" x14ac:dyDescent="0.25">
      <c r="A26" s="20"/>
      <c r="B26" s="22"/>
      <c r="C26" s="200"/>
      <c r="D26" s="230" t="str">
        <f>Inputs!C$4</f>
        <v>2018/19</v>
      </c>
      <c r="E26" s="225" t="str">
        <f>Inputs!D$4</f>
        <v>2019/20</v>
      </c>
      <c r="F26" s="225" t="str">
        <f>Inputs!E$4</f>
        <v>2020/21</v>
      </c>
      <c r="G26" s="225" t="str">
        <f>Inputs!F$4</f>
        <v>2021/22</v>
      </c>
      <c r="H26" s="225" t="str">
        <f>Inputs!G$4</f>
        <v>2022/23</v>
      </c>
      <c r="I26" s="225" t="str">
        <f>Inputs!H$4</f>
        <v>2023/24</v>
      </c>
      <c r="J26" s="225" t="str">
        <f>Inputs!I$4</f>
        <v>2024/25</v>
      </c>
      <c r="K26" s="239"/>
      <c r="L26" s="94"/>
      <c r="M26" s="94"/>
      <c r="N26" s="94"/>
    </row>
    <row r="27" spans="1:14" x14ac:dyDescent="0.25">
      <c r="A27" s="50" t="s">
        <v>87</v>
      </c>
      <c r="B27" s="133"/>
      <c r="C27" s="232"/>
      <c r="D27" s="240">
        <v>1</v>
      </c>
      <c r="E27" s="341">
        <f t="shared" ref="E27" si="6">D27+1</f>
        <v>2</v>
      </c>
      <c r="F27" s="235">
        <f t="shared" ref="F27:H27" si="7">E27+1</f>
        <v>3</v>
      </c>
      <c r="G27" s="235">
        <f t="shared" si="7"/>
        <v>4</v>
      </c>
      <c r="H27" s="235">
        <f t="shared" si="7"/>
        <v>5</v>
      </c>
      <c r="I27" s="235">
        <f>H27+1</f>
        <v>6</v>
      </c>
      <c r="J27" s="235">
        <f>I27+1</f>
        <v>7</v>
      </c>
      <c r="K27" s="24"/>
      <c r="L27" s="94"/>
      <c r="M27" s="94"/>
      <c r="N27" s="94"/>
    </row>
    <row r="28" spans="1:14" x14ac:dyDescent="0.25">
      <c r="A28" s="134" t="s">
        <v>40</v>
      </c>
      <c r="B28" s="57"/>
      <c r="C28" s="241"/>
      <c r="D28" s="138">
        <f t="shared" ref="D28:J28" si="8">D12</f>
        <v>1.5332197614991383E-2</v>
      </c>
      <c r="E28" s="138">
        <f t="shared" si="8"/>
        <v>1.4261744966443057E-2</v>
      </c>
      <c r="F28" s="138">
        <f t="shared" si="8"/>
        <v>1.7369727047146455E-2</v>
      </c>
      <c r="G28" s="138">
        <f t="shared" si="8"/>
        <v>2.1138211382113914E-2</v>
      </c>
      <c r="H28" s="138">
        <f t="shared" si="8"/>
        <v>2.1669341894061001E-2</v>
      </c>
      <c r="I28" s="138">
        <f t="shared" si="8"/>
        <v>2.1112894596040599E-2</v>
      </c>
      <c r="J28" s="138">
        <f t="shared" si="8"/>
        <v>2.0556447298020419E-2</v>
      </c>
      <c r="K28" s="94"/>
      <c r="L28" s="94"/>
      <c r="M28" s="94"/>
      <c r="N28" s="94"/>
    </row>
    <row r="29" spans="1:14" x14ac:dyDescent="0.25">
      <c r="A29" s="134" t="s">
        <v>116</v>
      </c>
      <c r="B29" s="134"/>
      <c r="C29" s="227"/>
      <c r="D29" s="130">
        <f t="shared" ref="D29:J29" si="9">D$10</f>
        <v>14228.648620499998</v>
      </c>
      <c r="E29" s="130">
        <f t="shared" si="9"/>
        <v>12882.837513377981</v>
      </c>
      <c r="F29" s="130">
        <f t="shared" si="9"/>
        <v>9564.4826426300915</v>
      </c>
      <c r="G29" s="130">
        <f t="shared" si="9"/>
        <v>9433.7893241505353</v>
      </c>
      <c r="H29" s="130">
        <f t="shared" si="9"/>
        <v>10826.837234549381</v>
      </c>
      <c r="I29" s="130">
        <f t="shared" si="9"/>
        <v>8006.4357462069029</v>
      </c>
      <c r="J29" s="130">
        <f t="shared" si="9"/>
        <v>8895.7689507102095</v>
      </c>
      <c r="K29" s="94"/>
      <c r="L29" s="94"/>
      <c r="M29" s="94"/>
      <c r="N29" s="94"/>
    </row>
    <row r="30" spans="1:14" ht="24.95" customHeight="1" x14ac:dyDescent="0.25">
      <c r="A30" s="242" t="s">
        <v>107</v>
      </c>
      <c r="B30" s="243"/>
      <c r="C30" s="244"/>
      <c r="D30" s="245"/>
      <c r="E30" s="246"/>
      <c r="F30" s="246"/>
      <c r="G30" s="246"/>
      <c r="H30" s="246"/>
      <c r="I30" s="246"/>
      <c r="J30" s="246"/>
      <c r="K30" s="94"/>
      <c r="L30" s="94"/>
      <c r="M30" s="94"/>
      <c r="N30" s="94"/>
    </row>
    <row r="31" spans="1:14" x14ac:dyDescent="0.25">
      <c r="A31" s="99" t="s">
        <v>133</v>
      </c>
      <c r="B31" s="185"/>
      <c r="C31" s="247">
        <f>E27</f>
        <v>2</v>
      </c>
      <c r="D31" s="79"/>
      <c r="E31" s="80"/>
      <c r="F31" s="80"/>
      <c r="G31" s="80"/>
      <c r="H31" s="80"/>
      <c r="I31" s="80"/>
      <c r="J31" s="80"/>
      <c r="K31" s="94"/>
      <c r="L31" s="94"/>
      <c r="M31" s="94"/>
      <c r="N31" s="94"/>
    </row>
    <row r="32" spans="1:14" x14ac:dyDescent="0.25">
      <c r="A32" s="99" t="s">
        <v>7</v>
      </c>
      <c r="B32" s="185"/>
      <c r="C32" s="232"/>
      <c r="D32" s="343">
        <v>0</v>
      </c>
      <c r="E32" s="342">
        <f t="shared" ref="E32:J32" si="10">D36</f>
        <v>0</v>
      </c>
      <c r="F32" s="80">
        <f t="shared" si="10"/>
        <v>12882.837513377981</v>
      </c>
      <c r="G32" s="80">
        <f t="shared" si="10"/>
        <v>12813.817122910415</v>
      </c>
      <c r="H32" s="80">
        <f t="shared" si="10"/>
        <v>12786.682550821819</v>
      </c>
      <c r="I32" s="80">
        <f t="shared" si="10"/>
        <v>12759.316724067787</v>
      </c>
      <c r="J32" s="80">
        <f t="shared" si="10"/>
        <v>12717.499986252045</v>
      </c>
      <c r="K32" s="94"/>
      <c r="L32" s="94" t="s">
        <v>230</v>
      </c>
      <c r="M32" s="94"/>
      <c r="N32" s="94"/>
    </row>
    <row r="33" spans="1:14" x14ac:dyDescent="0.25">
      <c r="A33" s="99" t="s">
        <v>103</v>
      </c>
      <c r="B33" s="185"/>
      <c r="C33" s="232"/>
      <c r="D33" s="249">
        <f>$C$11+$C31</f>
        <v>46</v>
      </c>
      <c r="E33" s="342">
        <f t="shared" ref="E33" si="11">D33-1</f>
        <v>45</v>
      </c>
      <c r="F33" s="80">
        <f t="shared" ref="F33:G33" si="12">E33-1</f>
        <v>44</v>
      </c>
      <c r="G33" s="80">
        <f t="shared" si="12"/>
        <v>43</v>
      </c>
      <c r="H33" s="80">
        <f t="shared" ref="H33" si="13">G33-1</f>
        <v>42</v>
      </c>
      <c r="I33" s="80">
        <f t="shared" ref="I33" si="14">H33-1</f>
        <v>41</v>
      </c>
      <c r="J33" s="80">
        <f t="shared" ref="J33" si="15">I33-1</f>
        <v>40</v>
      </c>
      <c r="K33" s="94"/>
      <c r="L33" s="94" t="s">
        <v>231</v>
      </c>
      <c r="M33" s="94"/>
      <c r="N33" s="94"/>
    </row>
    <row r="34" spans="1:14" x14ac:dyDescent="0.25">
      <c r="A34" s="99" t="s">
        <v>104</v>
      </c>
      <c r="B34" s="185"/>
      <c r="C34" s="232"/>
      <c r="D34" s="80">
        <f t="shared" ref="D34:J34" si="16">D32*D$28</f>
        <v>0</v>
      </c>
      <c r="E34" s="80">
        <f t="shared" si="16"/>
        <v>0</v>
      </c>
      <c r="F34" s="80">
        <f t="shared" si="16"/>
        <v>223.77137120011449</v>
      </c>
      <c r="G34" s="80">
        <f t="shared" si="16"/>
        <v>270.86117495583113</v>
      </c>
      <c r="H34" s="80">
        <f t="shared" si="16"/>
        <v>277.07899588458201</v>
      </c>
      <c r="I34" s="80">
        <f t="shared" si="16"/>
        <v>269.38610911274122</v>
      </c>
      <c r="J34" s="80">
        <f t="shared" si="16"/>
        <v>261.42661822996558</v>
      </c>
      <c r="K34" s="94"/>
      <c r="L34" s="94" t="s">
        <v>232</v>
      </c>
      <c r="M34" s="94"/>
      <c r="N34" s="94"/>
    </row>
    <row r="35" spans="1:14" x14ac:dyDescent="0.25">
      <c r="A35" s="250" t="s">
        <v>105</v>
      </c>
      <c r="B35" s="185"/>
      <c r="C35" s="232"/>
      <c r="D35" s="98">
        <f t="shared" ref="D35:J35" si="17">D32/D33</f>
        <v>0</v>
      </c>
      <c r="E35" s="98">
        <f t="shared" si="17"/>
        <v>0</v>
      </c>
      <c r="F35" s="98">
        <f t="shared" si="17"/>
        <v>292.79176166768139</v>
      </c>
      <c r="G35" s="98">
        <f t="shared" si="17"/>
        <v>297.99574704442824</v>
      </c>
      <c r="H35" s="98">
        <f t="shared" si="17"/>
        <v>304.44482263861471</v>
      </c>
      <c r="I35" s="98">
        <f t="shared" si="17"/>
        <v>311.20284692848259</v>
      </c>
      <c r="J35" s="98">
        <f t="shared" si="17"/>
        <v>317.93749965630116</v>
      </c>
      <c r="K35" s="94"/>
      <c r="L35" s="94" t="s">
        <v>233</v>
      </c>
      <c r="M35" s="94"/>
      <c r="N35" s="94"/>
    </row>
    <row r="36" spans="1:14" x14ac:dyDescent="0.25">
      <c r="A36" s="251" t="s">
        <v>106</v>
      </c>
      <c r="B36" s="136"/>
      <c r="C36" s="227"/>
      <c r="D36" s="130">
        <f t="shared" ref="D36:J36" si="18">D32+D34-D35+IF($C31=D$27,D$29,0)</f>
        <v>0</v>
      </c>
      <c r="E36" s="130">
        <f t="shared" si="18"/>
        <v>12882.837513377981</v>
      </c>
      <c r="F36" s="130">
        <f t="shared" si="18"/>
        <v>12813.817122910415</v>
      </c>
      <c r="G36" s="130">
        <f t="shared" si="18"/>
        <v>12786.682550821819</v>
      </c>
      <c r="H36" s="130">
        <f t="shared" si="18"/>
        <v>12759.316724067787</v>
      </c>
      <c r="I36" s="130">
        <f t="shared" si="18"/>
        <v>12717.499986252045</v>
      </c>
      <c r="J36" s="130">
        <f t="shared" si="18"/>
        <v>12660.989104825709</v>
      </c>
      <c r="K36" s="94"/>
      <c r="L36" s="94" t="s">
        <v>234</v>
      </c>
      <c r="M36" s="94"/>
      <c r="N36" s="94"/>
    </row>
    <row r="37" spans="1:14" ht="24.95" customHeight="1" x14ac:dyDescent="0.25">
      <c r="A37" s="242" t="s">
        <v>108</v>
      </c>
      <c r="B37" s="177"/>
      <c r="C37" s="244"/>
      <c r="D37" s="245"/>
      <c r="E37" s="246"/>
      <c r="F37" s="246"/>
      <c r="G37" s="246"/>
      <c r="H37" s="246"/>
      <c r="I37" s="246"/>
      <c r="J37" s="246"/>
      <c r="K37" s="94"/>
      <c r="L37" s="94"/>
      <c r="M37" s="94"/>
      <c r="N37" s="94"/>
    </row>
    <row r="38" spans="1:14" x14ac:dyDescent="0.25">
      <c r="A38" s="99" t="s">
        <v>133</v>
      </c>
      <c r="B38" s="185"/>
      <c r="C38" s="247">
        <f>F27</f>
        <v>3</v>
      </c>
      <c r="D38" s="79"/>
      <c r="E38" s="80"/>
      <c r="F38" s="80"/>
      <c r="G38" s="80"/>
      <c r="H38" s="80"/>
      <c r="I38" s="80"/>
      <c r="J38" s="80"/>
      <c r="K38" s="94"/>
      <c r="L38" s="94"/>
      <c r="M38" s="94"/>
      <c r="N38" s="94"/>
    </row>
    <row r="39" spans="1:14" x14ac:dyDescent="0.25">
      <c r="A39" s="99" t="s">
        <v>7</v>
      </c>
      <c r="B39" s="185"/>
      <c r="C39" s="232"/>
      <c r="D39" s="343">
        <v>0</v>
      </c>
      <c r="E39" s="342">
        <f t="shared" ref="E39:J39" si="19">D43</f>
        <v>0</v>
      </c>
      <c r="F39" s="80">
        <f t="shared" si="19"/>
        <v>0</v>
      </c>
      <c r="G39" s="80">
        <f t="shared" si="19"/>
        <v>9564.4826426300915</v>
      </c>
      <c r="H39" s="80">
        <f t="shared" si="19"/>
        <v>9549.284092976246</v>
      </c>
      <c r="I39" s="80">
        <f t="shared" si="19"/>
        <v>9534.1344205752048</v>
      </c>
      <c r="J39" s="80">
        <f t="shared" si="19"/>
        <v>9508.4243951714052</v>
      </c>
      <c r="K39" s="94"/>
      <c r="L39" s="94"/>
      <c r="M39" s="94"/>
      <c r="N39" s="94"/>
    </row>
    <row r="40" spans="1:14" x14ac:dyDescent="0.25">
      <c r="A40" s="99" t="s">
        <v>103</v>
      </c>
      <c r="B40" s="185"/>
      <c r="C40" s="232"/>
      <c r="D40" s="249">
        <f>$C$11+$C38</f>
        <v>47</v>
      </c>
      <c r="E40" s="342">
        <f t="shared" ref="E40:J40" si="20">D40-1</f>
        <v>46</v>
      </c>
      <c r="F40" s="80">
        <f t="shared" si="20"/>
        <v>45</v>
      </c>
      <c r="G40" s="80">
        <f t="shared" si="20"/>
        <v>44</v>
      </c>
      <c r="H40" s="80">
        <f t="shared" si="20"/>
        <v>43</v>
      </c>
      <c r="I40" s="80">
        <f t="shared" si="20"/>
        <v>42</v>
      </c>
      <c r="J40" s="80">
        <f t="shared" si="20"/>
        <v>41</v>
      </c>
      <c r="K40" s="94"/>
      <c r="L40" s="94"/>
      <c r="M40" s="94"/>
      <c r="N40" s="94"/>
    </row>
    <row r="41" spans="1:14" x14ac:dyDescent="0.25">
      <c r="A41" s="99" t="s">
        <v>104</v>
      </c>
      <c r="B41" s="185"/>
      <c r="C41" s="232"/>
      <c r="D41" s="80">
        <f t="shared" ref="D41:J41" si="21">D39*D$28</f>
        <v>0</v>
      </c>
      <c r="E41" s="80">
        <f t="shared" si="21"/>
        <v>0</v>
      </c>
      <c r="F41" s="80">
        <f t="shared" si="21"/>
        <v>0</v>
      </c>
      <c r="G41" s="80">
        <f t="shared" si="21"/>
        <v>202.17605586047438</v>
      </c>
      <c r="H41" s="80">
        <f t="shared" si="21"/>
        <v>206.92670185422048</v>
      </c>
      <c r="I41" s="80">
        <f t="shared" si="21"/>
        <v>201.2931750860869</v>
      </c>
      <c r="J41" s="80">
        <f t="shared" si="21"/>
        <v>195.45942496655266</v>
      </c>
      <c r="K41" s="94"/>
      <c r="L41" s="94"/>
      <c r="M41" s="94"/>
      <c r="N41" s="94"/>
    </row>
    <row r="42" spans="1:14" x14ac:dyDescent="0.25">
      <c r="A42" s="250" t="s">
        <v>105</v>
      </c>
      <c r="B42" s="185"/>
      <c r="C42" s="232"/>
      <c r="D42" s="98">
        <f t="shared" ref="D42:J42" si="22">D39/D40</f>
        <v>0</v>
      </c>
      <c r="E42" s="98">
        <f t="shared" si="22"/>
        <v>0</v>
      </c>
      <c r="F42" s="98">
        <f t="shared" si="22"/>
        <v>0</v>
      </c>
      <c r="G42" s="98">
        <f t="shared" si="22"/>
        <v>217.37460551432025</v>
      </c>
      <c r="H42" s="98">
        <f t="shared" si="22"/>
        <v>222.07637425526153</v>
      </c>
      <c r="I42" s="98">
        <f t="shared" si="22"/>
        <v>227.00320048988584</v>
      </c>
      <c r="J42" s="98">
        <f t="shared" si="22"/>
        <v>231.91279012613182</v>
      </c>
      <c r="K42" s="94"/>
      <c r="L42" s="94"/>
      <c r="M42" s="94"/>
      <c r="N42" s="94"/>
    </row>
    <row r="43" spans="1:14" x14ac:dyDescent="0.25">
      <c r="A43" s="251" t="s">
        <v>106</v>
      </c>
      <c r="B43" s="136"/>
      <c r="C43" s="227"/>
      <c r="D43" s="130">
        <f t="shared" ref="D43:J43" si="23">D39+D41-D42+IF($C38=D$27,D$29,0)</f>
        <v>0</v>
      </c>
      <c r="E43" s="130">
        <f t="shared" si="23"/>
        <v>0</v>
      </c>
      <c r="F43" s="130">
        <f t="shared" si="23"/>
        <v>9564.4826426300915</v>
      </c>
      <c r="G43" s="130">
        <f t="shared" si="23"/>
        <v>9549.284092976246</v>
      </c>
      <c r="H43" s="130">
        <f t="shared" si="23"/>
        <v>9534.1344205752048</v>
      </c>
      <c r="I43" s="130">
        <f t="shared" si="23"/>
        <v>9508.4243951714052</v>
      </c>
      <c r="J43" s="130">
        <f t="shared" si="23"/>
        <v>9471.9710300118259</v>
      </c>
      <c r="K43" s="94"/>
      <c r="L43" s="94"/>
      <c r="M43" s="94"/>
      <c r="N43" s="94"/>
    </row>
    <row r="44" spans="1:14" ht="24.95" customHeight="1" x14ac:dyDescent="0.25">
      <c r="A44" s="242" t="s">
        <v>109</v>
      </c>
      <c r="B44" s="243"/>
      <c r="C44" s="244"/>
      <c r="D44" s="246"/>
      <c r="E44" s="246"/>
      <c r="F44" s="246"/>
      <c r="G44" s="246"/>
      <c r="H44" s="246"/>
      <c r="I44" s="246"/>
      <c r="J44" s="246"/>
      <c r="K44" s="94"/>
      <c r="L44" s="94"/>
      <c r="M44" s="94"/>
      <c r="N44" s="94"/>
    </row>
    <row r="45" spans="1:14" x14ac:dyDescent="0.25">
      <c r="A45" s="99" t="s">
        <v>133</v>
      </c>
      <c r="B45" s="185"/>
      <c r="C45" s="247">
        <f>G27</f>
        <v>4</v>
      </c>
      <c r="D45" s="79"/>
      <c r="E45" s="80"/>
      <c r="F45" s="80"/>
      <c r="G45" s="80"/>
      <c r="H45" s="80"/>
      <c r="I45" s="80"/>
      <c r="J45" s="80"/>
      <c r="K45" s="94"/>
      <c r="L45" s="94"/>
      <c r="M45" s="94"/>
      <c r="N45" s="94"/>
    </row>
    <row r="46" spans="1:14" x14ac:dyDescent="0.25">
      <c r="A46" s="99" t="s">
        <v>7</v>
      </c>
      <c r="B46" s="185"/>
      <c r="C46" s="232"/>
      <c r="D46" s="343">
        <v>0</v>
      </c>
      <c r="E46" s="342">
        <f t="shared" ref="E46:J46" si="24">D50</f>
        <v>0</v>
      </c>
      <c r="F46" s="80">
        <f t="shared" si="24"/>
        <v>0</v>
      </c>
      <c r="G46" s="80">
        <f t="shared" si="24"/>
        <v>0</v>
      </c>
      <c r="H46" s="80">
        <f t="shared" si="24"/>
        <v>9433.7893241505353</v>
      </c>
      <c r="I46" s="80">
        <f t="shared" si="24"/>
        <v>9423.8090275504928</v>
      </c>
      <c r="J46" s="80">
        <f t="shared" si="24"/>
        <v>9403.6145647644626</v>
      </c>
      <c r="K46" s="94"/>
      <c r="L46" s="94"/>
      <c r="M46" s="94"/>
      <c r="N46" s="94"/>
    </row>
    <row r="47" spans="1:14" x14ac:dyDescent="0.25">
      <c r="A47" s="99" t="s">
        <v>103</v>
      </c>
      <c r="B47" s="185"/>
      <c r="C47" s="232"/>
      <c r="D47" s="249">
        <f>$C$11+$C45</f>
        <v>48</v>
      </c>
      <c r="E47" s="342">
        <f t="shared" ref="E47:J47" si="25">D47-1</f>
        <v>47</v>
      </c>
      <c r="F47" s="80">
        <f t="shared" si="25"/>
        <v>46</v>
      </c>
      <c r="G47" s="80">
        <f t="shared" si="25"/>
        <v>45</v>
      </c>
      <c r="H47" s="80">
        <f t="shared" si="25"/>
        <v>44</v>
      </c>
      <c r="I47" s="80">
        <f t="shared" si="25"/>
        <v>43</v>
      </c>
      <c r="J47" s="80">
        <f t="shared" si="25"/>
        <v>42</v>
      </c>
      <c r="K47" s="94"/>
      <c r="L47" s="94"/>
      <c r="M47" s="94"/>
      <c r="N47" s="94"/>
    </row>
    <row r="48" spans="1:14" x14ac:dyDescent="0.25">
      <c r="A48" s="99" t="s">
        <v>104</v>
      </c>
      <c r="B48" s="185"/>
      <c r="C48" s="232"/>
      <c r="D48" s="80">
        <f t="shared" ref="D48:J48" si="26">D46*D$28</f>
        <v>0</v>
      </c>
      <c r="E48" s="80">
        <f t="shared" si="26"/>
        <v>0</v>
      </c>
      <c r="F48" s="80">
        <f t="shared" si="26"/>
        <v>0</v>
      </c>
      <c r="G48" s="80">
        <f t="shared" si="26"/>
        <v>0</v>
      </c>
      <c r="H48" s="80">
        <f t="shared" si="26"/>
        <v>204.4240062215606</v>
      </c>
      <c r="I48" s="80">
        <f t="shared" si="26"/>
        <v>198.9638866918894</v>
      </c>
      <c r="J48" s="80">
        <f t="shared" si="26"/>
        <v>193.30490721147791</v>
      </c>
      <c r="K48" s="94"/>
      <c r="L48" s="94"/>
      <c r="M48" s="94"/>
      <c r="N48" s="94"/>
    </row>
    <row r="49" spans="1:14" x14ac:dyDescent="0.25">
      <c r="A49" s="250" t="s">
        <v>105</v>
      </c>
      <c r="B49" s="185"/>
      <c r="C49" s="232"/>
      <c r="D49" s="98">
        <f t="shared" ref="D49:J49" si="27">D46/D47</f>
        <v>0</v>
      </c>
      <c r="E49" s="98">
        <f t="shared" si="27"/>
        <v>0</v>
      </c>
      <c r="F49" s="98">
        <f t="shared" si="27"/>
        <v>0</v>
      </c>
      <c r="G49" s="98">
        <f t="shared" si="27"/>
        <v>0</v>
      </c>
      <c r="H49" s="98">
        <f t="shared" si="27"/>
        <v>214.40430282160307</v>
      </c>
      <c r="I49" s="98">
        <f t="shared" si="27"/>
        <v>219.15834947791845</v>
      </c>
      <c r="J49" s="98">
        <f t="shared" si="27"/>
        <v>223.89558487534435</v>
      </c>
      <c r="K49" s="94"/>
      <c r="L49" s="94"/>
      <c r="M49" s="94"/>
      <c r="N49" s="94"/>
    </row>
    <row r="50" spans="1:14" x14ac:dyDescent="0.25">
      <c r="A50" s="251" t="s">
        <v>106</v>
      </c>
      <c r="B50" s="136"/>
      <c r="C50" s="227"/>
      <c r="D50" s="130">
        <f t="shared" ref="D50:J50" si="28">D46+D48-D49+IF($C45=D$27,D$29,0)</f>
        <v>0</v>
      </c>
      <c r="E50" s="130">
        <f t="shared" si="28"/>
        <v>0</v>
      </c>
      <c r="F50" s="130">
        <f t="shared" si="28"/>
        <v>0</v>
      </c>
      <c r="G50" s="130">
        <f t="shared" si="28"/>
        <v>9433.7893241505353</v>
      </c>
      <c r="H50" s="130">
        <f t="shared" si="28"/>
        <v>9423.8090275504928</v>
      </c>
      <c r="I50" s="130">
        <f t="shared" si="28"/>
        <v>9403.6145647644626</v>
      </c>
      <c r="J50" s="130">
        <f t="shared" si="28"/>
        <v>9373.0238871005949</v>
      </c>
      <c r="K50" s="94"/>
      <c r="L50" s="94"/>
      <c r="M50" s="94"/>
      <c r="N50" s="94"/>
    </row>
    <row r="51" spans="1:14" ht="24.95" customHeight="1" x14ac:dyDescent="0.25">
      <c r="A51" s="242" t="s">
        <v>110</v>
      </c>
      <c r="B51" s="243"/>
      <c r="C51" s="244"/>
      <c r="D51" s="246"/>
      <c r="E51" s="246"/>
      <c r="F51" s="246"/>
      <c r="G51" s="246"/>
      <c r="H51" s="246"/>
      <c r="I51" s="246"/>
      <c r="J51" s="246"/>
      <c r="K51" s="94"/>
      <c r="L51" s="94"/>
      <c r="M51" s="94"/>
      <c r="N51" s="94"/>
    </row>
    <row r="52" spans="1:14" x14ac:dyDescent="0.25">
      <c r="A52" s="99" t="s">
        <v>133</v>
      </c>
      <c r="B52" s="185"/>
      <c r="C52" s="247">
        <f>H27</f>
        <v>5</v>
      </c>
      <c r="D52" s="79"/>
      <c r="E52" s="80"/>
      <c r="F52" s="80"/>
      <c r="G52" s="80"/>
      <c r="H52" s="80"/>
      <c r="I52" s="80"/>
      <c r="J52" s="80"/>
      <c r="K52" s="94"/>
      <c r="L52" s="94"/>
      <c r="M52" s="94"/>
      <c r="N52" s="94"/>
    </row>
    <row r="53" spans="1:14" x14ac:dyDescent="0.25">
      <c r="A53" s="99" t="s">
        <v>7</v>
      </c>
      <c r="B53" s="185"/>
      <c r="C53" s="232"/>
      <c r="D53" s="343">
        <v>0</v>
      </c>
      <c r="E53" s="342">
        <f t="shared" ref="E53:J53" si="29">D57</f>
        <v>0</v>
      </c>
      <c r="F53" s="80">
        <f t="shared" si="29"/>
        <v>0</v>
      </c>
      <c r="G53" s="80">
        <f t="shared" si="29"/>
        <v>0</v>
      </c>
      <c r="H53" s="80">
        <f t="shared" si="29"/>
        <v>0</v>
      </c>
      <c r="I53" s="80">
        <f t="shared" si="29"/>
        <v>10826.837234549381</v>
      </c>
      <c r="J53" s="80">
        <f t="shared" si="29"/>
        <v>10809.358625287514</v>
      </c>
      <c r="K53" s="94"/>
      <c r="L53" s="94"/>
      <c r="M53" s="94"/>
      <c r="N53" s="94"/>
    </row>
    <row r="54" spans="1:14" x14ac:dyDescent="0.25">
      <c r="A54" s="99" t="s">
        <v>103</v>
      </c>
      <c r="B54" s="185"/>
      <c r="C54" s="232"/>
      <c r="D54" s="249">
        <f>$C$11+$C52</f>
        <v>49</v>
      </c>
      <c r="E54" s="342">
        <f t="shared" ref="E54:J54" si="30">D54-1</f>
        <v>48</v>
      </c>
      <c r="F54" s="80">
        <f t="shared" si="30"/>
        <v>47</v>
      </c>
      <c r="G54" s="80">
        <f t="shared" si="30"/>
        <v>46</v>
      </c>
      <c r="H54" s="80">
        <f t="shared" si="30"/>
        <v>45</v>
      </c>
      <c r="I54" s="80">
        <f t="shared" si="30"/>
        <v>44</v>
      </c>
      <c r="J54" s="80">
        <f t="shared" si="30"/>
        <v>43</v>
      </c>
      <c r="K54" s="94"/>
      <c r="L54" s="94"/>
      <c r="M54" s="94"/>
      <c r="N54" s="94"/>
    </row>
    <row r="55" spans="1:14" x14ac:dyDescent="0.25">
      <c r="A55" s="99" t="s">
        <v>104</v>
      </c>
      <c r="B55" s="185"/>
      <c r="C55" s="232"/>
      <c r="D55" s="80">
        <f t="shared" ref="D55:J55" si="31">D53*D$28</f>
        <v>0</v>
      </c>
      <c r="E55" s="80">
        <f t="shared" si="31"/>
        <v>0</v>
      </c>
      <c r="F55" s="80">
        <f t="shared" si="31"/>
        <v>0</v>
      </c>
      <c r="G55" s="80">
        <f t="shared" si="31"/>
        <v>0</v>
      </c>
      <c r="H55" s="80">
        <f t="shared" si="31"/>
        <v>0</v>
      </c>
      <c r="I55" s="80">
        <f t="shared" si="31"/>
        <v>228.58587334152875</v>
      </c>
      <c r="J55" s="80">
        <f t="shared" si="31"/>
        <v>222.20201090612522</v>
      </c>
      <c r="K55" s="94"/>
      <c r="L55" s="94"/>
      <c r="M55" s="94"/>
      <c r="N55" s="94"/>
    </row>
    <row r="56" spans="1:14" x14ac:dyDescent="0.25">
      <c r="A56" s="250" t="s">
        <v>105</v>
      </c>
      <c r="B56" s="185"/>
      <c r="C56" s="232"/>
      <c r="D56" s="98">
        <f t="shared" ref="D56:J56" si="32">D53/D54</f>
        <v>0</v>
      </c>
      <c r="E56" s="98">
        <f t="shared" si="32"/>
        <v>0</v>
      </c>
      <c r="F56" s="98">
        <f t="shared" si="32"/>
        <v>0</v>
      </c>
      <c r="G56" s="98">
        <f t="shared" si="32"/>
        <v>0</v>
      </c>
      <c r="H56" s="98">
        <f t="shared" si="32"/>
        <v>0</v>
      </c>
      <c r="I56" s="98">
        <f t="shared" si="32"/>
        <v>246.06448260339502</v>
      </c>
      <c r="J56" s="98">
        <f t="shared" si="32"/>
        <v>251.38043314622126</v>
      </c>
      <c r="K56" s="94"/>
      <c r="L56" s="94"/>
      <c r="M56" s="94"/>
      <c r="N56" s="94"/>
    </row>
    <row r="57" spans="1:14" x14ac:dyDescent="0.25">
      <c r="A57" s="251" t="s">
        <v>106</v>
      </c>
      <c r="B57" s="136"/>
      <c r="C57" s="227"/>
      <c r="D57" s="130">
        <f t="shared" ref="D57:J57" si="33">D53+D55-D56+IF($C52=D$27,D$29,0)</f>
        <v>0</v>
      </c>
      <c r="E57" s="130">
        <f t="shared" si="33"/>
        <v>0</v>
      </c>
      <c r="F57" s="130">
        <f t="shared" si="33"/>
        <v>0</v>
      </c>
      <c r="G57" s="130">
        <f t="shared" si="33"/>
        <v>0</v>
      </c>
      <c r="H57" s="130">
        <f t="shared" si="33"/>
        <v>10826.837234549381</v>
      </c>
      <c r="I57" s="130">
        <f t="shared" si="33"/>
        <v>10809.358625287514</v>
      </c>
      <c r="J57" s="130">
        <f t="shared" si="33"/>
        <v>10780.180203047417</v>
      </c>
      <c r="K57" s="94"/>
      <c r="L57" s="94"/>
      <c r="M57" s="94"/>
      <c r="N57" s="94"/>
    </row>
    <row r="58" spans="1:14" ht="24.95" customHeight="1" x14ac:dyDescent="0.25">
      <c r="A58" s="242" t="s">
        <v>111</v>
      </c>
      <c r="B58" s="243"/>
      <c r="C58" s="244"/>
      <c r="D58" s="246"/>
      <c r="E58" s="246"/>
      <c r="F58" s="246"/>
      <c r="G58" s="246"/>
      <c r="H58" s="246"/>
      <c r="I58" s="246"/>
      <c r="J58" s="246"/>
      <c r="K58" s="94"/>
      <c r="L58" s="94"/>
      <c r="M58" s="94"/>
      <c r="N58" s="94"/>
    </row>
    <row r="59" spans="1:14" x14ac:dyDescent="0.25">
      <c r="A59" s="99" t="s">
        <v>133</v>
      </c>
      <c r="B59" s="185"/>
      <c r="C59" s="247">
        <f>I27</f>
        <v>6</v>
      </c>
      <c r="D59" s="79"/>
      <c r="E59" s="80"/>
      <c r="F59" s="80"/>
      <c r="G59" s="80"/>
      <c r="H59" s="80"/>
      <c r="I59" s="80"/>
      <c r="J59" s="80"/>
      <c r="K59" s="94"/>
      <c r="L59" s="94"/>
      <c r="M59" s="94"/>
      <c r="N59" s="94"/>
    </row>
    <row r="60" spans="1:14" x14ac:dyDescent="0.25">
      <c r="A60" s="99" t="s">
        <v>7</v>
      </c>
      <c r="B60" s="185"/>
      <c r="C60" s="232"/>
      <c r="D60" s="343">
        <v>0</v>
      </c>
      <c r="E60" s="342">
        <f t="shared" ref="E60:J60" si="34">D64</f>
        <v>0</v>
      </c>
      <c r="F60" s="80">
        <f t="shared" si="34"/>
        <v>0</v>
      </c>
      <c r="G60" s="80">
        <f t="shared" si="34"/>
        <v>0</v>
      </c>
      <c r="H60" s="80">
        <f t="shared" si="34"/>
        <v>0</v>
      </c>
      <c r="I60" s="80">
        <f t="shared" si="34"/>
        <v>0</v>
      </c>
      <c r="J60" s="80">
        <f t="shared" si="34"/>
        <v>8006.4357462069029</v>
      </c>
      <c r="K60" s="94"/>
      <c r="L60" s="94"/>
      <c r="M60" s="94"/>
      <c r="N60" s="94"/>
    </row>
    <row r="61" spans="1:14" x14ac:dyDescent="0.25">
      <c r="A61" s="99" t="s">
        <v>103</v>
      </c>
      <c r="B61" s="185"/>
      <c r="C61" s="232"/>
      <c r="D61" s="249">
        <f>$C$11+$C59</f>
        <v>50</v>
      </c>
      <c r="E61" s="342">
        <f t="shared" ref="E61:J61" si="35">D61-1</f>
        <v>49</v>
      </c>
      <c r="F61" s="80">
        <f t="shared" si="35"/>
        <v>48</v>
      </c>
      <c r="G61" s="80">
        <f t="shared" si="35"/>
        <v>47</v>
      </c>
      <c r="H61" s="80">
        <f t="shared" si="35"/>
        <v>46</v>
      </c>
      <c r="I61" s="80">
        <f t="shared" si="35"/>
        <v>45</v>
      </c>
      <c r="J61" s="80">
        <f t="shared" si="35"/>
        <v>44</v>
      </c>
      <c r="K61" s="94"/>
      <c r="L61" s="94"/>
      <c r="M61" s="94"/>
      <c r="N61" s="94"/>
    </row>
    <row r="62" spans="1:14" x14ac:dyDescent="0.25">
      <c r="A62" s="99" t="s">
        <v>104</v>
      </c>
      <c r="B62" s="185"/>
      <c r="C62" s="232"/>
      <c r="D62" s="80">
        <f t="shared" ref="D62:J62" si="36">D60*D$28</f>
        <v>0</v>
      </c>
      <c r="E62" s="80">
        <f t="shared" si="36"/>
        <v>0</v>
      </c>
      <c r="F62" s="80">
        <f t="shared" si="36"/>
        <v>0</v>
      </c>
      <c r="G62" s="80">
        <f t="shared" si="36"/>
        <v>0</v>
      </c>
      <c r="H62" s="80">
        <f t="shared" si="36"/>
        <v>0</v>
      </c>
      <c r="I62" s="80">
        <f t="shared" si="36"/>
        <v>0</v>
      </c>
      <c r="J62" s="80">
        <f t="shared" si="36"/>
        <v>164.583874461889</v>
      </c>
      <c r="K62" s="94"/>
      <c r="L62" s="94"/>
      <c r="M62" s="94"/>
      <c r="N62" s="94"/>
    </row>
    <row r="63" spans="1:14" x14ac:dyDescent="0.25">
      <c r="A63" s="250" t="s">
        <v>105</v>
      </c>
      <c r="B63" s="185"/>
      <c r="C63" s="232"/>
      <c r="D63" s="98">
        <f t="shared" ref="D63:J63" si="37">D60/D61</f>
        <v>0</v>
      </c>
      <c r="E63" s="98">
        <f t="shared" si="37"/>
        <v>0</v>
      </c>
      <c r="F63" s="98">
        <f t="shared" si="37"/>
        <v>0</v>
      </c>
      <c r="G63" s="98">
        <f t="shared" si="37"/>
        <v>0</v>
      </c>
      <c r="H63" s="98">
        <f t="shared" si="37"/>
        <v>0</v>
      </c>
      <c r="I63" s="98">
        <f t="shared" si="37"/>
        <v>0</v>
      </c>
      <c r="J63" s="98">
        <f t="shared" si="37"/>
        <v>181.96444877742962</v>
      </c>
      <c r="K63" s="94"/>
      <c r="L63" s="94"/>
      <c r="M63" s="94"/>
      <c r="N63" s="94"/>
    </row>
    <row r="64" spans="1:14" x14ac:dyDescent="0.25">
      <c r="A64" s="251" t="s">
        <v>106</v>
      </c>
      <c r="B64" s="136"/>
      <c r="C64" s="227"/>
      <c r="D64" s="130">
        <f t="shared" ref="D64:J64" si="38">D60+D62-D63+IF($C59=D$27,D$29,0)</f>
        <v>0</v>
      </c>
      <c r="E64" s="130">
        <f t="shared" si="38"/>
        <v>0</v>
      </c>
      <c r="F64" s="130">
        <f t="shared" si="38"/>
        <v>0</v>
      </c>
      <c r="G64" s="130">
        <f t="shared" si="38"/>
        <v>0</v>
      </c>
      <c r="H64" s="130">
        <f t="shared" si="38"/>
        <v>0</v>
      </c>
      <c r="I64" s="130">
        <f t="shared" si="38"/>
        <v>8006.4357462069029</v>
      </c>
      <c r="J64" s="130">
        <f t="shared" si="38"/>
        <v>7989.0551718913621</v>
      </c>
      <c r="K64" s="94"/>
      <c r="L64" s="94"/>
      <c r="M64" s="94"/>
      <c r="N64" s="94"/>
    </row>
    <row r="65" spans="1:14" ht="24.95" customHeight="1" x14ac:dyDescent="0.25">
      <c r="A65" s="242" t="s">
        <v>112</v>
      </c>
      <c r="B65" s="243"/>
      <c r="C65" s="244"/>
      <c r="D65" s="246"/>
      <c r="E65" s="246"/>
      <c r="F65" s="246"/>
      <c r="G65" s="246"/>
      <c r="H65" s="246"/>
      <c r="I65" s="246"/>
      <c r="J65" s="246"/>
      <c r="K65" s="94"/>
      <c r="L65" s="94"/>
      <c r="M65" s="94"/>
      <c r="N65" s="94"/>
    </row>
    <row r="66" spans="1:14" x14ac:dyDescent="0.25">
      <c r="A66" s="99" t="s">
        <v>133</v>
      </c>
      <c r="B66" s="185"/>
      <c r="C66" s="247">
        <f>J27</f>
        <v>7</v>
      </c>
      <c r="D66" s="79"/>
      <c r="E66" s="98"/>
      <c r="F66" s="98"/>
      <c r="G66" s="98"/>
      <c r="H66" s="98"/>
      <c r="I66" s="98"/>
      <c r="J66" s="98"/>
      <c r="K66" s="94"/>
      <c r="L66" s="94"/>
      <c r="M66" s="94"/>
      <c r="N66" s="94"/>
    </row>
    <row r="67" spans="1:14" x14ac:dyDescent="0.25">
      <c r="A67" s="99" t="s">
        <v>7</v>
      </c>
      <c r="B67" s="185"/>
      <c r="C67" s="232"/>
      <c r="D67" s="343">
        <v>0</v>
      </c>
      <c r="E67" s="344">
        <f t="shared" ref="E67:J67" si="39">D71</f>
        <v>0</v>
      </c>
      <c r="F67" s="252">
        <f t="shared" si="39"/>
        <v>0</v>
      </c>
      <c r="G67" s="252">
        <f t="shared" si="39"/>
        <v>0</v>
      </c>
      <c r="H67" s="252">
        <f t="shared" si="39"/>
        <v>0</v>
      </c>
      <c r="I67" s="252">
        <f t="shared" si="39"/>
        <v>0</v>
      </c>
      <c r="J67" s="252">
        <f t="shared" si="39"/>
        <v>0</v>
      </c>
      <c r="K67" s="94"/>
      <c r="L67" s="94"/>
      <c r="M67" s="94"/>
      <c r="N67" s="94"/>
    </row>
    <row r="68" spans="1:14" x14ac:dyDescent="0.25">
      <c r="A68" s="99" t="s">
        <v>103</v>
      </c>
      <c r="B68" s="185"/>
      <c r="C68" s="232"/>
      <c r="D68" s="249">
        <f>$C$11+$C66</f>
        <v>51</v>
      </c>
      <c r="E68" s="342">
        <f>D68-1</f>
        <v>50</v>
      </c>
      <c r="F68" s="80">
        <f t="shared" ref="F68:G68" si="40">E68-1</f>
        <v>49</v>
      </c>
      <c r="G68" s="80">
        <f t="shared" si="40"/>
        <v>48</v>
      </c>
      <c r="H68" s="80">
        <f>G68-1</f>
        <v>47</v>
      </c>
      <c r="I68" s="80">
        <f>H68-1</f>
        <v>46</v>
      </c>
      <c r="J68" s="80">
        <f>I68-1</f>
        <v>45</v>
      </c>
      <c r="K68" s="94"/>
      <c r="L68" s="94"/>
      <c r="M68" s="94"/>
      <c r="N68" s="94"/>
    </row>
    <row r="69" spans="1:14" x14ac:dyDescent="0.25">
      <c r="A69" s="99" t="s">
        <v>104</v>
      </c>
      <c r="B69" s="185"/>
      <c r="C69" s="232"/>
      <c r="D69" s="80">
        <f t="shared" ref="D69:J69" si="41">D67*D$28</f>
        <v>0</v>
      </c>
      <c r="E69" s="80">
        <f t="shared" si="41"/>
        <v>0</v>
      </c>
      <c r="F69" s="80">
        <f t="shared" si="41"/>
        <v>0</v>
      </c>
      <c r="G69" s="80">
        <f t="shared" si="41"/>
        <v>0</v>
      </c>
      <c r="H69" s="80">
        <f t="shared" si="41"/>
        <v>0</v>
      </c>
      <c r="I69" s="80">
        <f t="shared" si="41"/>
        <v>0</v>
      </c>
      <c r="J69" s="80">
        <f t="shared" si="41"/>
        <v>0</v>
      </c>
      <c r="K69" s="94"/>
      <c r="L69" s="94"/>
      <c r="M69" s="94"/>
      <c r="N69" s="94"/>
    </row>
    <row r="70" spans="1:14" x14ac:dyDescent="0.25">
      <c r="A70" s="250" t="s">
        <v>105</v>
      </c>
      <c r="B70" s="25"/>
      <c r="C70" s="232"/>
      <c r="D70" s="80">
        <f t="shared" ref="D70:J70" si="42">D67/D68</f>
        <v>0</v>
      </c>
      <c r="E70" s="80">
        <f t="shared" si="42"/>
        <v>0</v>
      </c>
      <c r="F70" s="80">
        <f t="shared" si="42"/>
        <v>0</v>
      </c>
      <c r="G70" s="80">
        <f t="shared" si="42"/>
        <v>0</v>
      </c>
      <c r="H70" s="80">
        <f t="shared" si="42"/>
        <v>0</v>
      </c>
      <c r="I70" s="80">
        <f t="shared" si="42"/>
        <v>0</v>
      </c>
      <c r="J70" s="80">
        <f t="shared" si="42"/>
        <v>0</v>
      </c>
      <c r="K70" s="94"/>
      <c r="L70" s="94"/>
      <c r="M70" s="94"/>
      <c r="N70" s="94"/>
    </row>
    <row r="71" spans="1:14" x14ac:dyDescent="0.25">
      <c r="A71" s="251" t="s">
        <v>106</v>
      </c>
      <c r="B71" s="398"/>
      <c r="C71" s="232"/>
      <c r="D71" s="98">
        <f t="shared" ref="D71:J71" si="43">D67+D69-D70+IF($C66=D$27,D$29,0)</f>
        <v>0</v>
      </c>
      <c r="E71" s="80">
        <f t="shared" si="43"/>
        <v>0</v>
      </c>
      <c r="F71" s="80">
        <f t="shared" si="43"/>
        <v>0</v>
      </c>
      <c r="G71" s="80">
        <f t="shared" si="43"/>
        <v>0</v>
      </c>
      <c r="H71" s="80">
        <f t="shared" si="43"/>
        <v>0</v>
      </c>
      <c r="I71" s="80">
        <f t="shared" si="43"/>
        <v>0</v>
      </c>
      <c r="J71" s="80">
        <f t="shared" si="43"/>
        <v>8895.7689507102095</v>
      </c>
      <c r="K71" s="94"/>
      <c r="L71" s="94"/>
      <c r="M71" s="94"/>
      <c r="N71" s="94"/>
    </row>
    <row r="72" spans="1:14" x14ac:dyDescent="0.25">
      <c r="A72" s="119"/>
      <c r="B72" s="25"/>
      <c r="C72" s="55"/>
      <c r="D72" s="82"/>
      <c r="E72" s="79"/>
      <c r="F72" s="79"/>
      <c r="G72" s="79"/>
      <c r="H72" s="79"/>
      <c r="I72" s="79"/>
      <c r="J72" s="79"/>
      <c r="K72" s="94"/>
      <c r="L72" s="94"/>
      <c r="M72" s="94"/>
      <c r="N72" s="94"/>
    </row>
    <row r="73" spans="1:14" ht="15.75" x14ac:dyDescent="0.25">
      <c r="A73" s="69" t="s">
        <v>136</v>
      </c>
      <c r="B73" s="43"/>
      <c r="C73" s="56"/>
      <c r="D73" s="43"/>
      <c r="E73" s="43"/>
      <c r="F73" s="43"/>
      <c r="G73" s="43"/>
      <c r="H73" s="43"/>
      <c r="I73" s="43"/>
      <c r="J73" s="43"/>
      <c r="K73" s="94"/>
      <c r="L73" s="94"/>
      <c r="M73" s="94"/>
      <c r="N73" s="94"/>
    </row>
    <row r="74" spans="1:14" ht="24.95" customHeight="1" x14ac:dyDescent="0.3">
      <c r="A74" s="253"/>
      <c r="B74" s="254"/>
      <c r="C74" s="255"/>
      <c r="D74" s="254"/>
      <c r="E74" s="254"/>
      <c r="F74" s="254"/>
      <c r="G74" s="254"/>
      <c r="H74" s="254"/>
      <c r="I74" s="254"/>
      <c r="J74" s="254"/>
      <c r="K74" s="94"/>
      <c r="L74" s="94"/>
      <c r="M74" s="94"/>
      <c r="N74" s="94"/>
    </row>
    <row r="75" spans="1:14" x14ac:dyDescent="0.25">
      <c r="A75" s="134" t="s">
        <v>140</v>
      </c>
      <c r="B75" s="136"/>
      <c r="C75" s="227"/>
      <c r="D75" s="130">
        <f t="shared" ref="D75:J75" si="44">D32+D39+D46+D53+D60+D67</f>
        <v>0</v>
      </c>
      <c r="E75" s="130">
        <f t="shared" si="44"/>
        <v>0</v>
      </c>
      <c r="F75" s="130">
        <f>F32+F39+F46+F53+F60+F67</f>
        <v>12882.837513377981</v>
      </c>
      <c r="G75" s="130">
        <f t="shared" si="44"/>
        <v>22378.299765540505</v>
      </c>
      <c r="H75" s="130">
        <f t="shared" si="44"/>
        <v>31769.7559679486</v>
      </c>
      <c r="I75" s="130">
        <f t="shared" si="44"/>
        <v>42544.097406742861</v>
      </c>
      <c r="J75" s="130">
        <f t="shared" si="44"/>
        <v>50445.333317682329</v>
      </c>
      <c r="K75" s="94"/>
      <c r="L75" s="94"/>
      <c r="M75" s="94"/>
      <c r="N75" s="94"/>
    </row>
    <row r="76" spans="1:14" x14ac:dyDescent="0.25">
      <c r="A76" s="134" t="s">
        <v>141</v>
      </c>
      <c r="B76" s="136"/>
      <c r="C76" s="227"/>
      <c r="D76" s="130">
        <f t="shared" ref="D76:J78" si="45">D34+D41+D48+D55+D62+D69</f>
        <v>0</v>
      </c>
      <c r="E76" s="130">
        <f t="shared" si="45"/>
        <v>0</v>
      </c>
      <c r="F76" s="130">
        <f>F34+F41+F48+F55+F62+F69</f>
        <v>223.77137120011449</v>
      </c>
      <c r="G76" s="130">
        <f t="shared" si="45"/>
        <v>473.03723081630551</v>
      </c>
      <c r="H76" s="130">
        <f t="shared" si="45"/>
        <v>688.4297039603631</v>
      </c>
      <c r="I76" s="130">
        <f t="shared" si="45"/>
        <v>898.22904423224634</v>
      </c>
      <c r="J76" s="130">
        <f t="shared" si="45"/>
        <v>1036.9768357760104</v>
      </c>
      <c r="K76" s="94"/>
      <c r="L76" s="94"/>
      <c r="M76" s="94"/>
      <c r="N76" s="94"/>
    </row>
    <row r="77" spans="1:14" x14ac:dyDescent="0.25">
      <c r="A77" s="134" t="s">
        <v>143</v>
      </c>
      <c r="B77" s="136"/>
      <c r="C77" s="227"/>
      <c r="D77" s="130">
        <f t="shared" si="45"/>
        <v>0</v>
      </c>
      <c r="E77" s="130">
        <f t="shared" si="45"/>
        <v>0</v>
      </c>
      <c r="F77" s="130">
        <f>F35+F42+F49+F56+F63+F70</f>
        <v>292.79176166768139</v>
      </c>
      <c r="G77" s="130">
        <f t="shared" si="45"/>
        <v>515.37035255874844</v>
      </c>
      <c r="H77" s="130">
        <f t="shared" si="45"/>
        <v>740.9254997154793</v>
      </c>
      <c r="I77" s="130">
        <f t="shared" si="45"/>
        <v>1003.4288794996819</v>
      </c>
      <c r="J77" s="130">
        <f t="shared" si="45"/>
        <v>1207.0907565814284</v>
      </c>
      <c r="K77" s="94"/>
      <c r="L77" s="94"/>
      <c r="M77" s="94"/>
      <c r="N77" s="94"/>
    </row>
    <row r="78" spans="1:14" x14ac:dyDescent="0.25">
      <c r="A78" s="134" t="s">
        <v>144</v>
      </c>
      <c r="B78" s="136"/>
      <c r="C78" s="227"/>
      <c r="D78" s="130">
        <f t="shared" si="45"/>
        <v>0</v>
      </c>
      <c r="E78" s="130">
        <f t="shared" si="45"/>
        <v>12882.837513377981</v>
      </c>
      <c r="F78" s="130">
        <f>F36+F43+F50+F57+F64+F71</f>
        <v>22378.299765540505</v>
      </c>
      <c r="G78" s="130">
        <f t="shared" si="45"/>
        <v>31769.7559679486</v>
      </c>
      <c r="H78" s="130">
        <f t="shared" si="45"/>
        <v>42544.097406742861</v>
      </c>
      <c r="I78" s="130">
        <f t="shared" si="45"/>
        <v>50445.333317682329</v>
      </c>
      <c r="J78" s="130">
        <f t="shared" si="45"/>
        <v>59170.988347587125</v>
      </c>
      <c r="K78" s="94"/>
      <c r="L78" s="94"/>
      <c r="M78" s="94"/>
      <c r="N78" s="94"/>
    </row>
    <row r="79" spans="1:14" x14ac:dyDescent="0.25">
      <c r="A79" s="51"/>
      <c r="B79" s="51"/>
      <c r="C79" s="256"/>
      <c r="D79" s="51"/>
      <c r="E79" s="51"/>
      <c r="F79" s="51"/>
      <c r="G79" s="51"/>
      <c r="H79" s="51"/>
      <c r="I79" s="51"/>
      <c r="J79" s="51"/>
      <c r="K79" s="94"/>
      <c r="L79" s="94"/>
      <c r="M79" s="94"/>
      <c r="N79" s="94"/>
    </row>
    <row r="80" spans="1:14" ht="21" x14ac:dyDescent="0.35">
      <c r="A80" s="73" t="s">
        <v>137</v>
      </c>
      <c r="B80" s="62"/>
      <c r="C80" s="63"/>
      <c r="D80" s="62"/>
      <c r="E80" s="62"/>
      <c r="F80" s="62"/>
      <c r="G80" s="62"/>
      <c r="H80" s="62"/>
      <c r="I80" s="62"/>
      <c r="J80" s="62"/>
      <c r="K80" s="94"/>
      <c r="L80" s="94"/>
      <c r="M80" s="94"/>
      <c r="N80" s="94"/>
    </row>
    <row r="81" spans="1:14" x14ac:dyDescent="0.25">
      <c r="A81" s="20"/>
      <c r="B81" s="20"/>
      <c r="C81" s="65"/>
      <c r="D81" s="21"/>
      <c r="E81" s="21"/>
      <c r="F81" s="21"/>
      <c r="G81" s="21"/>
      <c r="H81" s="21"/>
      <c r="I81" s="21"/>
      <c r="J81" s="21"/>
      <c r="K81" s="94"/>
      <c r="L81" s="94"/>
      <c r="M81" s="94"/>
      <c r="N81" s="94"/>
    </row>
    <row r="82" spans="1:14" x14ac:dyDescent="0.25">
      <c r="A82" s="257"/>
      <c r="B82" s="257"/>
      <c r="C82" s="258"/>
      <c r="D82" s="262" t="str">
        <f>Inputs!C$4</f>
        <v>2018/19</v>
      </c>
      <c r="E82" s="259" t="str">
        <f>Inputs!D$4</f>
        <v>2019/20</v>
      </c>
      <c r="F82" s="259" t="str">
        <f>Inputs!E$4</f>
        <v>2020/21</v>
      </c>
      <c r="G82" s="259" t="str">
        <f>Inputs!F$4</f>
        <v>2021/22</v>
      </c>
      <c r="H82" s="259" t="str">
        <f>Inputs!G$4</f>
        <v>2022/23</v>
      </c>
      <c r="I82" s="259" t="str">
        <f>Inputs!H$4</f>
        <v>2023/24</v>
      </c>
      <c r="J82" s="259" t="str">
        <f>Inputs!I$4</f>
        <v>2024/25</v>
      </c>
      <c r="K82" s="94"/>
      <c r="L82" s="94"/>
      <c r="M82" s="94"/>
      <c r="N82" s="94"/>
    </row>
    <row r="83" spans="1:14" x14ac:dyDescent="0.25">
      <c r="A83" s="26" t="s">
        <v>85</v>
      </c>
      <c r="B83" s="260"/>
      <c r="C83" s="261"/>
      <c r="D83" s="345">
        <f>C5</f>
        <v>153233.2190546873</v>
      </c>
      <c r="E83" s="342">
        <f t="shared" ref="E83:J83" si="46">E19+E75</f>
        <v>156778.6950982842</v>
      </c>
      <c r="F83" s="80">
        <f t="shared" si="46"/>
        <v>160869.81820716435</v>
      </c>
      <c r="G83" s="80">
        <f t="shared" si="46"/>
        <v>161761.75558707252</v>
      </c>
      <c r="H83" s="80">
        <f t="shared" si="46"/>
        <v>162740.60416873574</v>
      </c>
      <c r="I83" s="80">
        <f t="shared" si="46"/>
        <v>164763.80800515402</v>
      </c>
      <c r="J83" s="80">
        <f t="shared" si="46"/>
        <v>163416.54263445694</v>
      </c>
      <c r="K83" s="94"/>
      <c r="L83" s="94" t="s">
        <v>235</v>
      </c>
      <c r="M83" s="94"/>
      <c r="N83" s="94"/>
    </row>
    <row r="84" spans="1:14" x14ac:dyDescent="0.25">
      <c r="A84" s="26" t="s">
        <v>44</v>
      </c>
      <c r="B84" s="185"/>
      <c r="C84" s="232"/>
      <c r="D84" s="345">
        <f>C7</f>
        <v>2346.8188939219372</v>
      </c>
      <c r="E84" s="342">
        <f t="shared" ref="E84:J86" si="47">E21+E76</f>
        <v>2229.0389077027098</v>
      </c>
      <c r="F84" s="80">
        <f t="shared" si="47"/>
        <v>2785.9166105412346</v>
      </c>
      <c r="G84" s="80">
        <f t="shared" si="47"/>
        <v>3409.2279910499096</v>
      </c>
      <c r="H84" s="80">
        <f t="shared" si="47"/>
        <v>3516.1239665575076</v>
      </c>
      <c r="I84" s="80">
        <f t="shared" si="47"/>
        <v>3468.5791397314574</v>
      </c>
      <c r="J84" s="80">
        <f t="shared" si="47"/>
        <v>3349.5073398577215</v>
      </c>
      <c r="K84" s="94"/>
      <c r="L84" s="94" t="s">
        <v>236</v>
      </c>
      <c r="M84" s="94"/>
      <c r="N84" s="94"/>
    </row>
    <row r="85" spans="1:14" x14ac:dyDescent="0.25">
      <c r="A85" s="26" t="s">
        <v>43</v>
      </c>
      <c r="B85" s="185"/>
      <c r="C85" s="232"/>
      <c r="D85" s="249">
        <f>C6</f>
        <v>9784.5645807422716</v>
      </c>
      <c r="E85" s="342">
        <f t="shared" si="47"/>
        <v>10693.800319697597</v>
      </c>
      <c r="F85" s="80">
        <f t="shared" si="47"/>
        <v>11125.829796523201</v>
      </c>
      <c r="G85" s="80">
        <f t="shared" si="47"/>
        <v>11524.505409646652</v>
      </c>
      <c r="H85" s="80">
        <f t="shared" si="47"/>
        <v>11972.733760103807</v>
      </c>
      <c r="I85" s="80">
        <f t="shared" si="47"/>
        <v>12467.929979264663</v>
      </c>
      <c r="J85" s="80">
        <f t="shared" si="47"/>
        <v>12900.974586666856</v>
      </c>
      <c r="K85" s="94"/>
      <c r="L85" s="94" t="s">
        <v>237</v>
      </c>
      <c r="M85" s="94"/>
      <c r="N85" s="94"/>
    </row>
    <row r="86" spans="1:14" x14ac:dyDescent="0.25">
      <c r="A86" s="26" t="s">
        <v>45</v>
      </c>
      <c r="B86" s="185"/>
      <c r="C86" s="232"/>
      <c r="D86" s="80">
        <f>D23+D78</f>
        <v>156778.6950982842</v>
      </c>
      <c r="E86" s="98">
        <f t="shared" si="47"/>
        <v>160869.81820716435</v>
      </c>
      <c r="F86" s="98">
        <f t="shared" si="47"/>
        <v>161761.75558707252</v>
      </c>
      <c r="G86" s="98">
        <f t="shared" si="47"/>
        <v>162740.60416873574</v>
      </c>
      <c r="H86" s="98">
        <f t="shared" si="47"/>
        <v>164763.80800515402</v>
      </c>
      <c r="I86" s="98">
        <f t="shared" si="47"/>
        <v>163416.54263445694</v>
      </c>
      <c r="J86" s="98">
        <f t="shared" si="47"/>
        <v>162399.20987818544</v>
      </c>
      <c r="K86" s="94"/>
      <c r="L86" s="94"/>
      <c r="M86" s="94"/>
      <c r="N86" s="94"/>
    </row>
    <row r="87" spans="1:14" x14ac:dyDescent="0.25">
      <c r="A87" s="58" t="s">
        <v>101</v>
      </c>
      <c r="B87" s="217"/>
      <c r="C87" s="263"/>
      <c r="D87" s="264"/>
      <c r="E87" s="218">
        <f>E83+E29+E84-E85-E20-E86</f>
        <v>0</v>
      </c>
      <c r="F87" s="218">
        <f t="shared" ref="F87:J87" si="48">F83+F29+F84-F85-F20-F86</f>
        <v>0</v>
      </c>
      <c r="G87" s="218">
        <f t="shared" si="48"/>
        <v>0</v>
      </c>
      <c r="H87" s="218">
        <f t="shared" si="48"/>
        <v>0</v>
      </c>
      <c r="I87" s="218">
        <f t="shared" si="48"/>
        <v>0</v>
      </c>
      <c r="J87" s="218">
        <f t="shared" si="48"/>
        <v>0</v>
      </c>
      <c r="K87" s="35"/>
      <c r="L87" s="94"/>
      <c r="M87" s="94"/>
      <c r="N87" s="94"/>
    </row>
    <row r="88" spans="1:14" ht="39.950000000000003" customHeight="1" x14ac:dyDescent="0.35">
      <c r="A88" s="265" t="s">
        <v>86</v>
      </c>
      <c r="B88" s="150"/>
      <c r="C88" s="223"/>
      <c r="D88" s="224"/>
      <c r="E88" s="224"/>
      <c r="F88" s="150"/>
      <c r="G88" s="150"/>
      <c r="H88" s="150"/>
      <c r="I88" s="150"/>
      <c r="J88" s="150"/>
      <c r="K88" s="94"/>
      <c r="L88" s="94"/>
      <c r="M88" s="94"/>
      <c r="N88" s="94"/>
    </row>
    <row r="89" spans="1:14" x14ac:dyDescent="0.25">
      <c r="A89" s="31"/>
      <c r="B89" s="31"/>
      <c r="C89" s="59"/>
      <c r="D89" s="32"/>
      <c r="E89" s="32"/>
      <c r="F89" s="32"/>
      <c r="G89" s="32"/>
      <c r="H89" s="32"/>
      <c r="I89" s="32"/>
      <c r="J89" s="32"/>
      <c r="K89" s="94"/>
      <c r="L89" s="94"/>
      <c r="M89" s="94"/>
      <c r="N89" s="94"/>
    </row>
    <row r="90" spans="1:14" x14ac:dyDescent="0.25">
      <c r="A90" s="22"/>
      <c r="B90" s="22"/>
      <c r="C90" s="60"/>
      <c r="D90" s="21" t="str">
        <f>Inputs!C$4</f>
        <v>2018/19</v>
      </c>
      <c r="E90" s="21" t="str">
        <f>Inputs!D$4</f>
        <v>2019/20</v>
      </c>
      <c r="F90" s="21" t="str">
        <f>Inputs!E$4</f>
        <v>2020/21</v>
      </c>
      <c r="G90" s="21" t="str">
        <f>Inputs!F$4</f>
        <v>2021/22</v>
      </c>
      <c r="H90" s="21" t="str">
        <f>Inputs!G$4</f>
        <v>2022/23</v>
      </c>
      <c r="I90" s="21" t="str">
        <f>Inputs!H$4</f>
        <v>2023/24</v>
      </c>
      <c r="J90" s="21" t="str">
        <f>Inputs!I$4</f>
        <v>2024/25</v>
      </c>
      <c r="K90" s="94"/>
      <c r="L90" s="94"/>
      <c r="M90" s="94"/>
      <c r="N90" s="94"/>
    </row>
    <row r="91" spans="1:14" x14ac:dyDescent="0.25">
      <c r="A91" s="266" t="s">
        <v>9</v>
      </c>
      <c r="B91" s="133"/>
      <c r="C91" s="232"/>
      <c r="D91" s="61"/>
      <c r="E91" s="61">
        <f t="shared" ref="E91:J91" si="49">E18</f>
        <v>14.660709047419134</v>
      </c>
      <c r="F91" s="61">
        <f t="shared" si="49"/>
        <v>13.660709047419134</v>
      </c>
      <c r="G91" s="61">
        <f t="shared" si="49"/>
        <v>12.660709047419134</v>
      </c>
      <c r="H91" s="61">
        <f t="shared" si="49"/>
        <v>11.660709047419134</v>
      </c>
      <c r="I91" s="61">
        <f t="shared" si="49"/>
        <v>10.660709047419134</v>
      </c>
      <c r="J91" s="61">
        <f t="shared" si="49"/>
        <v>9.6607090474191342</v>
      </c>
      <c r="K91" s="94"/>
      <c r="L91" s="94"/>
      <c r="M91" s="94"/>
      <c r="N91" s="94"/>
    </row>
    <row r="92" spans="1:14" x14ac:dyDescent="0.25">
      <c r="A92" s="50" t="s">
        <v>43</v>
      </c>
      <c r="B92" s="267"/>
      <c r="C92" s="232"/>
      <c r="D92" s="98">
        <f t="shared" ref="D92:J92" si="50">D85</f>
        <v>9784.5645807422716</v>
      </c>
      <c r="E92" s="98">
        <f t="shared" si="50"/>
        <v>10693.800319697597</v>
      </c>
      <c r="F92" s="98">
        <f t="shared" si="50"/>
        <v>11125.829796523201</v>
      </c>
      <c r="G92" s="98">
        <f t="shared" si="50"/>
        <v>11524.505409646652</v>
      </c>
      <c r="H92" s="98">
        <f t="shared" si="50"/>
        <v>11972.733760103807</v>
      </c>
      <c r="I92" s="98">
        <f t="shared" si="50"/>
        <v>12467.929979264663</v>
      </c>
      <c r="J92" s="98">
        <f t="shared" si="50"/>
        <v>12900.974586666856</v>
      </c>
      <c r="K92" s="94"/>
      <c r="L92" s="94"/>
      <c r="M92" s="94"/>
      <c r="N92" s="94"/>
    </row>
    <row r="93" spans="1:14" x14ac:dyDescent="0.25">
      <c r="A93" s="133" t="s">
        <v>85</v>
      </c>
      <c r="B93" s="133"/>
      <c r="C93" s="232"/>
      <c r="D93" s="235">
        <f>D83</f>
        <v>153233.2190546873</v>
      </c>
      <c r="E93" s="235">
        <f t="shared" ref="E93:J93" si="51">E83</f>
        <v>156778.6950982842</v>
      </c>
      <c r="F93" s="235">
        <f t="shared" si="51"/>
        <v>160869.81820716435</v>
      </c>
      <c r="G93" s="235">
        <f t="shared" si="51"/>
        <v>161761.75558707252</v>
      </c>
      <c r="H93" s="235">
        <f t="shared" si="51"/>
        <v>162740.60416873574</v>
      </c>
      <c r="I93" s="235">
        <f t="shared" si="51"/>
        <v>164763.80800515402</v>
      </c>
      <c r="J93" s="235">
        <f t="shared" si="51"/>
        <v>163416.54263445694</v>
      </c>
      <c r="K93" s="94"/>
      <c r="L93" s="94"/>
      <c r="M93" s="94"/>
      <c r="N93" s="94"/>
    </row>
    <row r="94" spans="1:14" x14ac:dyDescent="0.25">
      <c r="A94" s="133" t="s">
        <v>44</v>
      </c>
      <c r="B94" s="133"/>
      <c r="C94" s="232"/>
      <c r="D94" s="235">
        <f>D84</f>
        <v>2346.8188939219372</v>
      </c>
      <c r="E94" s="235">
        <f t="shared" ref="E94:J94" si="52">E84</f>
        <v>2229.0389077027098</v>
      </c>
      <c r="F94" s="235">
        <f t="shared" si="52"/>
        <v>2785.9166105412346</v>
      </c>
      <c r="G94" s="235">
        <f t="shared" si="52"/>
        <v>3409.2279910499096</v>
      </c>
      <c r="H94" s="235">
        <f t="shared" si="52"/>
        <v>3516.1239665575076</v>
      </c>
      <c r="I94" s="235">
        <f t="shared" si="52"/>
        <v>3468.5791397314574</v>
      </c>
      <c r="J94" s="235">
        <f t="shared" si="52"/>
        <v>3349.5073398577215</v>
      </c>
      <c r="K94" s="94"/>
      <c r="L94" s="94"/>
      <c r="M94" s="94"/>
      <c r="N94" s="94"/>
    </row>
    <row r="95" spans="1:14" x14ac:dyDescent="0.25">
      <c r="A95" s="133" t="s">
        <v>45</v>
      </c>
      <c r="B95" s="133"/>
      <c r="C95" s="232"/>
      <c r="D95" s="235">
        <f>D86</f>
        <v>156778.6950982842</v>
      </c>
      <c r="E95" s="235">
        <f t="shared" ref="E95:J95" si="53">E86</f>
        <v>160869.81820716435</v>
      </c>
      <c r="F95" s="235">
        <f t="shared" si="53"/>
        <v>161761.75558707252</v>
      </c>
      <c r="G95" s="235">
        <f t="shared" si="53"/>
        <v>162740.60416873574</v>
      </c>
      <c r="H95" s="235">
        <f t="shared" si="53"/>
        <v>164763.80800515402</v>
      </c>
      <c r="I95" s="235">
        <f t="shared" si="53"/>
        <v>163416.54263445694</v>
      </c>
      <c r="J95" s="235">
        <f t="shared" si="53"/>
        <v>162399.20987818544</v>
      </c>
      <c r="K95" s="94"/>
      <c r="L95" s="94"/>
      <c r="M95" s="94"/>
      <c r="N95" s="94"/>
    </row>
    <row r="96" spans="1:14" x14ac:dyDescent="0.25">
      <c r="A96" s="150"/>
      <c r="B96" s="150"/>
      <c r="C96" s="223"/>
      <c r="D96" s="150"/>
      <c r="E96" s="150"/>
      <c r="F96" s="150"/>
      <c r="G96" s="150"/>
      <c r="H96" s="150"/>
      <c r="I96" s="150"/>
      <c r="J96" s="150"/>
      <c r="K96" s="94"/>
      <c r="L96" s="94"/>
      <c r="M96" s="94"/>
      <c r="N96" s="94"/>
    </row>
    <row r="97" spans="1:14" x14ac:dyDescent="0.25">
      <c r="A97" s="94"/>
      <c r="B97" s="94"/>
      <c r="C97" s="94"/>
      <c r="D97" s="94"/>
      <c r="E97" s="94"/>
      <c r="F97" s="94"/>
      <c r="G97" s="94"/>
      <c r="H97" s="94"/>
      <c r="I97" s="94"/>
      <c r="J97" s="94"/>
      <c r="K97" s="94"/>
      <c r="L97" s="94"/>
      <c r="M97" s="94"/>
      <c r="N97" s="94"/>
    </row>
  </sheetData>
  <pageMargins left="0.23622047244094491" right="0.23622047244094491" top="0.74803149606299213" bottom="0.74803149606299213" header="0.31496062992125984" footer="0.31496062992125984"/>
  <pageSetup paperSize="9" scale="57" fitToHeight="0" orientation="portrait" r:id="rId1"/>
  <headerFooter>
    <oddHeader>&amp;R&amp;D &amp;T</oddHeader>
    <oddFooter>&amp;L&amp;F&amp;C&amp;A&amp;R&amp;P</oddFooter>
  </headerFooter>
  <rowBreaks count="1" manualBreakCount="1">
    <brk id="64"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99988E"/>
    <pageSetUpPr fitToPage="1"/>
  </sheetPr>
  <dimension ref="A1:M99"/>
  <sheetViews>
    <sheetView showGridLines="0" view="pageBreakPreview" zoomScaleNormal="100" zoomScaleSheetLayoutView="100" workbookViewId="0"/>
  </sheetViews>
  <sheetFormatPr defaultColWidth="9.140625" defaultRowHeight="15" x14ac:dyDescent="0.25"/>
  <cols>
    <col min="1" max="1" width="55.140625" style="93" customWidth="1"/>
    <col min="2" max="2" width="12.5703125" style="93" customWidth="1"/>
    <col min="3" max="3" width="12" style="93" customWidth="1"/>
    <col min="4" max="10" width="11.85546875" style="93" customWidth="1"/>
    <col min="11" max="11" width="3.140625" style="93" customWidth="1"/>
    <col min="12" max="12" width="12.85546875" style="93" bestFit="1" customWidth="1"/>
    <col min="13" max="16384" width="9.140625" style="93"/>
  </cols>
  <sheetData>
    <row r="1" spans="1:13" ht="39.950000000000003" customHeight="1" x14ac:dyDescent="0.25">
      <c r="A1" s="67" t="s">
        <v>72</v>
      </c>
      <c r="B1" s="94"/>
      <c r="C1" s="94"/>
      <c r="D1" s="94"/>
      <c r="E1" s="94"/>
      <c r="F1" s="94"/>
      <c r="G1" s="94"/>
      <c r="H1" s="94"/>
      <c r="I1" s="94"/>
      <c r="J1" s="124" t="str">
        <f>EDB_Name</f>
        <v>Alpine Energy</v>
      </c>
      <c r="K1" s="94"/>
      <c r="L1" s="94"/>
      <c r="M1" s="94"/>
    </row>
    <row r="2" spans="1:13" ht="20.100000000000001" customHeight="1" x14ac:dyDescent="0.25">
      <c r="A2" s="125" t="s">
        <v>162</v>
      </c>
      <c r="B2" s="126"/>
      <c r="C2" s="94"/>
      <c r="D2" s="94"/>
      <c r="E2" s="94"/>
      <c r="F2" s="94"/>
      <c r="G2" s="94"/>
      <c r="H2" s="94"/>
      <c r="I2" s="94"/>
      <c r="J2" s="94"/>
      <c r="K2" s="94"/>
      <c r="L2" s="94"/>
      <c r="M2" s="94"/>
    </row>
    <row r="3" spans="1:13" ht="39.950000000000003" customHeight="1" x14ac:dyDescent="0.35">
      <c r="A3" s="70" t="s">
        <v>0</v>
      </c>
      <c r="B3" s="94"/>
      <c r="C3" s="94"/>
      <c r="D3" s="94"/>
      <c r="E3" s="94"/>
      <c r="F3" s="94"/>
      <c r="G3" s="94"/>
      <c r="H3" s="94"/>
      <c r="I3" s="94"/>
      <c r="J3" s="94"/>
      <c r="K3" s="94"/>
      <c r="L3" s="94"/>
      <c r="M3" s="94"/>
    </row>
    <row r="4" spans="1:13" x14ac:dyDescent="0.25">
      <c r="A4" s="22"/>
      <c r="B4" s="22" t="s">
        <v>92</v>
      </c>
      <c r="C4" s="268" t="s">
        <v>66</v>
      </c>
      <c r="D4" s="23" t="str">
        <f>Inputs!C$4</f>
        <v>2018/19</v>
      </c>
      <c r="E4" s="23" t="str">
        <f>Inputs!D$4</f>
        <v>2019/20</v>
      </c>
      <c r="F4" s="23" t="str">
        <f>Inputs!E$4</f>
        <v>2020/21</v>
      </c>
      <c r="G4" s="23" t="str">
        <f>Inputs!F$4</f>
        <v>2021/22</v>
      </c>
      <c r="H4" s="23" t="str">
        <f>Inputs!G$4</f>
        <v>2022/23</v>
      </c>
      <c r="I4" s="23" t="str">
        <f>Inputs!H$4</f>
        <v>2023/24</v>
      </c>
      <c r="J4" s="23" t="str">
        <f>Inputs!I$4</f>
        <v>2024/25</v>
      </c>
      <c r="K4" s="94"/>
      <c r="L4" s="94"/>
      <c r="M4" s="94"/>
    </row>
    <row r="5" spans="1:13" x14ac:dyDescent="0.25">
      <c r="A5" s="269" t="s">
        <v>87</v>
      </c>
      <c r="B5" s="127" t="s">
        <v>98</v>
      </c>
      <c r="C5" s="134"/>
      <c r="D5" s="270">
        <f>'EDB data'!B20</f>
        <v>1</v>
      </c>
      <c r="E5" s="270">
        <f>'EDB data'!C20</f>
        <v>2</v>
      </c>
      <c r="F5" s="270">
        <f>'EDB data'!D20</f>
        <v>3</v>
      </c>
      <c r="G5" s="270">
        <f>'EDB data'!E20</f>
        <v>4</v>
      </c>
      <c r="H5" s="270">
        <f>'EDB data'!F20</f>
        <v>5</v>
      </c>
      <c r="I5" s="270">
        <f>'EDB data'!G20</f>
        <v>6</v>
      </c>
      <c r="J5" s="270">
        <f>'EDB data'!H20</f>
        <v>7</v>
      </c>
      <c r="K5" s="94"/>
      <c r="L5" s="94"/>
      <c r="M5" s="94"/>
    </row>
    <row r="6" spans="1:13" x14ac:dyDescent="0.25">
      <c r="A6" s="269" t="s">
        <v>8</v>
      </c>
      <c r="B6" s="127" t="s">
        <v>98</v>
      </c>
      <c r="C6" s="134"/>
      <c r="D6" s="272">
        <f>'EDB data'!B24</f>
        <v>0.28000000000000003</v>
      </c>
      <c r="E6" s="272">
        <f>'EDB data'!C24</f>
        <v>0.28000000000000003</v>
      </c>
      <c r="F6" s="272">
        <f>'EDB data'!D24</f>
        <v>0.28000000000000003</v>
      </c>
      <c r="G6" s="272">
        <f>'EDB data'!E24</f>
        <v>0.28000000000000003</v>
      </c>
      <c r="H6" s="272">
        <f>'EDB data'!F24</f>
        <v>0.28000000000000003</v>
      </c>
      <c r="I6" s="272">
        <f>'EDB data'!G24</f>
        <v>0.28000000000000003</v>
      </c>
      <c r="J6" s="271">
        <f>'EDB data'!H24</f>
        <v>0.28000000000000003</v>
      </c>
      <c r="K6" s="94"/>
      <c r="L6" s="94"/>
      <c r="M6" s="94"/>
    </row>
    <row r="7" spans="1:13" x14ac:dyDescent="0.25">
      <c r="A7" s="164" t="s">
        <v>32</v>
      </c>
      <c r="B7" s="127" t="s">
        <v>98</v>
      </c>
      <c r="C7" s="134"/>
      <c r="D7" s="128">
        <f>'EDB data'!$B53</f>
        <v>14228.648620499998</v>
      </c>
      <c r="E7" s="346">
        <f>'EDB data'!$B54</f>
        <v>12882.837513377981</v>
      </c>
      <c r="F7" s="346">
        <f>'EDB data'!$B55</f>
        <v>9564.4826426300915</v>
      </c>
      <c r="G7" s="346">
        <f>'EDB data'!$B56</f>
        <v>9433.7893241505353</v>
      </c>
      <c r="H7" s="346">
        <f>'EDB data'!$B57</f>
        <v>10826.837234549381</v>
      </c>
      <c r="I7" s="347">
        <f>'EDB data'!$B58</f>
        <v>8006.4357462069029</v>
      </c>
      <c r="J7" s="346">
        <f>'EDB data'!$B59</f>
        <v>8895.7689507102095</v>
      </c>
      <c r="K7" s="94"/>
      <c r="L7" s="94"/>
      <c r="M7" s="94"/>
    </row>
    <row r="8" spans="1:13" x14ac:dyDescent="0.25">
      <c r="A8" s="269" t="s">
        <v>17</v>
      </c>
      <c r="B8" s="127" t="s">
        <v>98</v>
      </c>
      <c r="C8" s="134"/>
      <c r="D8" s="128">
        <f>'EDB data'!B12</f>
        <v>44</v>
      </c>
      <c r="E8" s="150"/>
      <c r="F8" s="150"/>
      <c r="G8" s="150"/>
      <c r="H8" s="150"/>
      <c r="I8" s="150"/>
      <c r="J8" s="150"/>
      <c r="K8" s="94"/>
      <c r="L8" s="94"/>
      <c r="M8" s="94"/>
    </row>
    <row r="9" spans="1:13" x14ac:dyDescent="0.25">
      <c r="A9" s="269" t="s">
        <v>171</v>
      </c>
      <c r="B9" s="127" t="s">
        <v>98</v>
      </c>
      <c r="C9" s="134"/>
      <c r="D9" s="128">
        <f>'EDB data'!B37</f>
        <v>2834.6039573955459</v>
      </c>
      <c r="E9" s="94"/>
      <c r="F9" s="94"/>
      <c r="G9" s="94"/>
      <c r="H9" s="94"/>
      <c r="I9" s="94"/>
      <c r="J9" s="94"/>
      <c r="K9" s="94"/>
      <c r="L9" s="94"/>
      <c r="M9" s="94"/>
    </row>
    <row r="10" spans="1:13" x14ac:dyDescent="0.25">
      <c r="A10" s="269" t="s">
        <v>59</v>
      </c>
      <c r="B10" s="127" t="s">
        <v>98</v>
      </c>
      <c r="C10" s="134"/>
      <c r="D10" s="128">
        <f>'EDB data'!B28</f>
        <v>0</v>
      </c>
      <c r="E10" s="94"/>
      <c r="F10" s="94"/>
      <c r="G10" s="94"/>
      <c r="H10" s="94"/>
      <c r="I10" s="94"/>
      <c r="J10" s="94"/>
      <c r="K10" s="94"/>
      <c r="L10" s="94"/>
      <c r="M10" s="94"/>
    </row>
    <row r="11" spans="1:13" x14ac:dyDescent="0.25">
      <c r="A11" s="269" t="s">
        <v>89</v>
      </c>
      <c r="B11" s="127" t="s">
        <v>98</v>
      </c>
      <c r="C11" s="134"/>
      <c r="D11" s="86">
        <f>'EDB data'!B29</f>
        <v>0</v>
      </c>
      <c r="E11" s="94"/>
      <c r="F11" s="94"/>
      <c r="G11" s="94"/>
      <c r="H11" s="94"/>
      <c r="I11" s="94"/>
      <c r="J11" s="163"/>
      <c r="K11" s="94"/>
      <c r="L11" s="94"/>
      <c r="M11" s="94"/>
    </row>
    <row r="12" spans="1:13" x14ac:dyDescent="0.25">
      <c r="A12" s="269" t="s">
        <v>10</v>
      </c>
      <c r="B12" s="127" t="s">
        <v>98</v>
      </c>
      <c r="C12" s="134"/>
      <c r="D12" s="128">
        <f>'EDB data'!$B62</f>
        <v>168</v>
      </c>
      <c r="E12" s="346">
        <f>'EDB data'!$B63</f>
        <v>326.95299250294715</v>
      </c>
      <c r="F12" s="346">
        <f>'EDB data'!$B64</f>
        <v>332.63207673997107</v>
      </c>
      <c r="G12" s="346">
        <f>'EDB data'!$B65</f>
        <v>339.66332389057214</v>
      </c>
      <c r="H12" s="346">
        <f>'EDB data'!$B66</f>
        <v>347.02360458483008</v>
      </c>
      <c r="I12" s="347">
        <f>'EDB data'!$B67</f>
        <v>354.35027737076769</v>
      </c>
      <c r="J12" s="346">
        <f>'EDB data'!$B68</f>
        <v>361.63446017257883</v>
      </c>
      <c r="K12" s="94"/>
      <c r="L12" s="94"/>
      <c r="M12" s="94"/>
    </row>
    <row r="13" spans="1:13" x14ac:dyDescent="0.25">
      <c r="A13" s="269" t="s">
        <v>174</v>
      </c>
      <c r="B13" s="127" t="s">
        <v>98</v>
      </c>
      <c r="C13" s="134"/>
      <c r="D13" s="128">
        <f>'EDB data'!B33</f>
        <v>145352.6386487681</v>
      </c>
      <c r="E13" s="86"/>
      <c r="F13" s="86"/>
      <c r="G13" s="86"/>
      <c r="H13" s="86"/>
      <c r="I13" s="86"/>
      <c r="J13" s="86"/>
      <c r="K13" s="94"/>
      <c r="L13" s="94"/>
      <c r="M13" s="94"/>
    </row>
    <row r="14" spans="1:13" x14ac:dyDescent="0.25">
      <c r="A14" s="269" t="s">
        <v>14</v>
      </c>
      <c r="B14" s="127" t="s">
        <v>98</v>
      </c>
      <c r="C14" s="134"/>
      <c r="D14" s="128">
        <f>'EDB data'!B34</f>
        <v>9044.8335228191881</v>
      </c>
      <c r="E14" s="87"/>
      <c r="F14" s="87"/>
      <c r="G14" s="87"/>
      <c r="H14" s="87"/>
      <c r="I14" s="87"/>
      <c r="J14" s="87"/>
      <c r="K14" s="94"/>
      <c r="L14" s="94"/>
      <c r="M14" s="94"/>
    </row>
    <row r="15" spans="1:13" x14ac:dyDescent="0.25">
      <c r="A15" s="269" t="s">
        <v>90</v>
      </c>
      <c r="B15" s="127" t="s">
        <v>98</v>
      </c>
      <c r="C15" s="134"/>
      <c r="D15" s="128">
        <f>'EDB data'!B35</f>
        <v>8307.997801038553</v>
      </c>
      <c r="E15" s="94"/>
      <c r="F15" s="94"/>
      <c r="G15" s="94"/>
      <c r="H15" s="94"/>
      <c r="I15" s="94"/>
      <c r="J15" s="94"/>
      <c r="K15" s="94"/>
      <c r="L15" s="94"/>
      <c r="M15" s="94"/>
    </row>
    <row r="16" spans="1:13" x14ac:dyDescent="0.25">
      <c r="A16" s="269" t="s">
        <v>49</v>
      </c>
      <c r="B16" s="127" t="s">
        <v>98</v>
      </c>
      <c r="C16" s="134"/>
      <c r="D16" s="128">
        <f>'EDB data'!B36</f>
        <v>86577.364686041721</v>
      </c>
      <c r="E16" s="94"/>
      <c r="F16" s="94"/>
      <c r="G16" s="94"/>
      <c r="H16" s="94"/>
      <c r="I16" s="94"/>
      <c r="J16" s="94"/>
      <c r="K16" s="94"/>
      <c r="L16" s="94"/>
      <c r="M16" s="94"/>
    </row>
    <row r="17" spans="1:13" x14ac:dyDescent="0.25">
      <c r="A17" s="269" t="s">
        <v>129</v>
      </c>
      <c r="B17" s="127" t="s">
        <v>98</v>
      </c>
      <c r="C17" s="134"/>
      <c r="D17" s="128">
        <f>'EDB data'!B39</f>
        <v>-1026.7934873134191</v>
      </c>
      <c r="E17" s="94"/>
      <c r="F17" s="94"/>
      <c r="G17" s="94"/>
      <c r="H17" s="94"/>
      <c r="I17" s="94"/>
      <c r="J17" s="94"/>
      <c r="K17" s="94"/>
      <c r="L17" s="94"/>
      <c r="M17" s="94"/>
    </row>
    <row r="18" spans="1:13" x14ac:dyDescent="0.25">
      <c r="A18" s="269" t="s">
        <v>91</v>
      </c>
      <c r="B18" s="127" t="s">
        <v>98</v>
      </c>
      <c r="C18" s="134"/>
      <c r="D18" s="27">
        <f>'EDB data'!B10</f>
        <v>6.0900000000000003E-2</v>
      </c>
      <c r="E18" s="94"/>
      <c r="F18" s="94"/>
      <c r="G18" s="94"/>
      <c r="H18" s="94"/>
      <c r="I18" s="94"/>
      <c r="J18" s="94"/>
      <c r="K18" s="94"/>
      <c r="L18" s="94"/>
      <c r="M18" s="94"/>
    </row>
    <row r="19" spans="1:13" x14ac:dyDescent="0.25">
      <c r="A19" s="269" t="s">
        <v>3</v>
      </c>
      <c r="B19" s="127" t="s">
        <v>98</v>
      </c>
      <c r="C19" s="134"/>
      <c r="D19" s="27">
        <f>'EDB data'!B11</f>
        <v>0.44</v>
      </c>
      <c r="E19" s="163"/>
      <c r="F19" s="163"/>
      <c r="G19" s="163"/>
      <c r="H19" s="163"/>
      <c r="I19" s="163"/>
      <c r="J19" s="163"/>
      <c r="K19" s="94"/>
      <c r="L19" s="94"/>
      <c r="M19" s="94"/>
    </row>
    <row r="20" spans="1:13" x14ac:dyDescent="0.25">
      <c r="A20" s="269" t="s">
        <v>9</v>
      </c>
      <c r="B20" s="127" t="s">
        <v>93</v>
      </c>
      <c r="C20" s="136"/>
      <c r="D20" s="273"/>
      <c r="E20" s="273">
        <f>RAB!E91</f>
        <v>14.660709047419134</v>
      </c>
      <c r="F20" s="273">
        <f>RAB!F91</f>
        <v>13.660709047419134</v>
      </c>
      <c r="G20" s="273">
        <f>RAB!G91</f>
        <v>12.660709047419134</v>
      </c>
      <c r="H20" s="273">
        <f>RAB!H91</f>
        <v>11.660709047419134</v>
      </c>
      <c r="I20" s="273">
        <f>RAB!I91</f>
        <v>10.660709047419134</v>
      </c>
      <c r="J20" s="273">
        <f>RAB!J91</f>
        <v>9.6607090474191342</v>
      </c>
      <c r="K20" s="94"/>
      <c r="L20" s="94"/>
      <c r="M20" s="94"/>
    </row>
    <row r="21" spans="1:13" x14ac:dyDescent="0.25">
      <c r="A21" s="269" t="s">
        <v>43</v>
      </c>
      <c r="B21" s="127" t="s">
        <v>93</v>
      </c>
      <c r="C21" s="136"/>
      <c r="D21" s="128">
        <f>RAB!D92</f>
        <v>9784.5645807422716</v>
      </c>
      <c r="E21" s="128">
        <f>RAB!E92</f>
        <v>10693.800319697597</v>
      </c>
      <c r="F21" s="128">
        <f>RAB!F92</f>
        <v>11125.829796523201</v>
      </c>
      <c r="G21" s="128">
        <f>RAB!G92</f>
        <v>11524.505409646652</v>
      </c>
      <c r="H21" s="128">
        <f>RAB!H92</f>
        <v>11972.733760103807</v>
      </c>
      <c r="I21" s="128">
        <f>RAB!I92</f>
        <v>12467.929979264663</v>
      </c>
      <c r="J21" s="128">
        <f>RAB!J92</f>
        <v>12900.974586666856</v>
      </c>
      <c r="K21" s="94"/>
      <c r="L21" s="94"/>
      <c r="M21" s="94"/>
    </row>
    <row r="22" spans="1:13" x14ac:dyDescent="0.25">
      <c r="A22" s="269" t="s">
        <v>77</v>
      </c>
      <c r="B22" s="127" t="s">
        <v>60</v>
      </c>
      <c r="C22" s="136"/>
      <c r="D22" s="128">
        <f>BBAR!D56</f>
        <v>0</v>
      </c>
      <c r="E22" s="128">
        <f>BBAR!E56</f>
        <v>0</v>
      </c>
      <c r="F22" s="128">
        <f>BBAR!F56</f>
        <v>0</v>
      </c>
      <c r="G22" s="128">
        <f>BBAR!G56</f>
        <v>0</v>
      </c>
      <c r="H22" s="128">
        <f>BBAR!H56</f>
        <v>0</v>
      </c>
      <c r="I22" s="128">
        <f>BBAR!I56</f>
        <v>0</v>
      </c>
      <c r="J22" s="128">
        <f>BBAR!J56</f>
        <v>0</v>
      </c>
      <c r="K22" s="94"/>
      <c r="L22" s="94"/>
      <c r="M22" s="94"/>
    </row>
    <row r="23" spans="1:13" x14ac:dyDescent="0.25">
      <c r="A23" s="269" t="s">
        <v>34</v>
      </c>
      <c r="B23" s="127" t="s">
        <v>60</v>
      </c>
      <c r="C23" s="136"/>
      <c r="D23" s="128">
        <f>BBAR!D54</f>
        <v>152206.4255673739</v>
      </c>
      <c r="E23" s="128">
        <f>BBAR!E54</f>
        <v>155164.52650499859</v>
      </c>
      <c r="F23" s="128">
        <f>BBAR!F54</f>
        <v>158848.47671451728</v>
      </c>
      <c r="G23" s="128">
        <f>BBAR!G54</f>
        <v>159300.86597970704</v>
      </c>
      <c r="H23" s="128">
        <f>BBAR!H54</f>
        <v>159885.51075342874</v>
      </c>
      <c r="I23" s="128">
        <f>BBAR!I54</f>
        <v>161562.51872589556</v>
      </c>
      <c r="J23" s="128">
        <f>BBAR!J54</f>
        <v>159887.91351928195</v>
      </c>
      <c r="K23" s="94"/>
      <c r="L23" s="94"/>
      <c r="M23" s="94"/>
    </row>
    <row r="24" spans="1:13" ht="39.950000000000003" customHeight="1" x14ac:dyDescent="0.35">
      <c r="A24" s="196" t="s">
        <v>1</v>
      </c>
      <c r="B24" s="150"/>
      <c r="C24" s="150"/>
      <c r="D24" s="150"/>
      <c r="E24" s="150"/>
      <c r="F24" s="150"/>
      <c r="G24" s="150"/>
      <c r="H24" s="150"/>
      <c r="I24" s="150"/>
      <c r="J24" s="150"/>
      <c r="K24" s="94"/>
      <c r="L24" s="94"/>
      <c r="M24" s="94"/>
    </row>
    <row r="25" spans="1:13" ht="35.1" customHeight="1" x14ac:dyDescent="0.35">
      <c r="A25" s="73" t="s">
        <v>76</v>
      </c>
      <c r="B25" s="62"/>
      <c r="C25" s="63"/>
      <c r="D25" s="62"/>
      <c r="E25" s="62"/>
      <c r="F25" s="62"/>
      <c r="G25" s="62"/>
      <c r="H25" s="62"/>
      <c r="I25" s="62"/>
      <c r="J25" s="62"/>
      <c r="K25" s="94"/>
      <c r="L25" s="94"/>
      <c r="M25" s="94"/>
    </row>
    <row r="26" spans="1:13" x14ac:dyDescent="0.25">
      <c r="A26" s="22"/>
      <c r="B26" s="22"/>
      <c r="C26" s="268" t="s">
        <v>66</v>
      </c>
      <c r="D26" s="23" t="str">
        <f>Inputs!C$4</f>
        <v>2018/19</v>
      </c>
      <c r="E26" s="23" t="str">
        <f>Inputs!D$4</f>
        <v>2019/20</v>
      </c>
      <c r="F26" s="23" t="str">
        <f>Inputs!E$4</f>
        <v>2020/21</v>
      </c>
      <c r="G26" s="23" t="str">
        <f>Inputs!F$4</f>
        <v>2021/22</v>
      </c>
      <c r="H26" s="23" t="str">
        <f>Inputs!G$4</f>
        <v>2022/23</v>
      </c>
      <c r="I26" s="23" t="str">
        <f>Inputs!H$4</f>
        <v>2023/24</v>
      </c>
      <c r="J26" s="23" t="str">
        <f>Inputs!I$4</f>
        <v>2024/25</v>
      </c>
      <c r="K26" s="94"/>
      <c r="L26" s="94"/>
      <c r="M26" s="94"/>
    </row>
    <row r="27" spans="1:13" x14ac:dyDescent="0.25">
      <c r="A27" s="134" t="s">
        <v>116</v>
      </c>
      <c r="B27" s="134"/>
      <c r="C27" s="136"/>
      <c r="D27" s="130">
        <f t="shared" ref="D27:J27" si="0">D7</f>
        <v>14228.648620499998</v>
      </c>
      <c r="E27" s="130">
        <f t="shared" si="0"/>
        <v>12882.837513377981</v>
      </c>
      <c r="F27" s="130">
        <f t="shared" si="0"/>
        <v>9564.4826426300915</v>
      </c>
      <c r="G27" s="130">
        <f t="shared" si="0"/>
        <v>9433.7893241505353</v>
      </c>
      <c r="H27" s="130">
        <f t="shared" si="0"/>
        <v>10826.837234549381</v>
      </c>
      <c r="I27" s="130">
        <f t="shared" si="0"/>
        <v>8006.4357462069029</v>
      </c>
      <c r="J27" s="130">
        <f t="shared" si="0"/>
        <v>8895.7689507102095</v>
      </c>
      <c r="K27" s="94"/>
      <c r="L27" s="94"/>
      <c r="M27" s="94"/>
    </row>
    <row r="28" spans="1:13" ht="24.95" customHeight="1" x14ac:dyDescent="0.25">
      <c r="A28" s="242" t="s">
        <v>107</v>
      </c>
      <c r="B28" s="243"/>
      <c r="C28" s="274">
        <f>E5</f>
        <v>2</v>
      </c>
      <c r="D28" s="275"/>
      <c r="E28" s="246"/>
      <c r="F28" s="246"/>
      <c r="G28" s="246"/>
      <c r="H28" s="246"/>
      <c r="I28" s="246"/>
      <c r="J28" s="246"/>
      <c r="K28" s="94"/>
      <c r="L28" s="94"/>
      <c r="M28" s="94"/>
    </row>
    <row r="29" spans="1:13" x14ac:dyDescent="0.25">
      <c r="A29" s="99" t="s">
        <v>117</v>
      </c>
      <c r="B29" s="134"/>
      <c r="C29" s="127"/>
      <c r="D29" s="343">
        <v>0</v>
      </c>
      <c r="E29" s="342">
        <f t="shared" ref="E29:J29" si="1">D32</f>
        <v>0</v>
      </c>
      <c r="F29" s="80">
        <f t="shared" si="1"/>
        <v>12882.837513377981</v>
      </c>
      <c r="G29" s="80">
        <f t="shared" si="1"/>
        <v>12590.045751710299</v>
      </c>
      <c r="H29" s="80">
        <f t="shared" si="1"/>
        <v>12297.253990042616</v>
      </c>
      <c r="I29" s="80">
        <f t="shared" si="1"/>
        <v>12004.462228374936</v>
      </c>
      <c r="J29" s="80">
        <f t="shared" si="1"/>
        <v>11711.670466707255</v>
      </c>
      <c r="K29" s="94"/>
      <c r="L29" s="94" t="s">
        <v>230</v>
      </c>
      <c r="M29" s="94"/>
    </row>
    <row r="30" spans="1:13" x14ac:dyDescent="0.25">
      <c r="A30" s="99" t="s">
        <v>103</v>
      </c>
      <c r="B30" s="134"/>
      <c r="C30" s="127"/>
      <c r="D30" s="276">
        <f>$D$8+$C28</f>
        <v>46</v>
      </c>
      <c r="E30" s="342">
        <f t="shared" ref="E30:J30" si="2">D30-1</f>
        <v>45</v>
      </c>
      <c r="F30" s="80">
        <f t="shared" si="2"/>
        <v>44</v>
      </c>
      <c r="G30" s="80">
        <f t="shared" si="2"/>
        <v>43</v>
      </c>
      <c r="H30" s="80">
        <f t="shared" si="2"/>
        <v>42</v>
      </c>
      <c r="I30" s="80">
        <f t="shared" si="2"/>
        <v>41</v>
      </c>
      <c r="J30" s="80">
        <f t="shared" si="2"/>
        <v>40</v>
      </c>
      <c r="K30" s="94"/>
      <c r="L30" s="94" t="s">
        <v>231</v>
      </c>
      <c r="M30" s="94"/>
    </row>
    <row r="31" spans="1:13" x14ac:dyDescent="0.25">
      <c r="A31" s="250" t="s">
        <v>14</v>
      </c>
      <c r="B31" s="134"/>
      <c r="C31" s="127"/>
      <c r="D31" s="98">
        <f t="shared" ref="D31:J31" si="3">D29/D30</f>
        <v>0</v>
      </c>
      <c r="E31" s="98">
        <f t="shared" si="3"/>
        <v>0</v>
      </c>
      <c r="F31" s="98">
        <f t="shared" si="3"/>
        <v>292.79176166768139</v>
      </c>
      <c r="G31" s="98">
        <f t="shared" si="3"/>
        <v>292.79176166768139</v>
      </c>
      <c r="H31" s="98">
        <f t="shared" si="3"/>
        <v>292.79176166768133</v>
      </c>
      <c r="I31" s="98">
        <f t="shared" si="3"/>
        <v>292.79176166768139</v>
      </c>
      <c r="J31" s="98">
        <f t="shared" si="3"/>
        <v>292.79176166768139</v>
      </c>
      <c r="K31" s="94"/>
      <c r="L31" s="94" t="s">
        <v>233</v>
      </c>
      <c r="M31" s="94"/>
    </row>
    <row r="32" spans="1:13" x14ac:dyDescent="0.25">
      <c r="A32" s="251" t="s">
        <v>119</v>
      </c>
      <c r="B32" s="134"/>
      <c r="C32" s="127"/>
      <c r="D32" s="130">
        <f t="shared" ref="D32:J32" si="4">D29-D31+IF($C28=D$5,D$27,0)</f>
        <v>0</v>
      </c>
      <c r="E32" s="130">
        <f t="shared" si="4"/>
        <v>12882.837513377981</v>
      </c>
      <c r="F32" s="130">
        <f t="shared" si="4"/>
        <v>12590.045751710299</v>
      </c>
      <c r="G32" s="130">
        <f t="shared" si="4"/>
        <v>12297.253990042616</v>
      </c>
      <c r="H32" s="130">
        <f t="shared" si="4"/>
        <v>12004.462228374936</v>
      </c>
      <c r="I32" s="130">
        <f t="shared" si="4"/>
        <v>11711.670466707255</v>
      </c>
      <c r="J32" s="130">
        <f t="shared" si="4"/>
        <v>11418.878705039573</v>
      </c>
      <c r="K32" s="94"/>
      <c r="L32" s="94" t="s">
        <v>238</v>
      </c>
      <c r="M32" s="94"/>
    </row>
    <row r="33" spans="1:13" ht="24.95" customHeight="1" x14ac:dyDescent="0.25">
      <c r="A33" s="242" t="s">
        <v>108</v>
      </c>
      <c r="B33" s="243"/>
      <c r="C33" s="274">
        <f>F5</f>
        <v>3</v>
      </c>
      <c r="D33" s="275"/>
      <c r="E33" s="246"/>
      <c r="F33" s="246"/>
      <c r="G33" s="246"/>
      <c r="H33" s="246"/>
      <c r="I33" s="246"/>
      <c r="J33" s="246"/>
      <c r="K33" s="94"/>
      <c r="L33" s="94"/>
      <c r="M33" s="94"/>
    </row>
    <row r="34" spans="1:13" x14ac:dyDescent="0.25">
      <c r="A34" s="99" t="s">
        <v>117</v>
      </c>
      <c r="B34" s="185"/>
      <c r="C34" s="277"/>
      <c r="D34" s="343">
        <v>0</v>
      </c>
      <c r="E34" s="342">
        <f t="shared" ref="E34:J34" si="5">D37</f>
        <v>0</v>
      </c>
      <c r="F34" s="80">
        <f t="shared" si="5"/>
        <v>0</v>
      </c>
      <c r="G34" s="80">
        <f t="shared" si="5"/>
        <v>9564.4826426300915</v>
      </c>
      <c r="H34" s="80">
        <f t="shared" si="5"/>
        <v>9347.1080371157714</v>
      </c>
      <c r="I34" s="80">
        <f t="shared" si="5"/>
        <v>9129.7334316014512</v>
      </c>
      <c r="J34" s="80">
        <f t="shared" si="5"/>
        <v>8912.3588260871311</v>
      </c>
      <c r="K34" s="94"/>
      <c r="L34" s="94"/>
      <c r="M34" s="94"/>
    </row>
    <row r="35" spans="1:13" x14ac:dyDescent="0.25">
      <c r="A35" s="99" t="s">
        <v>103</v>
      </c>
      <c r="B35" s="185"/>
      <c r="C35" s="277"/>
      <c r="D35" s="276">
        <f>$D$8+$C33</f>
        <v>47</v>
      </c>
      <c r="E35" s="342">
        <f t="shared" ref="E35:J35" si="6">D35-1</f>
        <v>46</v>
      </c>
      <c r="F35" s="80">
        <f t="shared" si="6"/>
        <v>45</v>
      </c>
      <c r="G35" s="80">
        <f t="shared" si="6"/>
        <v>44</v>
      </c>
      <c r="H35" s="80">
        <f t="shared" si="6"/>
        <v>43</v>
      </c>
      <c r="I35" s="80">
        <f t="shared" si="6"/>
        <v>42</v>
      </c>
      <c r="J35" s="80">
        <f t="shared" si="6"/>
        <v>41</v>
      </c>
      <c r="K35" s="94"/>
      <c r="L35" s="94"/>
      <c r="M35" s="94"/>
    </row>
    <row r="36" spans="1:13" x14ac:dyDescent="0.25">
      <c r="A36" s="250" t="s">
        <v>14</v>
      </c>
      <c r="B36" s="185"/>
      <c r="C36" s="277"/>
      <c r="D36" s="98">
        <f t="shared" ref="D36:J36" si="7">D34/D35</f>
        <v>0</v>
      </c>
      <c r="E36" s="98">
        <f t="shared" si="7"/>
        <v>0</v>
      </c>
      <c r="F36" s="98">
        <f t="shared" si="7"/>
        <v>0</v>
      </c>
      <c r="G36" s="98">
        <f t="shared" si="7"/>
        <v>217.37460551432025</v>
      </c>
      <c r="H36" s="98">
        <f t="shared" si="7"/>
        <v>217.37460551432025</v>
      </c>
      <c r="I36" s="98">
        <f t="shared" si="7"/>
        <v>217.37460551432028</v>
      </c>
      <c r="J36" s="98">
        <f t="shared" si="7"/>
        <v>217.37460551432028</v>
      </c>
      <c r="K36" s="94"/>
      <c r="L36" s="94"/>
      <c r="M36" s="94"/>
    </row>
    <row r="37" spans="1:13" x14ac:dyDescent="0.25">
      <c r="A37" s="251" t="s">
        <v>119</v>
      </c>
      <c r="B37" s="278"/>
      <c r="C37" s="186"/>
      <c r="D37" s="130">
        <f t="shared" ref="D37:J37" si="8">D34-D36+IF($C33=D$5,D$27,0)</f>
        <v>0</v>
      </c>
      <c r="E37" s="130">
        <f t="shared" si="8"/>
        <v>0</v>
      </c>
      <c r="F37" s="130">
        <f t="shared" si="8"/>
        <v>9564.4826426300915</v>
      </c>
      <c r="G37" s="130">
        <f t="shared" si="8"/>
        <v>9347.1080371157714</v>
      </c>
      <c r="H37" s="130">
        <f t="shared" si="8"/>
        <v>9129.7334316014512</v>
      </c>
      <c r="I37" s="130">
        <f t="shared" si="8"/>
        <v>8912.3588260871311</v>
      </c>
      <c r="J37" s="130">
        <f t="shared" si="8"/>
        <v>8694.984220572811</v>
      </c>
      <c r="K37" s="94"/>
      <c r="L37" s="94"/>
      <c r="M37" s="94"/>
    </row>
    <row r="38" spans="1:13" ht="24.95" customHeight="1" x14ac:dyDescent="0.25">
      <c r="A38" s="242" t="s">
        <v>109</v>
      </c>
      <c r="B38" s="243"/>
      <c r="C38" s="274">
        <f>G5</f>
        <v>4</v>
      </c>
      <c r="D38" s="275"/>
      <c r="E38" s="246"/>
      <c r="F38" s="246"/>
      <c r="G38" s="246"/>
      <c r="H38" s="246"/>
      <c r="I38" s="246"/>
      <c r="J38" s="246"/>
      <c r="K38" s="94"/>
      <c r="L38" s="94"/>
      <c r="M38" s="94"/>
    </row>
    <row r="39" spans="1:13" x14ac:dyDescent="0.25">
      <c r="A39" s="99" t="s">
        <v>117</v>
      </c>
      <c r="B39" s="185"/>
      <c r="C39" s="277"/>
      <c r="D39" s="343">
        <v>0</v>
      </c>
      <c r="E39" s="342">
        <f t="shared" ref="E39:J39" si="9">D42</f>
        <v>0</v>
      </c>
      <c r="F39" s="80">
        <f t="shared" si="9"/>
        <v>0</v>
      </c>
      <c r="G39" s="80">
        <f t="shared" si="9"/>
        <v>0</v>
      </c>
      <c r="H39" s="80">
        <f t="shared" si="9"/>
        <v>9433.7893241505353</v>
      </c>
      <c r="I39" s="80">
        <f t="shared" si="9"/>
        <v>9219.3850213289315</v>
      </c>
      <c r="J39" s="80">
        <f t="shared" si="9"/>
        <v>9004.9807185073278</v>
      </c>
      <c r="K39" s="94"/>
      <c r="L39" s="94"/>
      <c r="M39" s="94"/>
    </row>
    <row r="40" spans="1:13" x14ac:dyDescent="0.25">
      <c r="A40" s="99" t="s">
        <v>103</v>
      </c>
      <c r="B40" s="185"/>
      <c r="C40" s="277"/>
      <c r="D40" s="276">
        <f>$D$8+$C38</f>
        <v>48</v>
      </c>
      <c r="E40" s="342">
        <f t="shared" ref="E40:J40" si="10">D40-1</f>
        <v>47</v>
      </c>
      <c r="F40" s="80">
        <f t="shared" si="10"/>
        <v>46</v>
      </c>
      <c r="G40" s="80">
        <f t="shared" si="10"/>
        <v>45</v>
      </c>
      <c r="H40" s="80">
        <f t="shared" si="10"/>
        <v>44</v>
      </c>
      <c r="I40" s="80">
        <f t="shared" si="10"/>
        <v>43</v>
      </c>
      <c r="J40" s="80">
        <f t="shared" si="10"/>
        <v>42</v>
      </c>
      <c r="K40" s="94"/>
      <c r="L40" s="94"/>
      <c r="M40" s="94"/>
    </row>
    <row r="41" spans="1:13" x14ac:dyDescent="0.25">
      <c r="A41" s="250" t="s">
        <v>14</v>
      </c>
      <c r="B41" s="185"/>
      <c r="C41" s="277"/>
      <c r="D41" s="98">
        <f t="shared" ref="D41:J41" si="11">D39/D40</f>
        <v>0</v>
      </c>
      <c r="E41" s="98">
        <f t="shared" si="11"/>
        <v>0</v>
      </c>
      <c r="F41" s="98">
        <f t="shared" si="11"/>
        <v>0</v>
      </c>
      <c r="G41" s="98">
        <f t="shared" si="11"/>
        <v>0</v>
      </c>
      <c r="H41" s="98">
        <f t="shared" si="11"/>
        <v>214.40430282160307</v>
      </c>
      <c r="I41" s="98">
        <f t="shared" si="11"/>
        <v>214.40430282160307</v>
      </c>
      <c r="J41" s="98">
        <f t="shared" si="11"/>
        <v>214.40430282160304</v>
      </c>
      <c r="K41" s="94"/>
      <c r="L41" s="94"/>
      <c r="M41" s="94"/>
    </row>
    <row r="42" spans="1:13" x14ac:dyDescent="0.25">
      <c r="A42" s="251" t="s">
        <v>119</v>
      </c>
      <c r="B42" s="136"/>
      <c r="C42" s="186"/>
      <c r="D42" s="130">
        <f t="shared" ref="D42:J42" si="12">D39-D41+IF($C38=D$5,D$27,0)</f>
        <v>0</v>
      </c>
      <c r="E42" s="130">
        <f t="shared" si="12"/>
        <v>0</v>
      </c>
      <c r="F42" s="130">
        <f t="shared" si="12"/>
        <v>0</v>
      </c>
      <c r="G42" s="130">
        <f t="shared" si="12"/>
        <v>9433.7893241505353</v>
      </c>
      <c r="H42" s="130">
        <f t="shared" si="12"/>
        <v>9219.3850213289315</v>
      </c>
      <c r="I42" s="130">
        <f t="shared" si="12"/>
        <v>9004.9807185073278</v>
      </c>
      <c r="J42" s="130">
        <f t="shared" si="12"/>
        <v>8790.576415685724</v>
      </c>
      <c r="K42" s="94"/>
      <c r="L42" s="94"/>
      <c r="M42" s="94"/>
    </row>
    <row r="43" spans="1:13" ht="24.95" customHeight="1" x14ac:dyDescent="0.25">
      <c r="A43" s="242" t="s">
        <v>110</v>
      </c>
      <c r="B43" s="243"/>
      <c r="C43" s="274">
        <f>H5</f>
        <v>5</v>
      </c>
      <c r="D43" s="275"/>
      <c r="E43" s="246"/>
      <c r="F43" s="246"/>
      <c r="G43" s="246"/>
      <c r="H43" s="246"/>
      <c r="I43" s="246"/>
      <c r="J43" s="246"/>
      <c r="K43" s="94"/>
      <c r="L43" s="94"/>
      <c r="M43" s="94"/>
    </row>
    <row r="44" spans="1:13" x14ac:dyDescent="0.25">
      <c r="A44" s="99" t="s">
        <v>117</v>
      </c>
      <c r="B44" s="185"/>
      <c r="C44" s="277"/>
      <c r="D44" s="343">
        <v>0</v>
      </c>
      <c r="E44" s="342">
        <f t="shared" ref="E44:J44" si="13">D47</f>
        <v>0</v>
      </c>
      <c r="F44" s="80">
        <f t="shared" si="13"/>
        <v>0</v>
      </c>
      <c r="G44" s="80">
        <f t="shared" si="13"/>
        <v>0</v>
      </c>
      <c r="H44" s="80">
        <f t="shared" si="13"/>
        <v>0</v>
      </c>
      <c r="I44" s="80">
        <f t="shared" si="13"/>
        <v>10826.837234549381</v>
      </c>
      <c r="J44" s="80">
        <f t="shared" si="13"/>
        <v>10580.772751945986</v>
      </c>
      <c r="K44" s="94"/>
      <c r="L44" s="94"/>
      <c r="M44" s="94"/>
    </row>
    <row r="45" spans="1:13" x14ac:dyDescent="0.25">
      <c r="A45" s="99" t="s">
        <v>103</v>
      </c>
      <c r="B45" s="185"/>
      <c r="C45" s="277"/>
      <c r="D45" s="276">
        <f>$D$8+$C43</f>
        <v>49</v>
      </c>
      <c r="E45" s="342">
        <f t="shared" ref="E45:J45" si="14">D45-1</f>
        <v>48</v>
      </c>
      <c r="F45" s="80">
        <f t="shared" si="14"/>
        <v>47</v>
      </c>
      <c r="G45" s="80">
        <f t="shared" si="14"/>
        <v>46</v>
      </c>
      <c r="H45" s="80">
        <f t="shared" si="14"/>
        <v>45</v>
      </c>
      <c r="I45" s="80">
        <f t="shared" si="14"/>
        <v>44</v>
      </c>
      <c r="J45" s="80">
        <f t="shared" si="14"/>
        <v>43</v>
      </c>
      <c r="K45" s="94"/>
      <c r="L45" s="94"/>
      <c r="M45" s="94"/>
    </row>
    <row r="46" spans="1:13" x14ac:dyDescent="0.25">
      <c r="A46" s="250" t="s">
        <v>14</v>
      </c>
      <c r="B46" s="185"/>
      <c r="C46" s="277"/>
      <c r="D46" s="98">
        <f t="shared" ref="D46:J46" si="15">D44/D45</f>
        <v>0</v>
      </c>
      <c r="E46" s="98">
        <f t="shared" si="15"/>
        <v>0</v>
      </c>
      <c r="F46" s="98">
        <f t="shared" si="15"/>
        <v>0</v>
      </c>
      <c r="G46" s="98">
        <f t="shared" si="15"/>
        <v>0</v>
      </c>
      <c r="H46" s="98">
        <f t="shared" si="15"/>
        <v>0</v>
      </c>
      <c r="I46" s="98">
        <f t="shared" si="15"/>
        <v>246.06448260339502</v>
      </c>
      <c r="J46" s="98">
        <f t="shared" si="15"/>
        <v>246.06448260339502</v>
      </c>
      <c r="K46" s="94"/>
      <c r="L46" s="94"/>
      <c r="M46" s="94"/>
    </row>
    <row r="47" spans="1:13" x14ac:dyDescent="0.25">
      <c r="A47" s="251" t="s">
        <v>119</v>
      </c>
      <c r="B47" s="136"/>
      <c r="C47" s="186"/>
      <c r="D47" s="130">
        <f t="shared" ref="D47:J47" si="16">D44-D46+IF($C43=D$5,D$27,0)</f>
        <v>0</v>
      </c>
      <c r="E47" s="130">
        <f t="shared" si="16"/>
        <v>0</v>
      </c>
      <c r="F47" s="130">
        <f t="shared" si="16"/>
        <v>0</v>
      </c>
      <c r="G47" s="130">
        <f t="shared" si="16"/>
        <v>0</v>
      </c>
      <c r="H47" s="130">
        <f t="shared" si="16"/>
        <v>10826.837234549381</v>
      </c>
      <c r="I47" s="130">
        <f t="shared" si="16"/>
        <v>10580.772751945986</v>
      </c>
      <c r="J47" s="130">
        <f t="shared" si="16"/>
        <v>10334.708269342591</v>
      </c>
      <c r="K47" s="94"/>
      <c r="L47" s="94"/>
      <c r="M47" s="94"/>
    </row>
    <row r="48" spans="1:13" ht="24.95" customHeight="1" x14ac:dyDescent="0.25">
      <c r="A48" s="242" t="s">
        <v>111</v>
      </c>
      <c r="B48" s="243"/>
      <c r="C48" s="274">
        <f>I5</f>
        <v>6</v>
      </c>
      <c r="D48" s="275"/>
      <c r="E48" s="246"/>
      <c r="F48" s="246"/>
      <c r="G48" s="246"/>
      <c r="H48" s="246"/>
      <c r="I48" s="246"/>
      <c r="J48" s="246"/>
      <c r="K48" s="94"/>
      <c r="L48" s="94"/>
      <c r="M48" s="94"/>
    </row>
    <row r="49" spans="1:13" x14ac:dyDescent="0.25">
      <c r="A49" s="99" t="s">
        <v>117</v>
      </c>
      <c r="B49" s="185"/>
      <c r="C49" s="277"/>
      <c r="D49" s="343">
        <v>0</v>
      </c>
      <c r="E49" s="342">
        <f t="shared" ref="E49:J49" si="17">D52</f>
        <v>0</v>
      </c>
      <c r="F49" s="80">
        <f t="shared" si="17"/>
        <v>0</v>
      </c>
      <c r="G49" s="80">
        <f t="shared" si="17"/>
        <v>0</v>
      </c>
      <c r="H49" s="80">
        <f t="shared" si="17"/>
        <v>0</v>
      </c>
      <c r="I49" s="80">
        <f t="shared" si="17"/>
        <v>0</v>
      </c>
      <c r="J49" s="80">
        <f t="shared" si="17"/>
        <v>8006.4357462069029</v>
      </c>
      <c r="K49" s="94"/>
      <c r="L49" s="94"/>
      <c r="M49" s="94"/>
    </row>
    <row r="50" spans="1:13" x14ac:dyDescent="0.25">
      <c r="A50" s="99" t="s">
        <v>103</v>
      </c>
      <c r="B50" s="185"/>
      <c r="C50" s="277"/>
      <c r="D50" s="276">
        <f>$D$8+$C48</f>
        <v>50</v>
      </c>
      <c r="E50" s="342">
        <f t="shared" ref="E50:J50" si="18">D50-1</f>
        <v>49</v>
      </c>
      <c r="F50" s="80">
        <f t="shared" si="18"/>
        <v>48</v>
      </c>
      <c r="G50" s="80">
        <f t="shared" si="18"/>
        <v>47</v>
      </c>
      <c r="H50" s="80">
        <f t="shared" si="18"/>
        <v>46</v>
      </c>
      <c r="I50" s="80">
        <f t="shared" si="18"/>
        <v>45</v>
      </c>
      <c r="J50" s="80">
        <f t="shared" si="18"/>
        <v>44</v>
      </c>
      <c r="K50" s="94"/>
      <c r="L50" s="94"/>
      <c r="M50" s="94"/>
    </row>
    <row r="51" spans="1:13" x14ac:dyDescent="0.25">
      <c r="A51" s="250" t="s">
        <v>14</v>
      </c>
      <c r="B51" s="185"/>
      <c r="C51" s="277"/>
      <c r="D51" s="98">
        <f t="shared" ref="D51:J51" si="19">D49/D50</f>
        <v>0</v>
      </c>
      <c r="E51" s="98">
        <f t="shared" si="19"/>
        <v>0</v>
      </c>
      <c r="F51" s="98">
        <f t="shared" si="19"/>
        <v>0</v>
      </c>
      <c r="G51" s="98">
        <f t="shared" si="19"/>
        <v>0</v>
      </c>
      <c r="H51" s="98">
        <f t="shared" si="19"/>
        <v>0</v>
      </c>
      <c r="I51" s="98">
        <f t="shared" si="19"/>
        <v>0</v>
      </c>
      <c r="J51" s="98">
        <f t="shared" si="19"/>
        <v>181.96444877742962</v>
      </c>
      <c r="K51" s="94"/>
      <c r="L51" s="94"/>
      <c r="M51" s="94"/>
    </row>
    <row r="52" spans="1:13" x14ac:dyDescent="0.25">
      <c r="A52" s="251" t="s">
        <v>119</v>
      </c>
      <c r="B52" s="136"/>
      <c r="C52" s="186"/>
      <c r="D52" s="130">
        <f t="shared" ref="D52:J52" si="20">D49-D51+IF($C48=D$5,D$27,0)</f>
        <v>0</v>
      </c>
      <c r="E52" s="130">
        <f t="shared" si="20"/>
        <v>0</v>
      </c>
      <c r="F52" s="130">
        <f t="shared" si="20"/>
        <v>0</v>
      </c>
      <c r="G52" s="130">
        <f t="shared" si="20"/>
        <v>0</v>
      </c>
      <c r="H52" s="130">
        <f t="shared" si="20"/>
        <v>0</v>
      </c>
      <c r="I52" s="130">
        <f t="shared" si="20"/>
        <v>8006.4357462069029</v>
      </c>
      <c r="J52" s="130">
        <f t="shared" si="20"/>
        <v>7824.4712974294735</v>
      </c>
      <c r="K52" s="94"/>
      <c r="L52" s="94"/>
      <c r="M52" s="94"/>
    </row>
    <row r="53" spans="1:13" ht="24.95" customHeight="1" x14ac:dyDescent="0.25">
      <c r="A53" s="242" t="s">
        <v>112</v>
      </c>
      <c r="B53" s="243"/>
      <c r="C53" s="274">
        <f>J5</f>
        <v>7</v>
      </c>
      <c r="D53" s="275"/>
      <c r="E53" s="243"/>
      <c r="F53" s="243"/>
      <c r="G53" s="243"/>
      <c r="H53" s="243"/>
      <c r="I53" s="243"/>
      <c r="J53" s="243"/>
      <c r="K53" s="94"/>
      <c r="L53" s="94"/>
      <c r="M53" s="94"/>
    </row>
    <row r="54" spans="1:13" x14ac:dyDescent="0.25">
      <c r="A54" s="99" t="s">
        <v>117</v>
      </c>
      <c r="B54" s="185"/>
      <c r="C54" s="277"/>
      <c r="D54" s="343">
        <v>0</v>
      </c>
      <c r="E54" s="340">
        <f t="shared" ref="E54" si="21">D57</f>
        <v>0</v>
      </c>
      <c r="F54" s="235">
        <f t="shared" ref="F54:G54" si="22">E57</f>
        <v>0</v>
      </c>
      <c r="G54" s="235">
        <f t="shared" si="22"/>
        <v>0</v>
      </c>
      <c r="H54" s="235">
        <f t="shared" ref="H54" si="23">G57</f>
        <v>0</v>
      </c>
      <c r="I54" s="235">
        <f t="shared" ref="I54" si="24">H57</f>
        <v>0</v>
      </c>
      <c r="J54" s="235">
        <f t="shared" ref="J54" si="25">I57</f>
        <v>0</v>
      </c>
      <c r="K54" s="94"/>
      <c r="L54" s="94"/>
      <c r="M54" s="94"/>
    </row>
    <row r="55" spans="1:13" x14ac:dyDescent="0.25">
      <c r="A55" s="99" t="s">
        <v>103</v>
      </c>
      <c r="B55" s="185"/>
      <c r="C55" s="277"/>
      <c r="D55" s="279">
        <f>$D$8+$C53</f>
        <v>51</v>
      </c>
      <c r="E55" s="340">
        <f t="shared" ref="E55" si="26">D55-1</f>
        <v>50</v>
      </c>
      <c r="F55" s="235">
        <f t="shared" ref="F55:G55" si="27">E55-1</f>
        <v>49</v>
      </c>
      <c r="G55" s="235">
        <f t="shared" si="27"/>
        <v>48</v>
      </c>
      <c r="H55" s="235">
        <f t="shared" ref="H55" si="28">G55-1</f>
        <v>47</v>
      </c>
      <c r="I55" s="235">
        <f t="shared" ref="I55" si="29">H55-1</f>
        <v>46</v>
      </c>
      <c r="J55" s="235">
        <f t="shared" ref="J55" si="30">I55-1</f>
        <v>45</v>
      </c>
      <c r="K55" s="94"/>
      <c r="L55" s="94"/>
      <c r="M55" s="94"/>
    </row>
    <row r="56" spans="1:13" x14ac:dyDescent="0.25">
      <c r="A56" s="250" t="s">
        <v>14</v>
      </c>
      <c r="B56" s="185"/>
      <c r="C56" s="277"/>
      <c r="D56" s="235">
        <f t="shared" ref="D56:J56" si="31">D54/D55</f>
        <v>0</v>
      </c>
      <c r="E56" s="235">
        <f t="shared" si="31"/>
        <v>0</v>
      </c>
      <c r="F56" s="235">
        <f t="shared" si="31"/>
        <v>0</v>
      </c>
      <c r="G56" s="235">
        <f t="shared" si="31"/>
        <v>0</v>
      </c>
      <c r="H56" s="235">
        <f t="shared" si="31"/>
        <v>0</v>
      </c>
      <c r="I56" s="235">
        <f t="shared" si="31"/>
        <v>0</v>
      </c>
      <c r="J56" s="235">
        <f t="shared" si="31"/>
        <v>0</v>
      </c>
      <c r="K56" s="94"/>
      <c r="L56" s="94"/>
      <c r="M56" s="94"/>
    </row>
    <row r="57" spans="1:13" x14ac:dyDescent="0.25">
      <c r="A57" s="251" t="s">
        <v>119</v>
      </c>
      <c r="B57" s="185"/>
      <c r="C57" s="277"/>
      <c r="D57" s="235">
        <f t="shared" ref="D57:J57" si="32">D54-D56+IF($C53=D$5,D$27,0)</f>
        <v>0</v>
      </c>
      <c r="E57" s="235">
        <f t="shared" si="32"/>
        <v>0</v>
      </c>
      <c r="F57" s="235">
        <f t="shared" si="32"/>
        <v>0</v>
      </c>
      <c r="G57" s="235">
        <f t="shared" si="32"/>
        <v>0</v>
      </c>
      <c r="H57" s="235">
        <f t="shared" si="32"/>
        <v>0</v>
      </c>
      <c r="I57" s="235">
        <f t="shared" si="32"/>
        <v>0</v>
      </c>
      <c r="J57" s="235">
        <f t="shared" si="32"/>
        <v>8895.7689507102095</v>
      </c>
      <c r="K57" s="94"/>
      <c r="L57" s="94"/>
      <c r="M57" s="94"/>
    </row>
    <row r="58" spans="1:13" ht="24.95" customHeight="1" x14ac:dyDescent="0.25">
      <c r="A58" s="280" t="s">
        <v>113</v>
      </c>
      <c r="B58" s="243"/>
      <c r="C58" s="244"/>
      <c r="D58" s="281"/>
      <c r="E58" s="243"/>
      <c r="F58" s="243"/>
      <c r="G58" s="243"/>
      <c r="H58" s="243"/>
      <c r="I58" s="243"/>
      <c r="J58" s="243"/>
      <c r="K58" s="94"/>
      <c r="L58" s="94"/>
      <c r="M58" s="94"/>
    </row>
    <row r="59" spans="1:13" x14ac:dyDescent="0.25">
      <c r="A59" s="282" t="s">
        <v>19</v>
      </c>
      <c r="B59" s="185"/>
      <c r="C59" s="185"/>
      <c r="D59" s="235">
        <f t="shared" ref="D59:J59" si="33">D31+D36+D41+D46+D51+D56</f>
        <v>0</v>
      </c>
      <c r="E59" s="235">
        <f t="shared" si="33"/>
        <v>0</v>
      </c>
      <c r="F59" s="235">
        <f t="shared" si="33"/>
        <v>292.79176166768139</v>
      </c>
      <c r="G59" s="235">
        <f t="shared" si="33"/>
        <v>510.16636718200164</v>
      </c>
      <c r="H59" s="235">
        <f t="shared" si="33"/>
        <v>724.57067000360462</v>
      </c>
      <c r="I59" s="235">
        <f t="shared" si="33"/>
        <v>970.63515260699978</v>
      </c>
      <c r="J59" s="235">
        <f t="shared" si="33"/>
        <v>1152.5996013844292</v>
      </c>
      <c r="K59" s="94"/>
      <c r="L59" s="94"/>
      <c r="M59" s="94"/>
    </row>
    <row r="60" spans="1:13" ht="35.1" customHeight="1" x14ac:dyDescent="0.35">
      <c r="A60" s="283" t="s">
        <v>118</v>
      </c>
      <c r="B60" s="284"/>
      <c r="C60" s="285"/>
      <c r="D60" s="284"/>
      <c r="E60" s="284"/>
      <c r="F60" s="284"/>
      <c r="G60" s="284"/>
      <c r="H60" s="284"/>
      <c r="I60" s="284"/>
      <c r="J60" s="284"/>
      <c r="K60" s="94"/>
      <c r="L60" s="94"/>
      <c r="M60" s="94"/>
    </row>
    <row r="61" spans="1:13" x14ac:dyDescent="0.25">
      <c r="A61" s="20"/>
      <c r="B61" s="20"/>
      <c r="C61" s="74" t="s">
        <v>66</v>
      </c>
      <c r="D61" s="32" t="str">
        <f>Inputs!C$4</f>
        <v>2018/19</v>
      </c>
      <c r="E61" s="23" t="str">
        <f>Inputs!D$4</f>
        <v>2019/20</v>
      </c>
      <c r="F61" s="23" t="str">
        <f>Inputs!E$4</f>
        <v>2020/21</v>
      </c>
      <c r="G61" s="23" t="str">
        <f>Inputs!F$4</f>
        <v>2021/22</v>
      </c>
      <c r="H61" s="23" t="str">
        <f>Inputs!G$4</f>
        <v>2022/23</v>
      </c>
      <c r="I61" s="23" t="str">
        <f>Inputs!H$4</f>
        <v>2023/24</v>
      </c>
      <c r="J61" s="23" t="str">
        <f>Inputs!I$4</f>
        <v>2024/25</v>
      </c>
      <c r="K61" s="94"/>
      <c r="L61" s="94"/>
      <c r="M61" s="94"/>
    </row>
    <row r="62" spans="1:13" x14ac:dyDescent="0.25">
      <c r="A62" s="26" t="s">
        <v>120</v>
      </c>
      <c r="B62" s="260"/>
      <c r="C62" s="260"/>
      <c r="D62" s="279">
        <f>D13</f>
        <v>145352.6386487681</v>
      </c>
      <c r="E62" s="341">
        <f t="shared" ref="E62" si="34">D68</f>
        <v>150368.45374644891</v>
      </c>
      <c r="F62" s="130">
        <f>E68</f>
        <v>139784.93995186663</v>
      </c>
      <c r="G62" s="130">
        <f>F68</f>
        <v>129219.6808960552</v>
      </c>
      <c r="H62" s="130">
        <f>G68</f>
        <v>118673.6633773025</v>
      </c>
      <c r="I62" s="130">
        <f>H68</f>
        <v>108149.41445179531</v>
      </c>
      <c r="J62" s="130">
        <f>I68</f>
        <v>97650.390497397646</v>
      </c>
      <c r="K62" s="94"/>
      <c r="L62" s="94" t="s">
        <v>226</v>
      </c>
      <c r="M62" s="94"/>
    </row>
    <row r="63" spans="1:13" x14ac:dyDescent="0.25">
      <c r="A63" s="26" t="s">
        <v>10</v>
      </c>
      <c r="B63" s="185"/>
      <c r="C63" s="185"/>
      <c r="D63" s="286">
        <f t="shared" ref="D63:J63" si="35">D12</f>
        <v>168</v>
      </c>
      <c r="E63" s="130">
        <f t="shared" si="35"/>
        <v>326.95299250294715</v>
      </c>
      <c r="F63" s="130">
        <f t="shared" si="35"/>
        <v>332.63207673997107</v>
      </c>
      <c r="G63" s="130">
        <f t="shared" si="35"/>
        <v>339.66332389057214</v>
      </c>
      <c r="H63" s="130">
        <f t="shared" si="35"/>
        <v>347.02360458483008</v>
      </c>
      <c r="I63" s="130">
        <f t="shared" si="35"/>
        <v>354.35027737076769</v>
      </c>
      <c r="J63" s="130">
        <f t="shared" si="35"/>
        <v>361.63446017257883</v>
      </c>
      <c r="K63" s="94"/>
      <c r="L63" s="94"/>
      <c r="M63" s="94"/>
    </row>
    <row r="64" spans="1:13" x14ac:dyDescent="0.25">
      <c r="A64" s="399" t="s">
        <v>374</v>
      </c>
      <c r="B64" s="185"/>
      <c r="C64" s="185"/>
      <c r="D64" s="248">
        <f>D10</f>
        <v>0</v>
      </c>
      <c r="E64" s="235"/>
      <c r="F64" s="235"/>
      <c r="G64" s="235"/>
      <c r="H64" s="235"/>
      <c r="I64" s="235"/>
      <c r="J64" s="235"/>
      <c r="K64" s="94"/>
      <c r="L64" s="94"/>
      <c r="M64" s="94"/>
    </row>
    <row r="65" spans="1:13" x14ac:dyDescent="0.25">
      <c r="A65" s="26" t="s">
        <v>84</v>
      </c>
      <c r="B65" s="185"/>
      <c r="C65" s="185"/>
      <c r="D65" s="287">
        <f>D11</f>
        <v>0</v>
      </c>
      <c r="E65" s="235"/>
      <c r="F65" s="235"/>
      <c r="G65" s="235"/>
      <c r="H65" s="235"/>
      <c r="I65" s="235"/>
      <c r="J65" s="235"/>
      <c r="K65" s="94"/>
      <c r="L65" s="94"/>
      <c r="M65" s="94"/>
    </row>
    <row r="66" spans="1:13" x14ac:dyDescent="0.25">
      <c r="A66" s="26" t="s">
        <v>118</v>
      </c>
      <c r="B66" s="185"/>
      <c r="C66" s="185"/>
      <c r="D66" s="288">
        <f>D14</f>
        <v>9044.8335228191881</v>
      </c>
      <c r="E66" s="341">
        <f t="shared" ref="E66:J66" si="36">E62/E20</f>
        <v>10256.560802079332</v>
      </c>
      <c r="F66" s="130">
        <f t="shared" si="36"/>
        <v>10232.626979071461</v>
      </c>
      <c r="G66" s="130">
        <f t="shared" si="36"/>
        <v>10206.35419486213</v>
      </c>
      <c r="H66" s="130">
        <f t="shared" si="36"/>
        <v>10177.225320922362</v>
      </c>
      <c r="I66" s="130">
        <f t="shared" si="36"/>
        <v>10144.673677026891</v>
      </c>
      <c r="J66" s="130">
        <f t="shared" si="36"/>
        <v>10107.994145987144</v>
      </c>
      <c r="K66" s="94"/>
      <c r="L66" s="94" t="s">
        <v>228</v>
      </c>
      <c r="M66" s="94"/>
    </row>
    <row r="67" spans="1:13" x14ac:dyDescent="0.25">
      <c r="A67" s="50" t="s">
        <v>180</v>
      </c>
      <c r="B67" s="185"/>
      <c r="C67" s="185"/>
      <c r="D67" s="237">
        <f>D7</f>
        <v>14228.648620499998</v>
      </c>
      <c r="E67" s="130"/>
      <c r="F67" s="130"/>
      <c r="G67" s="130"/>
      <c r="H67" s="130"/>
      <c r="I67" s="130"/>
      <c r="J67" s="130"/>
      <c r="K67" s="94"/>
      <c r="L67" s="94"/>
      <c r="M67" s="94"/>
    </row>
    <row r="68" spans="1:13" x14ac:dyDescent="0.25">
      <c r="A68" s="133" t="s">
        <v>121</v>
      </c>
      <c r="B68" s="185"/>
      <c r="C68" s="185"/>
      <c r="D68" s="279">
        <f>D62-D63-D64+D65-D66+D67</f>
        <v>150368.45374644891</v>
      </c>
      <c r="E68" s="341">
        <f t="shared" ref="E68:F68" si="37">E62-E63-E66</f>
        <v>139784.93995186663</v>
      </c>
      <c r="F68" s="130">
        <f t="shared" si="37"/>
        <v>129219.6808960552</v>
      </c>
      <c r="G68" s="130">
        <f>G62-G63-G66</f>
        <v>118673.6633773025</v>
      </c>
      <c r="H68" s="130">
        <f>H62-H63-H66</f>
        <v>108149.41445179531</v>
      </c>
      <c r="I68" s="130">
        <f>I62-I63-I66</f>
        <v>97650.390497397646</v>
      </c>
      <c r="J68" s="130">
        <f>J62-J63-J66</f>
        <v>87180.761891237926</v>
      </c>
      <c r="K68" s="94"/>
      <c r="L68" s="94" t="s">
        <v>229</v>
      </c>
      <c r="M68" s="94"/>
    </row>
    <row r="69" spans="1:13" ht="35.1" customHeight="1" x14ac:dyDescent="0.35">
      <c r="A69" s="283" t="s">
        <v>75</v>
      </c>
      <c r="B69" s="284"/>
      <c r="C69" s="285"/>
      <c r="D69" s="284"/>
      <c r="E69" s="284"/>
      <c r="F69" s="284"/>
      <c r="G69" s="284"/>
      <c r="H69" s="284"/>
      <c r="I69" s="284"/>
      <c r="J69" s="284"/>
      <c r="K69" s="94"/>
      <c r="L69" s="94"/>
      <c r="M69" s="94"/>
    </row>
    <row r="70" spans="1:13" x14ac:dyDescent="0.25">
      <c r="A70" s="20"/>
      <c r="B70" s="32"/>
      <c r="C70" s="268" t="s">
        <v>66</v>
      </c>
      <c r="D70" s="23" t="str">
        <f>Inputs!C$4</f>
        <v>2018/19</v>
      </c>
      <c r="E70" s="23" t="str">
        <f>Inputs!D$4</f>
        <v>2019/20</v>
      </c>
      <c r="F70" s="23" t="str">
        <f>Inputs!E$4</f>
        <v>2020/21</v>
      </c>
      <c r="G70" s="23" t="str">
        <f>Inputs!F$4</f>
        <v>2021/22</v>
      </c>
      <c r="H70" s="23" t="str">
        <f>Inputs!G$4</f>
        <v>2022/23</v>
      </c>
      <c r="I70" s="23" t="str">
        <f>Inputs!H$4</f>
        <v>2023/24</v>
      </c>
      <c r="J70" s="23" t="str">
        <f>Inputs!I$4</f>
        <v>2024/25</v>
      </c>
      <c r="K70" s="94"/>
      <c r="L70" s="94"/>
      <c r="M70" s="94"/>
    </row>
    <row r="71" spans="1:13" x14ac:dyDescent="0.25">
      <c r="A71" s="26" t="s">
        <v>46</v>
      </c>
      <c r="B71" s="396"/>
      <c r="C71" s="138">
        <f>D15/D16</f>
        <v>9.5960391392901745E-2</v>
      </c>
      <c r="D71" s="159"/>
      <c r="E71" s="136"/>
      <c r="F71" s="136"/>
      <c r="G71" s="136"/>
      <c r="H71" s="136"/>
      <c r="I71" s="136"/>
      <c r="J71" s="136"/>
      <c r="K71" s="94"/>
      <c r="L71" s="94" t="s">
        <v>239</v>
      </c>
      <c r="M71" s="94"/>
    </row>
    <row r="72" spans="1:13" x14ac:dyDescent="0.25">
      <c r="A72" s="26" t="s">
        <v>49</v>
      </c>
      <c r="B72" s="136"/>
      <c r="C72" s="136"/>
      <c r="D72" s="348">
        <f>D16</f>
        <v>86577.364686041721</v>
      </c>
      <c r="E72" s="341">
        <f t="shared" ref="E72" si="38">D75</f>
        <v>92498.015505503165</v>
      </c>
      <c r="F72" s="130">
        <f>E75</f>
        <v>96504.707247906365</v>
      </c>
      <c r="G72" s="130">
        <f>F75</f>
        <v>96808.560411769955</v>
      </c>
      <c r="H72" s="130">
        <f>G75</f>
        <v>96952.562388623672</v>
      </c>
      <c r="I72" s="130">
        <f>H75</f>
        <v>98475.793789816002</v>
      </c>
      <c r="J72" s="130">
        <f>I75</f>
        <v>97032.45382122547</v>
      </c>
      <c r="K72" s="94"/>
      <c r="L72" s="94" t="s">
        <v>240</v>
      </c>
      <c r="M72" s="94"/>
    </row>
    <row r="73" spans="1:13" x14ac:dyDescent="0.25">
      <c r="A73" s="26" t="s">
        <v>90</v>
      </c>
      <c r="B73" s="136"/>
      <c r="C73" s="136"/>
      <c r="D73" s="279">
        <f>D15</f>
        <v>8307.997801038553</v>
      </c>
      <c r="E73" s="341">
        <f t="shared" ref="E73" si="39">E72*$C71</f>
        <v>8876.1457709747774</v>
      </c>
      <c r="F73" s="130">
        <f>F72*$C71</f>
        <v>9260.6294787664974</v>
      </c>
      <c r="G73" s="130">
        <f>G72*$C71</f>
        <v>9289.7873472968186</v>
      </c>
      <c r="H73" s="130">
        <f>H72*$C71</f>
        <v>9303.6058333570527</v>
      </c>
      <c r="I73" s="130">
        <f>I72*$C71</f>
        <v>9449.7757147974262</v>
      </c>
      <c r="J73" s="130">
        <f>J72*$C71</f>
        <v>9311.2722464984599</v>
      </c>
      <c r="K73" s="94"/>
      <c r="L73" s="94" t="s">
        <v>241</v>
      </c>
      <c r="M73" s="94"/>
    </row>
    <row r="74" spans="1:13" x14ac:dyDescent="0.25">
      <c r="A74" s="50" t="s">
        <v>32</v>
      </c>
      <c r="B74" s="136"/>
      <c r="C74" s="136"/>
      <c r="D74" s="130">
        <f t="shared" ref="D74:J74" si="40">D7</f>
        <v>14228.648620499998</v>
      </c>
      <c r="E74" s="130">
        <f t="shared" si="40"/>
        <v>12882.837513377981</v>
      </c>
      <c r="F74" s="130">
        <f t="shared" si="40"/>
        <v>9564.4826426300915</v>
      </c>
      <c r="G74" s="130">
        <f t="shared" si="40"/>
        <v>9433.7893241505353</v>
      </c>
      <c r="H74" s="130">
        <f t="shared" si="40"/>
        <v>10826.837234549381</v>
      </c>
      <c r="I74" s="130">
        <f t="shared" si="40"/>
        <v>8006.4357462069029</v>
      </c>
      <c r="J74" s="130">
        <f t="shared" si="40"/>
        <v>8895.7689507102095</v>
      </c>
      <c r="K74" s="94"/>
      <c r="L74" s="94"/>
      <c r="M74" s="94"/>
    </row>
    <row r="75" spans="1:13" x14ac:dyDescent="0.25">
      <c r="A75" s="133" t="s">
        <v>39</v>
      </c>
      <c r="B75" s="136"/>
      <c r="C75" s="136"/>
      <c r="D75" s="130">
        <f t="shared" ref="D75:J75" si="41">D72-D73+D74</f>
        <v>92498.015505503165</v>
      </c>
      <c r="E75" s="130">
        <f t="shared" si="41"/>
        <v>96504.707247906365</v>
      </c>
      <c r="F75" s="130">
        <f t="shared" si="41"/>
        <v>96808.560411769955</v>
      </c>
      <c r="G75" s="130">
        <f t="shared" si="41"/>
        <v>96952.562388623672</v>
      </c>
      <c r="H75" s="130">
        <f t="shared" si="41"/>
        <v>98475.793789816002</v>
      </c>
      <c r="I75" s="130">
        <f t="shared" si="41"/>
        <v>97032.45382122547</v>
      </c>
      <c r="J75" s="130">
        <f t="shared" si="41"/>
        <v>96616.95052543722</v>
      </c>
      <c r="K75" s="94"/>
      <c r="L75" s="94" t="s">
        <v>242</v>
      </c>
      <c r="M75" s="94"/>
    </row>
    <row r="76" spans="1:13" ht="35.1" customHeight="1" x14ac:dyDescent="0.35">
      <c r="A76" s="283" t="s">
        <v>73</v>
      </c>
      <c r="B76" s="284"/>
      <c r="C76" s="285"/>
      <c r="D76" s="284"/>
      <c r="E76" s="284"/>
      <c r="F76" s="284"/>
      <c r="G76" s="284"/>
      <c r="H76" s="284"/>
      <c r="I76" s="284"/>
      <c r="J76" s="284"/>
      <c r="K76" s="94"/>
      <c r="L76" s="94"/>
      <c r="M76" s="94"/>
    </row>
    <row r="77" spans="1:13" x14ac:dyDescent="0.25">
      <c r="A77" s="20"/>
      <c r="B77" s="23"/>
      <c r="C77" s="268" t="s">
        <v>66</v>
      </c>
      <c r="D77" s="23" t="str">
        <f>Inputs!C$4</f>
        <v>2018/19</v>
      </c>
      <c r="E77" s="23" t="str">
        <f>Inputs!D$4</f>
        <v>2019/20</v>
      </c>
      <c r="F77" s="23" t="str">
        <f>Inputs!E$4</f>
        <v>2020/21</v>
      </c>
      <c r="G77" s="23" t="str">
        <f>Inputs!F$4</f>
        <v>2021/22</v>
      </c>
      <c r="H77" s="23" t="str">
        <f>Inputs!G$4</f>
        <v>2022/23</v>
      </c>
      <c r="I77" s="23" t="str">
        <f>Inputs!H$4</f>
        <v>2023/24</v>
      </c>
      <c r="J77" s="23" t="str">
        <f>Inputs!I$4</f>
        <v>2024/25</v>
      </c>
      <c r="K77" s="94"/>
      <c r="L77" s="94"/>
      <c r="M77" s="94"/>
    </row>
    <row r="78" spans="1:13" x14ac:dyDescent="0.25">
      <c r="A78" s="26" t="s">
        <v>172</v>
      </c>
      <c r="B78" s="136"/>
      <c r="C78" s="136"/>
      <c r="D78" s="130">
        <f t="shared" ref="D78:J78" si="42">D59+D66</f>
        <v>9044.8335228191881</v>
      </c>
      <c r="E78" s="130">
        <f t="shared" si="42"/>
        <v>10256.560802079332</v>
      </c>
      <c r="F78" s="130">
        <f t="shared" si="42"/>
        <v>10525.418740739144</v>
      </c>
      <c r="G78" s="130">
        <f t="shared" si="42"/>
        <v>10716.520562044132</v>
      </c>
      <c r="H78" s="130">
        <f t="shared" si="42"/>
        <v>10901.795990925966</v>
      </c>
      <c r="I78" s="130">
        <f t="shared" si="42"/>
        <v>11115.30882963389</v>
      </c>
      <c r="J78" s="130">
        <f t="shared" si="42"/>
        <v>11260.593747371573</v>
      </c>
      <c r="K78" s="94"/>
      <c r="L78" s="94"/>
      <c r="M78" s="94"/>
    </row>
    <row r="79" spans="1:13" x14ac:dyDescent="0.25">
      <c r="A79" s="50" t="s">
        <v>90</v>
      </c>
      <c r="B79" s="136"/>
      <c r="C79" s="136"/>
      <c r="D79" s="130">
        <f t="shared" ref="D79:J79" si="43">D73</f>
        <v>8307.997801038553</v>
      </c>
      <c r="E79" s="130">
        <f t="shared" si="43"/>
        <v>8876.1457709747774</v>
      </c>
      <c r="F79" s="130">
        <f t="shared" si="43"/>
        <v>9260.6294787664974</v>
      </c>
      <c r="G79" s="130">
        <f t="shared" si="43"/>
        <v>9289.7873472968186</v>
      </c>
      <c r="H79" s="130">
        <f t="shared" si="43"/>
        <v>9303.6058333570527</v>
      </c>
      <c r="I79" s="130">
        <f t="shared" si="43"/>
        <v>9449.7757147974262</v>
      </c>
      <c r="J79" s="130">
        <f t="shared" si="43"/>
        <v>9311.2722464984599</v>
      </c>
      <c r="K79" s="94"/>
      <c r="L79" s="94"/>
      <c r="M79" s="94"/>
    </row>
    <row r="80" spans="1:13" x14ac:dyDescent="0.25">
      <c r="A80" s="133" t="s">
        <v>73</v>
      </c>
      <c r="B80" s="185"/>
      <c r="C80" s="185"/>
      <c r="D80" s="130">
        <f t="shared" ref="D80:J80" si="44">D78-D79</f>
        <v>736.83572178063514</v>
      </c>
      <c r="E80" s="130">
        <f t="shared" si="44"/>
        <v>1380.4150311045541</v>
      </c>
      <c r="F80" s="130">
        <f t="shared" si="44"/>
        <v>1264.7892619726463</v>
      </c>
      <c r="G80" s="130">
        <f t="shared" si="44"/>
        <v>1426.7332147473135</v>
      </c>
      <c r="H80" s="130">
        <f t="shared" si="44"/>
        <v>1598.1901575689135</v>
      </c>
      <c r="I80" s="130">
        <f t="shared" si="44"/>
        <v>1665.5331148364639</v>
      </c>
      <c r="J80" s="130">
        <f t="shared" si="44"/>
        <v>1949.3215008731131</v>
      </c>
      <c r="K80" s="94"/>
      <c r="L80" s="94"/>
      <c r="M80" s="94"/>
    </row>
    <row r="81" spans="1:13" ht="35.1" customHeight="1" x14ac:dyDescent="0.35">
      <c r="A81" s="289" t="s">
        <v>15</v>
      </c>
      <c r="B81" s="290"/>
      <c r="C81" s="291"/>
      <c r="D81" s="284"/>
      <c r="E81" s="290"/>
      <c r="F81" s="290"/>
      <c r="G81" s="290"/>
      <c r="H81" s="290"/>
      <c r="I81" s="290"/>
      <c r="J81" s="290"/>
      <c r="K81" s="94"/>
      <c r="L81" s="94"/>
      <c r="M81" s="94"/>
    </row>
    <row r="82" spans="1:13" x14ac:dyDescent="0.25">
      <c r="A82" s="26" t="s">
        <v>171</v>
      </c>
      <c r="B82" s="130"/>
      <c r="C82" s="130"/>
      <c r="D82" s="279">
        <f>D9</f>
        <v>2834.6039573955459</v>
      </c>
      <c r="E82" s="341">
        <f>D82</f>
        <v>2834.6039573955459</v>
      </c>
      <c r="F82" s="130">
        <f t="shared" ref="F82:J82" si="45">E82</f>
        <v>2834.6039573955459</v>
      </c>
      <c r="G82" s="130">
        <f t="shared" si="45"/>
        <v>2834.6039573955459</v>
      </c>
      <c r="H82" s="130">
        <f t="shared" si="45"/>
        <v>2834.6039573955459</v>
      </c>
      <c r="I82" s="130">
        <f t="shared" si="45"/>
        <v>2834.6039573955459</v>
      </c>
      <c r="J82" s="130">
        <f t="shared" si="45"/>
        <v>2834.6039573955459</v>
      </c>
      <c r="K82" s="94"/>
      <c r="L82" s="94"/>
      <c r="M82" s="94"/>
    </row>
    <row r="83" spans="1:13" x14ac:dyDescent="0.25">
      <c r="A83" s="26" t="s">
        <v>123</v>
      </c>
      <c r="B83" s="130"/>
      <c r="C83" s="130"/>
      <c r="D83" s="130">
        <f t="shared" ref="D83:J83" si="46">(D23*$D$19*$D$18+D22)/(1+$D$18)^0.5</f>
        <v>3959.7314364110202</v>
      </c>
      <c r="E83" s="130">
        <f t="shared" si="46"/>
        <v>4036.6880118717886</v>
      </c>
      <c r="F83" s="130">
        <f t="shared" si="46"/>
        <v>4132.527943730297</v>
      </c>
      <c r="G83" s="130">
        <f t="shared" si="46"/>
        <v>4144.297092031291</v>
      </c>
      <c r="H83" s="130">
        <f t="shared" si="46"/>
        <v>4159.5069380086179</v>
      </c>
      <c r="I83" s="130">
        <f t="shared" si="46"/>
        <v>4203.1351959020367</v>
      </c>
      <c r="J83" s="130">
        <f t="shared" si="46"/>
        <v>4159.5694472453188</v>
      </c>
      <c r="K83" s="94"/>
      <c r="L83" s="94" t="s">
        <v>243</v>
      </c>
      <c r="M83" s="94"/>
    </row>
    <row r="84" spans="1:13" x14ac:dyDescent="0.25">
      <c r="A84" s="50" t="s">
        <v>122</v>
      </c>
      <c r="B84" s="130"/>
      <c r="C84" s="130"/>
      <c r="D84" s="130">
        <f t="shared" ref="D84:J84" si="47">D21-D78</f>
        <v>739.73105792308343</v>
      </c>
      <c r="E84" s="130">
        <f t="shared" si="47"/>
        <v>437.23951761826538</v>
      </c>
      <c r="F84" s="130">
        <f t="shared" si="47"/>
        <v>600.41105578405768</v>
      </c>
      <c r="G84" s="130">
        <f t="shared" si="47"/>
        <v>807.98484760251995</v>
      </c>
      <c r="H84" s="130">
        <f t="shared" si="47"/>
        <v>1070.9377691778409</v>
      </c>
      <c r="I84" s="130">
        <f t="shared" si="47"/>
        <v>1352.6211496307733</v>
      </c>
      <c r="J84" s="130">
        <f t="shared" si="47"/>
        <v>1640.3808392952833</v>
      </c>
      <c r="K84" s="94"/>
      <c r="L84" s="94" t="s">
        <v>244</v>
      </c>
      <c r="M84" s="94"/>
    </row>
    <row r="85" spans="1:13" x14ac:dyDescent="0.25">
      <c r="A85" s="133" t="s">
        <v>16</v>
      </c>
      <c r="B85" s="130"/>
      <c r="C85" s="130"/>
      <c r="D85" s="130">
        <f>D82+D84-D83</f>
        <v>-385.39642109239094</v>
      </c>
      <c r="E85" s="130">
        <f t="shared" ref="E85:J85" si="48">E82+E84-E83</f>
        <v>-764.84453685797735</v>
      </c>
      <c r="F85" s="130">
        <f t="shared" si="48"/>
        <v>-697.51293055069345</v>
      </c>
      <c r="G85" s="130">
        <f t="shared" si="48"/>
        <v>-501.70828703322513</v>
      </c>
      <c r="H85" s="130">
        <f t="shared" si="48"/>
        <v>-253.96521143523114</v>
      </c>
      <c r="I85" s="130">
        <f t="shared" si="48"/>
        <v>-15.91008887571752</v>
      </c>
      <c r="J85" s="130">
        <f t="shared" si="48"/>
        <v>315.4153494455104</v>
      </c>
      <c r="K85" s="94"/>
      <c r="L85" s="94" t="s">
        <v>245</v>
      </c>
      <c r="M85" s="94"/>
    </row>
    <row r="86" spans="1:13" x14ac:dyDescent="0.25">
      <c r="A86" s="51"/>
      <c r="B86" s="51"/>
      <c r="C86" s="51"/>
      <c r="D86" s="51"/>
      <c r="E86" s="51"/>
      <c r="F86" s="51"/>
      <c r="G86" s="51"/>
      <c r="H86" s="51"/>
      <c r="I86" s="51"/>
      <c r="J86" s="51"/>
      <c r="K86" s="94"/>
      <c r="L86" s="94"/>
      <c r="M86" s="94"/>
    </row>
    <row r="87" spans="1:13" ht="35.1" customHeight="1" x14ac:dyDescent="0.35">
      <c r="A87" s="69" t="s">
        <v>74</v>
      </c>
      <c r="B87" s="62"/>
      <c r="C87" s="63"/>
      <c r="D87" s="62"/>
      <c r="E87" s="62"/>
      <c r="F87" s="62"/>
      <c r="G87" s="62"/>
      <c r="H87" s="62"/>
      <c r="I87" s="62"/>
      <c r="J87" s="62"/>
      <c r="K87" s="94"/>
      <c r="L87" s="94"/>
      <c r="M87" s="94"/>
    </row>
    <row r="88" spans="1:13" x14ac:dyDescent="0.25">
      <c r="A88" s="20"/>
      <c r="B88" s="21"/>
      <c r="C88" s="74" t="s">
        <v>66</v>
      </c>
      <c r="D88" s="32" t="str">
        <f>Inputs!C$4</f>
        <v>2018/19</v>
      </c>
      <c r="E88" s="21" t="str">
        <f>Inputs!D$4</f>
        <v>2019/20</v>
      </c>
      <c r="F88" s="21" t="str">
        <f>Inputs!E$4</f>
        <v>2020/21</v>
      </c>
      <c r="G88" s="21" t="str">
        <f>Inputs!F$4</f>
        <v>2021/22</v>
      </c>
      <c r="H88" s="21" t="str">
        <f>Inputs!G$4</f>
        <v>2022/23</v>
      </c>
      <c r="I88" s="21" t="str">
        <f>Inputs!H$4</f>
        <v>2023/24</v>
      </c>
      <c r="J88" s="21" t="str">
        <f>Inputs!I$4</f>
        <v>2024/25</v>
      </c>
      <c r="K88" s="94"/>
      <c r="L88" s="94"/>
      <c r="M88" s="94"/>
    </row>
    <row r="89" spans="1:13" x14ac:dyDescent="0.25">
      <c r="A89" s="26" t="s">
        <v>97</v>
      </c>
      <c r="B89" s="260"/>
      <c r="C89" s="260"/>
      <c r="D89" s="249">
        <f>D17</f>
        <v>-1026.7934873134191</v>
      </c>
      <c r="E89" s="342">
        <f t="shared" ref="E89" si="49">D92</f>
        <v>-1614.1685932855942</v>
      </c>
      <c r="F89" s="80">
        <f>E92</f>
        <v>-2021.3414926470718</v>
      </c>
      <c r="G89" s="80">
        <f>F92</f>
        <v>-2460.8896073654837</v>
      </c>
      <c r="H89" s="80">
        <f>G92</f>
        <v>-2855.0934153069888</v>
      </c>
      <c r="I89" s="80">
        <f>H92</f>
        <v>-3201.2892792584462</v>
      </c>
      <c r="J89" s="80">
        <f>I92</f>
        <v>-3528.6291151749892</v>
      </c>
      <c r="K89" s="94"/>
      <c r="L89" s="94" t="s">
        <v>246</v>
      </c>
      <c r="M89" s="94"/>
    </row>
    <row r="90" spans="1:13" x14ac:dyDescent="0.25">
      <c r="A90" s="26" t="s">
        <v>73</v>
      </c>
      <c r="B90" s="185"/>
      <c r="C90" s="185"/>
      <c r="D90" s="80">
        <f t="shared" ref="D90:J90" si="50">D80</f>
        <v>736.83572178063514</v>
      </c>
      <c r="E90" s="80">
        <f t="shared" si="50"/>
        <v>1380.4150311045541</v>
      </c>
      <c r="F90" s="80">
        <f t="shared" si="50"/>
        <v>1264.7892619726463</v>
      </c>
      <c r="G90" s="80">
        <f t="shared" si="50"/>
        <v>1426.7332147473135</v>
      </c>
      <c r="H90" s="80">
        <f t="shared" si="50"/>
        <v>1598.1901575689135</v>
      </c>
      <c r="I90" s="80">
        <f t="shared" si="50"/>
        <v>1665.5331148364639</v>
      </c>
      <c r="J90" s="80">
        <f t="shared" si="50"/>
        <v>1949.3215008731131</v>
      </c>
      <c r="K90" s="94"/>
      <c r="L90" s="94"/>
      <c r="M90" s="94"/>
    </row>
    <row r="91" spans="1:13" x14ac:dyDescent="0.25">
      <c r="A91" s="26" t="s">
        <v>171</v>
      </c>
      <c r="B91" s="185"/>
      <c r="C91" s="185"/>
      <c r="D91" s="98">
        <f t="shared" ref="D91:J91" si="51">D82</f>
        <v>2834.6039573955459</v>
      </c>
      <c r="E91" s="98">
        <f t="shared" si="51"/>
        <v>2834.6039573955459</v>
      </c>
      <c r="F91" s="98">
        <f t="shared" si="51"/>
        <v>2834.6039573955459</v>
      </c>
      <c r="G91" s="98">
        <f t="shared" si="51"/>
        <v>2834.6039573955459</v>
      </c>
      <c r="H91" s="98">
        <f t="shared" si="51"/>
        <v>2834.6039573955459</v>
      </c>
      <c r="I91" s="98">
        <f t="shared" si="51"/>
        <v>2834.6039573955459</v>
      </c>
      <c r="J91" s="98">
        <f t="shared" si="51"/>
        <v>2834.6039573955459</v>
      </c>
      <c r="K91" s="94"/>
      <c r="L91" s="94"/>
      <c r="M91" s="94"/>
    </row>
    <row r="92" spans="1:13" x14ac:dyDescent="0.25">
      <c r="A92" s="26" t="s">
        <v>124</v>
      </c>
      <c r="B92" s="185"/>
      <c r="C92" s="185"/>
      <c r="D92" s="130">
        <f t="shared" ref="D92:J92" si="52">D89+(D90-D91)*D6</f>
        <v>-1614.1685932855942</v>
      </c>
      <c r="E92" s="130">
        <f t="shared" si="52"/>
        <v>-2021.3414926470718</v>
      </c>
      <c r="F92" s="130">
        <f t="shared" si="52"/>
        <v>-2460.8896073654837</v>
      </c>
      <c r="G92" s="130">
        <f t="shared" si="52"/>
        <v>-2855.0934153069888</v>
      </c>
      <c r="H92" s="130">
        <f t="shared" si="52"/>
        <v>-3201.2892792584462</v>
      </c>
      <c r="I92" s="130">
        <f t="shared" si="52"/>
        <v>-3528.6291151749892</v>
      </c>
      <c r="J92" s="130">
        <f t="shared" si="52"/>
        <v>-3776.5082030012704</v>
      </c>
      <c r="K92" s="94"/>
      <c r="L92" s="94" t="s">
        <v>247</v>
      </c>
      <c r="M92" s="94"/>
    </row>
    <row r="93" spans="1:13" ht="39.950000000000003" customHeight="1" x14ac:dyDescent="0.35">
      <c r="A93" s="265" t="s">
        <v>86</v>
      </c>
      <c r="B93" s="150"/>
      <c r="C93" s="150"/>
      <c r="D93" s="292"/>
      <c r="E93" s="292"/>
      <c r="F93" s="150"/>
      <c r="G93" s="150"/>
      <c r="H93" s="150"/>
      <c r="I93" s="150"/>
      <c r="J93" s="150"/>
      <c r="K93" s="94"/>
      <c r="L93" s="94"/>
      <c r="M93" s="94"/>
    </row>
    <row r="94" spans="1:13" x14ac:dyDescent="0.25">
      <c r="A94" s="22"/>
      <c r="B94" s="22"/>
      <c r="C94" s="268" t="s">
        <v>66</v>
      </c>
      <c r="D94" s="23" t="str">
        <f>Inputs!C$4</f>
        <v>2018/19</v>
      </c>
      <c r="E94" s="23" t="str">
        <f>Inputs!D$4</f>
        <v>2019/20</v>
      </c>
      <c r="F94" s="23" t="str">
        <f>Inputs!E$4</f>
        <v>2020/21</v>
      </c>
      <c r="G94" s="23" t="str">
        <f>Inputs!F$4</f>
        <v>2021/22</v>
      </c>
      <c r="H94" s="23" t="str">
        <f>Inputs!G$4</f>
        <v>2022/23</v>
      </c>
      <c r="I94" s="23" t="str">
        <f>Inputs!H$4</f>
        <v>2023/24</v>
      </c>
      <c r="J94" s="23" t="str">
        <f>Inputs!I$4</f>
        <v>2024/25</v>
      </c>
      <c r="K94" s="94"/>
      <c r="L94" s="94"/>
      <c r="M94" s="94"/>
    </row>
    <row r="95" spans="1:13" x14ac:dyDescent="0.25">
      <c r="A95" s="226" t="s">
        <v>19</v>
      </c>
      <c r="B95" s="136"/>
      <c r="C95" s="136"/>
      <c r="D95" s="130">
        <f t="shared" ref="D95:J95" si="53">D59</f>
        <v>0</v>
      </c>
      <c r="E95" s="130">
        <f t="shared" si="53"/>
        <v>0</v>
      </c>
      <c r="F95" s="130">
        <f t="shared" si="53"/>
        <v>292.79176166768139</v>
      </c>
      <c r="G95" s="130">
        <f t="shared" si="53"/>
        <v>510.16636718200164</v>
      </c>
      <c r="H95" s="130">
        <f t="shared" si="53"/>
        <v>724.57067000360462</v>
      </c>
      <c r="I95" s="130">
        <f t="shared" si="53"/>
        <v>970.63515260699978</v>
      </c>
      <c r="J95" s="130">
        <f t="shared" si="53"/>
        <v>1152.5996013844292</v>
      </c>
      <c r="K95" s="94"/>
      <c r="L95" s="94"/>
      <c r="M95" s="94"/>
    </row>
    <row r="96" spans="1:13" x14ac:dyDescent="0.25">
      <c r="A96" s="26" t="s">
        <v>97</v>
      </c>
      <c r="B96" s="136"/>
      <c r="C96" s="136"/>
      <c r="D96" s="130">
        <f>D89</f>
        <v>-1026.7934873134191</v>
      </c>
      <c r="E96" s="130">
        <f t="shared" ref="E96:J96" si="54">E89</f>
        <v>-1614.1685932855942</v>
      </c>
      <c r="F96" s="130">
        <f t="shared" si="54"/>
        <v>-2021.3414926470718</v>
      </c>
      <c r="G96" s="130">
        <f t="shared" si="54"/>
        <v>-2460.8896073654837</v>
      </c>
      <c r="H96" s="130">
        <f t="shared" si="54"/>
        <v>-2855.0934153069888</v>
      </c>
      <c r="I96" s="130">
        <f t="shared" si="54"/>
        <v>-3201.2892792584462</v>
      </c>
      <c r="J96" s="130">
        <f t="shared" si="54"/>
        <v>-3528.6291151749892</v>
      </c>
      <c r="K96" s="94"/>
      <c r="L96" s="94"/>
      <c r="M96" s="94"/>
    </row>
    <row r="97" spans="1:13" x14ac:dyDescent="0.25">
      <c r="A97" s="50" t="s">
        <v>124</v>
      </c>
      <c r="B97" s="136"/>
      <c r="C97" s="136"/>
      <c r="D97" s="130">
        <f>D92</f>
        <v>-1614.1685932855942</v>
      </c>
      <c r="E97" s="130">
        <f t="shared" ref="E97:J97" si="55">E92</f>
        <v>-2021.3414926470718</v>
      </c>
      <c r="F97" s="130">
        <f t="shared" si="55"/>
        <v>-2460.8896073654837</v>
      </c>
      <c r="G97" s="130">
        <f t="shared" si="55"/>
        <v>-2855.0934153069888</v>
      </c>
      <c r="H97" s="130">
        <f t="shared" si="55"/>
        <v>-3201.2892792584462</v>
      </c>
      <c r="I97" s="130">
        <f t="shared" si="55"/>
        <v>-3528.6291151749892</v>
      </c>
      <c r="J97" s="130">
        <f t="shared" si="55"/>
        <v>-3776.5082030012704</v>
      </c>
      <c r="K97" s="94"/>
      <c r="L97" s="94"/>
      <c r="M97" s="94"/>
    </row>
    <row r="98" spans="1:13" x14ac:dyDescent="0.25">
      <c r="A98" s="134" t="s">
        <v>16</v>
      </c>
      <c r="B98" s="136"/>
      <c r="C98" s="136"/>
      <c r="D98" s="130">
        <f>D85</f>
        <v>-385.39642109239094</v>
      </c>
      <c r="E98" s="130">
        <f t="shared" ref="E98:J98" si="56">E85</f>
        <v>-764.84453685797735</v>
      </c>
      <c r="F98" s="130">
        <f t="shared" si="56"/>
        <v>-697.51293055069345</v>
      </c>
      <c r="G98" s="130">
        <f t="shared" si="56"/>
        <v>-501.70828703322513</v>
      </c>
      <c r="H98" s="130">
        <f t="shared" si="56"/>
        <v>-253.96521143523114</v>
      </c>
      <c r="I98" s="130">
        <f t="shared" si="56"/>
        <v>-15.91008887571752</v>
      </c>
      <c r="J98" s="130">
        <f t="shared" si="56"/>
        <v>315.4153494455104</v>
      </c>
      <c r="K98" s="94"/>
      <c r="L98" s="94"/>
      <c r="M98" s="94"/>
    </row>
    <row r="99" spans="1:13" x14ac:dyDescent="0.25">
      <c r="A99" s="150"/>
      <c r="B99" s="150"/>
      <c r="C99" s="150"/>
      <c r="D99" s="150"/>
      <c r="E99" s="150"/>
      <c r="F99" s="150"/>
      <c r="G99" s="150"/>
      <c r="H99" s="150"/>
      <c r="I99" s="150"/>
      <c r="J99" s="150"/>
      <c r="K99" s="94"/>
      <c r="L99" s="94"/>
      <c r="M99" s="94"/>
    </row>
  </sheetData>
  <pageMargins left="0.23622047244094491" right="0.23622047244094491" top="0.74803149606299213" bottom="0.74803149606299213" header="0.31496062992125984" footer="0.31496062992125984"/>
  <pageSetup paperSize="9" scale="55" fitToHeight="0" orientation="portrait" r:id="rId1"/>
  <headerFooter>
    <oddHeader>&amp;R&amp;D &amp;T</oddHeader>
    <oddFooter>&amp;L&amp;F&amp;C&amp;A&amp;R&amp;P</oddFooter>
  </headerFooter>
  <rowBreaks count="1" manualBreakCount="1">
    <brk id="5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tabColor rgb="FF99988E"/>
    <pageSetUpPr fitToPage="1"/>
  </sheetPr>
  <dimension ref="A1:M71"/>
  <sheetViews>
    <sheetView showGridLines="0" view="pageBreakPreview" zoomScaleNormal="100" zoomScaleSheetLayoutView="100" workbookViewId="0"/>
  </sheetViews>
  <sheetFormatPr defaultColWidth="9.140625" defaultRowHeight="15" x14ac:dyDescent="0.25"/>
  <cols>
    <col min="1" max="1" width="50.5703125" style="93" customWidth="1"/>
    <col min="2" max="2" width="12.5703125" style="93" customWidth="1"/>
    <col min="3" max="3" width="12" style="93" customWidth="1"/>
    <col min="4" max="5" width="10.5703125" style="93" customWidth="1"/>
    <col min="6" max="10" width="11.28515625" style="93" customWidth="1"/>
    <col min="11" max="11" width="3.140625" style="93" customWidth="1"/>
    <col min="12" max="16384" width="9.140625" style="93"/>
  </cols>
  <sheetData>
    <row r="1" spans="1:13" ht="39.950000000000003" customHeight="1" x14ac:dyDescent="0.25">
      <c r="A1" s="67" t="s">
        <v>176</v>
      </c>
      <c r="B1" s="94"/>
      <c r="C1" s="94"/>
      <c r="D1" s="94"/>
      <c r="E1" s="94"/>
      <c r="F1" s="94"/>
      <c r="G1" s="94"/>
      <c r="H1" s="94"/>
      <c r="I1" s="94"/>
      <c r="J1" s="178" t="str">
        <f>EDB_Name</f>
        <v>Alpine Energy</v>
      </c>
      <c r="K1" s="94"/>
      <c r="L1" s="94"/>
      <c r="M1" s="94"/>
    </row>
    <row r="2" spans="1:13" ht="20.100000000000001" customHeight="1" x14ac:dyDescent="0.25">
      <c r="A2" s="125" t="s">
        <v>164</v>
      </c>
      <c r="B2" s="126"/>
      <c r="C2" s="293"/>
      <c r="D2" s="94"/>
      <c r="E2" s="94"/>
      <c r="F2" s="94"/>
      <c r="G2" s="94"/>
      <c r="H2" s="94"/>
      <c r="I2" s="94"/>
      <c r="J2" s="94"/>
      <c r="K2" s="94"/>
      <c r="L2" s="94"/>
      <c r="M2" s="94"/>
    </row>
    <row r="3" spans="1:13" ht="39.950000000000003" customHeight="1" x14ac:dyDescent="0.35">
      <c r="A3" s="70" t="s">
        <v>0</v>
      </c>
      <c r="B3" s="294"/>
      <c r="C3" s="126"/>
      <c r="D3" s="94"/>
      <c r="E3" s="94"/>
      <c r="F3" s="94"/>
      <c r="G3" s="94"/>
      <c r="H3" s="94"/>
      <c r="I3" s="94"/>
      <c r="J3" s="94"/>
      <c r="K3" s="94"/>
      <c r="L3" s="94"/>
      <c r="M3" s="94"/>
    </row>
    <row r="4" spans="1:13" x14ac:dyDescent="0.25">
      <c r="A4" s="22"/>
      <c r="B4" s="295" t="s">
        <v>92</v>
      </c>
      <c r="C4" s="74" t="s">
        <v>66</v>
      </c>
      <c r="D4" s="23" t="str">
        <f>Inputs!C$4</f>
        <v>2018/19</v>
      </c>
      <c r="E4" s="23" t="str">
        <f>Inputs!D$4</f>
        <v>2019/20</v>
      </c>
      <c r="F4" s="23" t="str">
        <f>Inputs!E$4</f>
        <v>2020/21</v>
      </c>
      <c r="G4" s="23" t="str">
        <f>Inputs!F$4</f>
        <v>2021/22</v>
      </c>
      <c r="H4" s="23" t="str">
        <f>Inputs!G$4</f>
        <v>2022/23</v>
      </c>
      <c r="I4" s="23" t="str">
        <f>Inputs!H$4</f>
        <v>2023/24</v>
      </c>
      <c r="J4" s="23" t="str">
        <f>Inputs!I$4</f>
        <v>2024/25</v>
      </c>
      <c r="K4" s="94"/>
      <c r="L4" s="94"/>
      <c r="M4" s="94"/>
    </row>
    <row r="5" spans="1:13" x14ac:dyDescent="0.25">
      <c r="A5" s="269" t="s">
        <v>88</v>
      </c>
      <c r="B5" s="127" t="s">
        <v>98</v>
      </c>
      <c r="C5" s="296"/>
      <c r="D5" s="297"/>
      <c r="E5" s="297"/>
      <c r="F5" s="88">
        <f>'EDB data'!D21</f>
        <v>1</v>
      </c>
      <c r="G5" s="88">
        <f>'EDB data'!E21</f>
        <v>2</v>
      </c>
      <c r="H5" s="88">
        <f>'EDB data'!F21</f>
        <v>3</v>
      </c>
      <c r="I5" s="88">
        <f>'EDB data'!G21</f>
        <v>4</v>
      </c>
      <c r="J5" s="88">
        <f>'EDB data'!H21</f>
        <v>5</v>
      </c>
      <c r="K5" s="94"/>
      <c r="L5" s="94"/>
      <c r="M5" s="94"/>
    </row>
    <row r="6" spans="1:13" x14ac:dyDescent="0.25">
      <c r="A6" s="269" t="s">
        <v>8</v>
      </c>
      <c r="B6" s="127" t="s">
        <v>98</v>
      </c>
      <c r="C6" s="298"/>
      <c r="D6" s="271">
        <f>'EDB data'!B24</f>
        <v>0.28000000000000003</v>
      </c>
      <c r="E6" s="271">
        <f>'EDB data'!C24</f>
        <v>0.28000000000000003</v>
      </c>
      <c r="F6" s="271">
        <f>'EDB data'!D24</f>
        <v>0.28000000000000003</v>
      </c>
      <c r="G6" s="271">
        <f>'EDB data'!E24</f>
        <v>0.28000000000000003</v>
      </c>
      <c r="H6" s="271">
        <f>'EDB data'!F24</f>
        <v>0.28000000000000003</v>
      </c>
      <c r="I6" s="271">
        <f>'EDB data'!G24</f>
        <v>0.28000000000000003</v>
      </c>
      <c r="J6" s="271">
        <f>'EDB data'!H24</f>
        <v>0.28000000000000003</v>
      </c>
      <c r="K6" s="94"/>
      <c r="L6" s="94"/>
      <c r="M6" s="94"/>
    </row>
    <row r="7" spans="1:13" x14ac:dyDescent="0.25">
      <c r="A7" s="269" t="s">
        <v>77</v>
      </c>
      <c r="B7" s="127" t="s">
        <v>98</v>
      </c>
      <c r="C7" s="235"/>
      <c r="D7" s="86">
        <f>'EDB data'!B38</f>
        <v>0</v>
      </c>
      <c r="E7" s="150"/>
      <c r="F7" s="150"/>
      <c r="G7" s="150"/>
      <c r="H7" s="150"/>
      <c r="I7" s="150"/>
      <c r="J7" s="161"/>
      <c r="K7" s="94"/>
      <c r="L7" s="94"/>
      <c r="M7" s="94"/>
    </row>
    <row r="8" spans="1:13" x14ac:dyDescent="0.25">
      <c r="A8" s="299" t="s">
        <v>32</v>
      </c>
      <c r="B8" s="127" t="s">
        <v>98</v>
      </c>
      <c r="C8" s="300"/>
      <c r="D8" s="86">
        <f>'EDB data'!$B53</f>
        <v>14228.648620499998</v>
      </c>
      <c r="E8" s="349">
        <f>'EDB data'!$B54</f>
        <v>12882.837513377981</v>
      </c>
      <c r="F8" s="349">
        <f>'EDB data'!$B55</f>
        <v>9564.4826426300915</v>
      </c>
      <c r="G8" s="349">
        <f>'EDB data'!$B56</f>
        <v>9433.7893241505353</v>
      </c>
      <c r="H8" s="349">
        <f>'EDB data'!$B57</f>
        <v>10826.837234549381</v>
      </c>
      <c r="I8" s="350">
        <f>'EDB data'!$B58</f>
        <v>8006.4357462069029</v>
      </c>
      <c r="J8" s="346">
        <f>'EDB data'!$B59</f>
        <v>8895.7689507102095</v>
      </c>
      <c r="K8" s="94"/>
      <c r="L8" s="94"/>
      <c r="M8" s="94"/>
    </row>
    <row r="9" spans="1:13" x14ac:dyDescent="0.25">
      <c r="A9" s="269" t="s">
        <v>55</v>
      </c>
      <c r="B9" s="127" t="s">
        <v>98</v>
      </c>
      <c r="C9" s="235"/>
      <c r="D9" s="128">
        <f>'EDB data'!$B44</f>
        <v>15271.56043</v>
      </c>
      <c r="E9" s="346">
        <f>'EDB data'!$B45</f>
        <v>14209.93160452411</v>
      </c>
      <c r="F9" s="346">
        <f>'EDB data'!$B46</f>
        <v>14721.621133600251</v>
      </c>
      <c r="G9" s="346">
        <f>'EDB data'!$B47</f>
        <v>15182.347638382114</v>
      </c>
      <c r="H9" s="346">
        <f>'EDB data'!$B48</f>
        <v>15599.291129873338</v>
      </c>
      <c r="I9" s="347">
        <f>'EDB data'!$B49</f>
        <v>16026.384903925755</v>
      </c>
      <c r="J9" s="346">
        <f>'EDB data'!$B50</f>
        <v>16401.803784250267</v>
      </c>
      <c r="K9" s="94"/>
      <c r="L9" s="94"/>
      <c r="M9" s="94"/>
    </row>
    <row r="10" spans="1:13" x14ac:dyDescent="0.25">
      <c r="A10" s="269" t="s">
        <v>221</v>
      </c>
      <c r="B10" s="127" t="s">
        <v>98</v>
      </c>
      <c r="C10" s="139">
        <f>WACC</f>
        <v>7.1900000000000006E-2</v>
      </c>
      <c r="D10" s="275"/>
      <c r="E10" s="275"/>
      <c r="F10" s="275"/>
      <c r="G10" s="275"/>
      <c r="H10" s="275"/>
      <c r="I10" s="275"/>
      <c r="J10" s="275"/>
      <c r="K10" s="94"/>
      <c r="L10" s="94"/>
      <c r="M10" s="94"/>
    </row>
    <row r="11" spans="1:13" ht="18" x14ac:dyDescent="0.35">
      <c r="A11" s="10" t="s">
        <v>307</v>
      </c>
      <c r="B11" s="127" t="s">
        <v>169</v>
      </c>
      <c r="C11" s="129">
        <f>TIMING!C23</f>
        <v>1.0352275669181401</v>
      </c>
      <c r="D11" s="76"/>
      <c r="E11" s="76"/>
      <c r="F11" s="94"/>
      <c r="G11" s="94"/>
      <c r="H11" s="94"/>
      <c r="I11" s="94"/>
      <c r="J11" s="94"/>
      <c r="K11" s="94"/>
      <c r="L11" s="94"/>
      <c r="M11" s="94"/>
    </row>
    <row r="12" spans="1:13" ht="18" x14ac:dyDescent="0.35">
      <c r="A12" s="10" t="s">
        <v>308</v>
      </c>
      <c r="B12" s="127" t="s">
        <v>169</v>
      </c>
      <c r="C12" s="129">
        <f>TIMING!C24</f>
        <v>1.0352275669181401</v>
      </c>
      <c r="D12" s="76"/>
      <c r="E12" s="76"/>
      <c r="F12" s="94"/>
      <c r="G12" s="94"/>
      <c r="H12" s="94"/>
      <c r="I12" s="94"/>
      <c r="J12" s="94"/>
      <c r="K12" s="94"/>
      <c r="L12" s="94"/>
      <c r="M12" s="94"/>
    </row>
    <row r="13" spans="1:13" ht="18" x14ac:dyDescent="0.35">
      <c r="A13" s="10" t="s">
        <v>309</v>
      </c>
      <c r="B13" s="127" t="s">
        <v>169</v>
      </c>
      <c r="C13" s="129">
        <f>TIMING!C25</f>
        <v>1.0352275669181401</v>
      </c>
      <c r="D13" s="76"/>
      <c r="E13" s="76"/>
      <c r="F13" s="94"/>
      <c r="G13" s="94"/>
      <c r="H13" s="94"/>
      <c r="I13" s="94"/>
      <c r="J13" s="94"/>
      <c r="K13" s="94"/>
      <c r="L13" s="94"/>
      <c r="M13" s="94"/>
    </row>
    <row r="14" spans="1:13" ht="18" x14ac:dyDescent="0.35">
      <c r="A14" s="10" t="s">
        <v>20</v>
      </c>
      <c r="B14" s="127" t="s">
        <v>169</v>
      </c>
      <c r="C14" s="129">
        <f>TIMING!C26</f>
        <v>1.0285536205330978</v>
      </c>
      <c r="D14" s="301"/>
      <c r="E14" s="301"/>
      <c r="F14" s="163"/>
      <c r="G14" s="163"/>
      <c r="H14" s="163"/>
      <c r="I14" s="163"/>
      <c r="J14" s="163"/>
      <c r="K14" s="94"/>
      <c r="L14" s="94"/>
      <c r="M14" s="94"/>
    </row>
    <row r="15" spans="1:13" x14ac:dyDescent="0.25">
      <c r="A15" s="269" t="s">
        <v>85</v>
      </c>
      <c r="B15" s="127" t="s">
        <v>93</v>
      </c>
      <c r="C15" s="297"/>
      <c r="D15" s="128">
        <f>RAB!D93</f>
        <v>153233.2190546873</v>
      </c>
      <c r="E15" s="128">
        <f>RAB!E93</f>
        <v>156778.6950982842</v>
      </c>
      <c r="F15" s="128">
        <f>RAB!F93</f>
        <v>160869.81820716435</v>
      </c>
      <c r="G15" s="128">
        <f>RAB!G93</f>
        <v>161761.75558707252</v>
      </c>
      <c r="H15" s="128">
        <f>RAB!H93</f>
        <v>162740.60416873574</v>
      </c>
      <c r="I15" s="128">
        <f>RAB!I93</f>
        <v>164763.80800515402</v>
      </c>
      <c r="J15" s="128">
        <f>RAB!J93</f>
        <v>163416.54263445694</v>
      </c>
      <c r="K15" s="94"/>
      <c r="L15" s="94"/>
      <c r="M15" s="94"/>
    </row>
    <row r="16" spans="1:13" x14ac:dyDescent="0.25">
      <c r="A16" s="269" t="s">
        <v>44</v>
      </c>
      <c r="B16" s="127" t="s">
        <v>93</v>
      </c>
      <c r="C16" s="297"/>
      <c r="D16" s="128">
        <f>RAB!D94</f>
        <v>2346.8188939219372</v>
      </c>
      <c r="E16" s="128">
        <f>RAB!E94</f>
        <v>2229.0389077027098</v>
      </c>
      <c r="F16" s="128">
        <f>RAB!F94</f>
        <v>2785.9166105412346</v>
      </c>
      <c r="G16" s="128">
        <f>RAB!G94</f>
        <v>3409.2279910499096</v>
      </c>
      <c r="H16" s="128">
        <f>RAB!H94</f>
        <v>3516.1239665575076</v>
      </c>
      <c r="I16" s="128">
        <f>RAB!I94</f>
        <v>3468.5791397314574</v>
      </c>
      <c r="J16" s="128">
        <f>RAB!J94</f>
        <v>3349.5073398577215</v>
      </c>
      <c r="K16" s="94"/>
      <c r="L16" s="94"/>
      <c r="M16" s="94"/>
    </row>
    <row r="17" spans="1:13" x14ac:dyDescent="0.25">
      <c r="A17" s="269" t="s">
        <v>43</v>
      </c>
      <c r="B17" s="127" t="s">
        <v>93</v>
      </c>
      <c r="C17" s="297"/>
      <c r="D17" s="128">
        <f>RAB!D92</f>
        <v>9784.5645807422716</v>
      </c>
      <c r="E17" s="128">
        <f>RAB!E92</f>
        <v>10693.800319697597</v>
      </c>
      <c r="F17" s="128">
        <f>RAB!F92</f>
        <v>11125.829796523201</v>
      </c>
      <c r="G17" s="128">
        <f>RAB!G92</f>
        <v>11524.505409646652</v>
      </c>
      <c r="H17" s="128">
        <f>RAB!H92</f>
        <v>11972.733760103807</v>
      </c>
      <c r="I17" s="128">
        <f>RAB!I92</f>
        <v>12467.929979264663</v>
      </c>
      <c r="J17" s="128">
        <f>RAB!J92</f>
        <v>12900.974586666856</v>
      </c>
      <c r="K17" s="94"/>
      <c r="L17" s="94"/>
      <c r="M17" s="94"/>
    </row>
    <row r="18" spans="1:13" x14ac:dyDescent="0.25">
      <c r="A18" s="269" t="s">
        <v>97</v>
      </c>
      <c r="B18" s="127" t="s">
        <v>94</v>
      </c>
      <c r="C18" s="297"/>
      <c r="D18" s="128">
        <f>TAX!D96</f>
        <v>-1026.7934873134191</v>
      </c>
      <c r="E18" s="128">
        <f>TAX!E96</f>
        <v>-1614.1685932855942</v>
      </c>
      <c r="F18" s="128">
        <f>TAX!F96</f>
        <v>-2021.3414926470718</v>
      </c>
      <c r="G18" s="128">
        <f>TAX!G96</f>
        <v>-2460.8896073654837</v>
      </c>
      <c r="H18" s="128">
        <f>TAX!H96</f>
        <v>-2855.0934153069888</v>
      </c>
      <c r="I18" s="128">
        <f>TAX!I96</f>
        <v>-3201.2892792584462</v>
      </c>
      <c r="J18" s="128">
        <f>TAX!J96</f>
        <v>-3528.6291151749892</v>
      </c>
      <c r="K18" s="94"/>
      <c r="L18" s="94"/>
      <c r="M18" s="94"/>
    </row>
    <row r="19" spans="1:13" x14ac:dyDescent="0.25">
      <c r="A19" s="269" t="s">
        <v>124</v>
      </c>
      <c r="B19" s="127" t="s">
        <v>94</v>
      </c>
      <c r="C19" s="297"/>
      <c r="D19" s="128">
        <f>TAX!D97</f>
        <v>-1614.1685932855942</v>
      </c>
      <c r="E19" s="128">
        <f>TAX!E97</f>
        <v>-2021.3414926470718</v>
      </c>
      <c r="F19" s="128">
        <f>TAX!F97</f>
        <v>-2460.8896073654837</v>
      </c>
      <c r="G19" s="128">
        <f>TAX!G97</f>
        <v>-2855.0934153069888</v>
      </c>
      <c r="H19" s="128">
        <f>TAX!H97</f>
        <v>-3201.2892792584462</v>
      </c>
      <c r="I19" s="128">
        <f>TAX!I97</f>
        <v>-3528.6291151749892</v>
      </c>
      <c r="J19" s="128">
        <f>TAX!J97</f>
        <v>-3776.5082030012704</v>
      </c>
      <c r="K19" s="94"/>
      <c r="L19" s="94"/>
      <c r="M19" s="94"/>
    </row>
    <row r="20" spans="1:13" x14ac:dyDescent="0.25">
      <c r="A20" s="269" t="s">
        <v>16</v>
      </c>
      <c r="B20" s="127" t="s">
        <v>94</v>
      </c>
      <c r="C20" s="297"/>
      <c r="D20" s="128">
        <f>TAX!D98</f>
        <v>-385.39642109239094</v>
      </c>
      <c r="E20" s="128">
        <f>TAX!E98</f>
        <v>-764.84453685797735</v>
      </c>
      <c r="F20" s="128">
        <f>TAX!F98</f>
        <v>-697.51293055069345</v>
      </c>
      <c r="G20" s="128">
        <f>TAX!G98</f>
        <v>-501.70828703322513</v>
      </c>
      <c r="H20" s="128">
        <f>TAX!H98</f>
        <v>-253.96521143523114</v>
      </c>
      <c r="I20" s="128">
        <f>TAX!I98</f>
        <v>-15.91008887571752</v>
      </c>
      <c r="J20" s="128">
        <f>TAX!J98</f>
        <v>315.4153494455104</v>
      </c>
      <c r="K20" s="94"/>
      <c r="L20" s="94"/>
      <c r="M20" s="94"/>
    </row>
    <row r="21" spans="1:13" ht="39.950000000000003" customHeight="1" x14ac:dyDescent="0.35">
      <c r="A21" s="196" t="s">
        <v>1</v>
      </c>
      <c r="B21" s="150"/>
      <c r="C21" s="150"/>
      <c r="D21" s="150"/>
      <c r="E21" s="150"/>
      <c r="F21" s="150"/>
      <c r="G21" s="150"/>
      <c r="H21" s="150"/>
      <c r="I21" s="150"/>
      <c r="J21" s="150"/>
      <c r="K21" s="94"/>
      <c r="L21" s="94"/>
      <c r="M21" s="94"/>
    </row>
    <row r="22" spans="1:13" ht="35.1" customHeight="1" x14ac:dyDescent="0.35">
      <c r="A22" s="69" t="s">
        <v>77</v>
      </c>
      <c r="B22" s="62"/>
      <c r="C22" s="63"/>
      <c r="D22" s="62"/>
      <c r="E22" s="62"/>
      <c r="F22" s="62"/>
      <c r="G22" s="62"/>
      <c r="H22" s="62"/>
      <c r="I22" s="62"/>
      <c r="J22" s="62"/>
      <c r="K22" s="94"/>
      <c r="L22" s="94"/>
      <c r="M22" s="94"/>
    </row>
    <row r="23" spans="1:13" x14ac:dyDescent="0.25">
      <c r="A23" s="22"/>
      <c r="B23" s="22"/>
      <c r="C23" s="23"/>
      <c r="D23" s="23" t="str">
        <f>Inputs!C$4</f>
        <v>2018/19</v>
      </c>
      <c r="E23" s="23" t="str">
        <f>Inputs!D$4</f>
        <v>2019/20</v>
      </c>
      <c r="F23" s="23" t="str">
        <f>Inputs!E$4</f>
        <v>2020/21</v>
      </c>
      <c r="G23" s="23" t="str">
        <f>Inputs!F$4</f>
        <v>2021/22</v>
      </c>
      <c r="H23" s="23" t="str">
        <f>Inputs!G$4</f>
        <v>2022/23</v>
      </c>
      <c r="I23" s="23" t="str">
        <f>Inputs!H$4</f>
        <v>2023/24</v>
      </c>
      <c r="J23" s="23" t="str">
        <f>Inputs!I$4</f>
        <v>2024/25</v>
      </c>
      <c r="K23" s="94"/>
      <c r="L23" s="94"/>
      <c r="M23" s="94"/>
    </row>
    <row r="24" spans="1:13" x14ac:dyDescent="0.25">
      <c r="A24" s="269" t="s">
        <v>47</v>
      </c>
      <c r="B24" s="269"/>
      <c r="C24" s="136"/>
      <c r="D24" s="303">
        <f t="shared" ref="D24:J24" si="0">D15/$D$15</f>
        <v>1</v>
      </c>
      <c r="E24" s="302">
        <f t="shared" si="0"/>
        <v>1.0231377769485581</v>
      </c>
      <c r="F24" s="302">
        <f t="shared" si="0"/>
        <v>1.0498364466894847</v>
      </c>
      <c r="G24" s="302">
        <f t="shared" si="0"/>
        <v>1.055657230103229</v>
      </c>
      <c r="H24" s="302">
        <f t="shared" si="0"/>
        <v>1.0620451960266877</v>
      </c>
      <c r="I24" s="302">
        <f t="shared" si="0"/>
        <v>1.0752486244275243</v>
      </c>
      <c r="J24" s="302">
        <f t="shared" si="0"/>
        <v>1.0664563705088994</v>
      </c>
      <c r="K24" s="94"/>
      <c r="L24" s="94"/>
      <c r="M24" s="94"/>
    </row>
    <row r="25" spans="1:13" x14ac:dyDescent="0.25">
      <c r="A25" s="134" t="s">
        <v>77</v>
      </c>
      <c r="B25" s="134"/>
      <c r="C25" s="136"/>
      <c r="D25" s="279">
        <f>IF(D7&gt;0,D7,0)</f>
        <v>0</v>
      </c>
      <c r="E25" s="341">
        <f t="shared" ref="E25:J25" si="1">$D25*E24</f>
        <v>0</v>
      </c>
      <c r="F25" s="130">
        <f t="shared" si="1"/>
        <v>0</v>
      </c>
      <c r="G25" s="130">
        <f t="shared" si="1"/>
        <v>0</v>
      </c>
      <c r="H25" s="130">
        <f t="shared" si="1"/>
        <v>0</v>
      </c>
      <c r="I25" s="130">
        <f t="shared" si="1"/>
        <v>0</v>
      </c>
      <c r="J25" s="130">
        <f t="shared" si="1"/>
        <v>0</v>
      </c>
      <c r="K25" s="94"/>
      <c r="L25" s="94"/>
      <c r="M25" s="94"/>
    </row>
    <row r="26" spans="1:13" ht="35.1" customHeight="1" x14ac:dyDescent="0.35">
      <c r="A26" s="283" t="s">
        <v>58</v>
      </c>
      <c r="B26" s="284"/>
      <c r="C26" s="285"/>
      <c r="D26" s="284"/>
      <c r="E26" s="284"/>
      <c r="F26" s="284"/>
      <c r="G26" s="284"/>
      <c r="H26" s="284"/>
      <c r="I26" s="284"/>
      <c r="J26" s="284"/>
      <c r="K26" s="94"/>
      <c r="L26" s="94"/>
      <c r="M26" s="94"/>
    </row>
    <row r="27" spans="1:13" x14ac:dyDescent="0.25">
      <c r="A27" s="22"/>
      <c r="B27" s="22"/>
      <c r="C27" s="23"/>
      <c r="D27" s="23" t="str">
        <f>Inputs!C$4</f>
        <v>2018/19</v>
      </c>
      <c r="E27" s="23" t="str">
        <f>Inputs!D$4</f>
        <v>2019/20</v>
      </c>
      <c r="F27" s="23" t="str">
        <f>Inputs!E$4</f>
        <v>2020/21</v>
      </c>
      <c r="G27" s="23" t="str">
        <f>Inputs!F$4</f>
        <v>2021/22</v>
      </c>
      <c r="H27" s="23" t="str">
        <f>Inputs!G$4</f>
        <v>2022/23</v>
      </c>
      <c r="I27" s="23" t="str">
        <f>Inputs!H$4</f>
        <v>2023/24</v>
      </c>
      <c r="J27" s="23" t="str">
        <f>Inputs!I$4</f>
        <v>2024/25</v>
      </c>
      <c r="K27" s="94"/>
      <c r="L27" s="94"/>
      <c r="M27" s="94"/>
    </row>
    <row r="28" spans="1:13" x14ac:dyDescent="0.25">
      <c r="A28" s="134" t="s">
        <v>34</v>
      </c>
      <c r="B28" s="134"/>
      <c r="C28" s="136"/>
      <c r="D28" s="130">
        <f t="shared" ref="D28:J28" si="2">D15+D18</f>
        <v>152206.4255673739</v>
      </c>
      <c r="E28" s="130">
        <f t="shared" si="2"/>
        <v>155164.52650499859</v>
      </c>
      <c r="F28" s="130">
        <f t="shared" si="2"/>
        <v>158848.47671451728</v>
      </c>
      <c r="G28" s="130">
        <f t="shared" si="2"/>
        <v>159300.86597970704</v>
      </c>
      <c r="H28" s="130">
        <f t="shared" si="2"/>
        <v>159885.51075342874</v>
      </c>
      <c r="I28" s="130">
        <f t="shared" si="2"/>
        <v>161562.51872589556</v>
      </c>
      <c r="J28" s="130">
        <f t="shared" si="2"/>
        <v>159887.91351928195</v>
      </c>
      <c r="K28" s="94"/>
      <c r="L28" s="94"/>
      <c r="M28" s="94"/>
    </row>
    <row r="29" spans="1:13" x14ac:dyDescent="0.25">
      <c r="A29" s="134" t="s">
        <v>32</v>
      </c>
      <c r="B29" s="134"/>
      <c r="C29" s="136"/>
      <c r="D29" s="130">
        <f t="shared" ref="D29:J29" si="3">D8</f>
        <v>14228.648620499998</v>
      </c>
      <c r="E29" s="130">
        <f t="shared" si="3"/>
        <v>12882.837513377981</v>
      </c>
      <c r="F29" s="130">
        <f t="shared" si="3"/>
        <v>9564.4826426300915</v>
      </c>
      <c r="G29" s="130">
        <f t="shared" si="3"/>
        <v>9433.7893241505353</v>
      </c>
      <c r="H29" s="130">
        <f t="shared" si="3"/>
        <v>10826.837234549381</v>
      </c>
      <c r="I29" s="130">
        <f t="shared" si="3"/>
        <v>8006.4357462069029</v>
      </c>
      <c r="J29" s="130">
        <f t="shared" si="3"/>
        <v>8895.7689507102095</v>
      </c>
      <c r="K29" s="94"/>
      <c r="L29" s="94"/>
      <c r="M29" s="94"/>
    </row>
    <row r="30" spans="1:13" x14ac:dyDescent="0.25">
      <c r="A30" s="134" t="s">
        <v>77</v>
      </c>
      <c r="B30" s="134"/>
      <c r="C30" s="136"/>
      <c r="D30" s="130">
        <f t="shared" ref="D30:J30" si="4">D25</f>
        <v>0</v>
      </c>
      <c r="E30" s="130">
        <f t="shared" si="4"/>
        <v>0</v>
      </c>
      <c r="F30" s="130">
        <f t="shared" si="4"/>
        <v>0</v>
      </c>
      <c r="G30" s="130">
        <f t="shared" si="4"/>
        <v>0</v>
      </c>
      <c r="H30" s="130">
        <f t="shared" si="4"/>
        <v>0</v>
      </c>
      <c r="I30" s="130">
        <f t="shared" si="4"/>
        <v>0</v>
      </c>
      <c r="J30" s="130">
        <f t="shared" si="4"/>
        <v>0</v>
      </c>
      <c r="K30" s="94"/>
      <c r="L30" s="94"/>
      <c r="M30" s="94"/>
    </row>
    <row r="31" spans="1:13" x14ac:dyDescent="0.25">
      <c r="A31" s="134" t="s">
        <v>44</v>
      </c>
      <c r="B31" s="134"/>
      <c r="C31" s="136"/>
      <c r="D31" s="130">
        <f t="shared" ref="D31:J31" si="5">D16</f>
        <v>2346.8188939219372</v>
      </c>
      <c r="E31" s="130">
        <f t="shared" si="5"/>
        <v>2229.0389077027098</v>
      </c>
      <c r="F31" s="130">
        <f t="shared" si="5"/>
        <v>2785.9166105412346</v>
      </c>
      <c r="G31" s="130">
        <f t="shared" si="5"/>
        <v>3409.2279910499096</v>
      </c>
      <c r="H31" s="130">
        <f t="shared" si="5"/>
        <v>3516.1239665575076</v>
      </c>
      <c r="I31" s="130">
        <f t="shared" si="5"/>
        <v>3468.5791397314574</v>
      </c>
      <c r="J31" s="130">
        <f t="shared" si="5"/>
        <v>3349.5073398577215</v>
      </c>
      <c r="K31" s="94"/>
      <c r="L31" s="94"/>
      <c r="M31" s="94"/>
    </row>
    <row r="32" spans="1:13" x14ac:dyDescent="0.25">
      <c r="A32" s="134" t="s">
        <v>58</v>
      </c>
      <c r="B32" s="134"/>
      <c r="C32" s="136"/>
      <c r="D32" s="130">
        <f t="shared" ref="D32:J32" si="6">D28*$C$10+D29*($C$13-1)+D30-D31</f>
        <v>9098.0637758056146</v>
      </c>
      <c r="E32" s="130">
        <f t="shared" si="6"/>
        <v>9381.1215686047381</v>
      </c>
      <c r="F32" s="130">
        <f t="shared" si="6"/>
        <v>8972.2223175631989</v>
      </c>
      <c r="G32" s="130">
        <f t="shared" si="6"/>
        <v>8376.8337175991765</v>
      </c>
      <c r="H32" s="130">
        <f t="shared" si="6"/>
        <v>8361.0473898059208</v>
      </c>
      <c r="I32" s="130">
        <f t="shared" si="6"/>
        <v>8429.8132076857273</v>
      </c>
      <c r="J32" s="130">
        <f t="shared" si="6"/>
        <v>8459.8099381781067</v>
      </c>
      <c r="K32" s="94"/>
      <c r="L32" s="94"/>
      <c r="M32" s="94"/>
    </row>
    <row r="33" spans="1:13" ht="35.1" customHeight="1" x14ac:dyDescent="0.35">
      <c r="A33" s="283" t="s">
        <v>55</v>
      </c>
      <c r="B33" s="284"/>
      <c r="C33" s="285"/>
      <c r="D33" s="284"/>
      <c r="E33" s="284"/>
      <c r="F33" s="284"/>
      <c r="G33" s="284"/>
      <c r="H33" s="284"/>
      <c r="I33" s="284"/>
      <c r="J33" s="284"/>
      <c r="K33" s="94"/>
      <c r="L33" s="94"/>
      <c r="M33" s="94"/>
    </row>
    <row r="34" spans="1:13" x14ac:dyDescent="0.25">
      <c r="A34" s="22"/>
      <c r="B34" s="22"/>
      <c r="C34" s="23"/>
      <c r="D34" s="23" t="str">
        <f>Inputs!C$4</f>
        <v>2018/19</v>
      </c>
      <c r="E34" s="23" t="str">
        <f>Inputs!D$4</f>
        <v>2019/20</v>
      </c>
      <c r="F34" s="23" t="str">
        <f>Inputs!E$4</f>
        <v>2020/21</v>
      </c>
      <c r="G34" s="23" t="str">
        <f>Inputs!F$4</f>
        <v>2021/22</v>
      </c>
      <c r="H34" s="23" t="str">
        <f>Inputs!G$4</f>
        <v>2022/23</v>
      </c>
      <c r="I34" s="23" t="str">
        <f>Inputs!H$4</f>
        <v>2023/24</v>
      </c>
      <c r="J34" s="23" t="str">
        <f>Inputs!I$4</f>
        <v>2024/25</v>
      </c>
      <c r="K34" s="94"/>
      <c r="L34" s="94"/>
      <c r="M34" s="94"/>
    </row>
    <row r="35" spans="1:13" x14ac:dyDescent="0.25">
      <c r="A35" s="134" t="s">
        <v>55</v>
      </c>
      <c r="B35" s="134"/>
      <c r="C35" s="136"/>
      <c r="D35" s="130">
        <f t="shared" ref="D35:J35" si="7">D9</f>
        <v>15271.56043</v>
      </c>
      <c r="E35" s="130">
        <f t="shared" si="7"/>
        <v>14209.93160452411</v>
      </c>
      <c r="F35" s="130">
        <f t="shared" si="7"/>
        <v>14721.621133600251</v>
      </c>
      <c r="G35" s="130">
        <f t="shared" si="7"/>
        <v>15182.347638382114</v>
      </c>
      <c r="H35" s="130">
        <f t="shared" si="7"/>
        <v>15599.291129873338</v>
      </c>
      <c r="I35" s="130">
        <f t="shared" si="7"/>
        <v>16026.384903925755</v>
      </c>
      <c r="J35" s="130">
        <f t="shared" si="7"/>
        <v>16401.803784250267</v>
      </c>
      <c r="K35" s="94"/>
      <c r="L35" s="94"/>
      <c r="M35" s="94"/>
    </row>
    <row r="36" spans="1:13" x14ac:dyDescent="0.25">
      <c r="A36" s="134" t="s">
        <v>56</v>
      </c>
      <c r="B36" s="134"/>
      <c r="C36" s="136"/>
      <c r="D36" s="130">
        <f t="shared" ref="D36:J36" si="8">D35*$C$11</f>
        <v>15809.540346992246</v>
      </c>
      <c r="E36" s="130">
        <f t="shared" si="8"/>
        <v>14710.512921024678</v>
      </c>
      <c r="F36" s="130">
        <f t="shared" si="8"/>
        <v>15240.228027227658</v>
      </c>
      <c r="G36" s="130">
        <f t="shared" si="8"/>
        <v>15717.184805787687</v>
      </c>
      <c r="H36" s="130">
        <f t="shared" si="8"/>
        <v>16148.816202026501</v>
      </c>
      <c r="I36" s="130">
        <f t="shared" si="8"/>
        <v>16590.955450584668</v>
      </c>
      <c r="J36" s="130">
        <f t="shared" si="8"/>
        <v>16979.599424638149</v>
      </c>
      <c r="K36" s="94"/>
      <c r="L36" s="94"/>
      <c r="M36" s="94"/>
    </row>
    <row r="37" spans="1:13" ht="35.1" customHeight="1" x14ac:dyDescent="0.35">
      <c r="A37" s="283" t="s">
        <v>305</v>
      </c>
      <c r="B37" s="397"/>
      <c r="C37" s="285"/>
      <c r="D37" s="284"/>
      <c r="E37" s="284"/>
      <c r="F37" s="284"/>
      <c r="G37" s="284"/>
      <c r="H37" s="284"/>
      <c r="I37" s="284"/>
      <c r="J37" s="284"/>
      <c r="K37" s="94"/>
      <c r="L37" s="94"/>
      <c r="M37" s="94"/>
    </row>
    <row r="38" spans="1:13" x14ac:dyDescent="0.25">
      <c r="A38" s="22"/>
      <c r="B38" s="22"/>
      <c r="C38" s="23"/>
      <c r="D38" s="23" t="str">
        <f>Inputs!C$4</f>
        <v>2018/19</v>
      </c>
      <c r="E38" s="23" t="str">
        <f>Inputs!D$4</f>
        <v>2019/20</v>
      </c>
      <c r="F38" s="23" t="str">
        <f>Inputs!E$4</f>
        <v>2020/21</v>
      </c>
      <c r="G38" s="23" t="str">
        <f>Inputs!F$4</f>
        <v>2021/22</v>
      </c>
      <c r="H38" s="23" t="str">
        <f>Inputs!G$4</f>
        <v>2022/23</v>
      </c>
      <c r="I38" s="23" t="str">
        <f>Inputs!H$4</f>
        <v>2023/24</v>
      </c>
      <c r="J38" s="23" t="str">
        <f>Inputs!I$4</f>
        <v>2024/25</v>
      </c>
      <c r="K38" s="94"/>
      <c r="L38" s="94"/>
      <c r="M38" s="94"/>
    </row>
    <row r="39" spans="1:13" x14ac:dyDescent="0.25">
      <c r="A39" s="26" t="s">
        <v>324</v>
      </c>
      <c r="B39" s="134"/>
      <c r="C39" s="136"/>
      <c r="D39" s="130">
        <f t="shared" ref="D39:J39" si="9">D19-D18</f>
        <v>-587.37510597217511</v>
      </c>
      <c r="E39" s="130">
        <f t="shared" si="9"/>
        <v>-407.17289936147768</v>
      </c>
      <c r="F39" s="130">
        <f t="shared" si="9"/>
        <v>-439.54811471841185</v>
      </c>
      <c r="G39" s="130">
        <f t="shared" si="9"/>
        <v>-394.20380794150515</v>
      </c>
      <c r="H39" s="130">
        <f t="shared" si="9"/>
        <v>-346.19586395145734</v>
      </c>
      <c r="I39" s="130">
        <f t="shared" si="9"/>
        <v>-327.33983591654305</v>
      </c>
      <c r="J39" s="130">
        <f t="shared" si="9"/>
        <v>-247.87908782628119</v>
      </c>
      <c r="K39" s="94"/>
      <c r="L39" s="94"/>
      <c r="M39" s="94"/>
    </row>
    <row r="40" spans="1:13" x14ac:dyDescent="0.25">
      <c r="A40" s="304" t="s">
        <v>115</v>
      </c>
      <c r="B40" s="134"/>
      <c r="C40" s="136"/>
      <c r="D40" s="130">
        <f t="shared" ref="D40:J40" si="10">(D32+D17+D36+((D20-D35-D17)*D6+D39)*$C12-D39)/($C14-D6*$C12)</f>
        <v>36953.128543871047</v>
      </c>
      <c r="E40" s="130">
        <f t="shared" si="10"/>
        <v>36998.884111751366</v>
      </c>
      <c r="F40" s="130">
        <f t="shared" si="10"/>
        <v>37401.856888957402</v>
      </c>
      <c r="G40" s="130">
        <f t="shared" si="10"/>
        <v>37523.001539009652</v>
      </c>
      <c r="H40" s="130">
        <f t="shared" si="10"/>
        <v>38452.748137714756</v>
      </c>
      <c r="I40" s="130">
        <f t="shared" si="10"/>
        <v>39547.159570070027</v>
      </c>
      <c r="J40" s="130">
        <f t="shared" si="10"/>
        <v>40516.68617341989</v>
      </c>
      <c r="K40" s="94"/>
      <c r="L40" s="94"/>
      <c r="M40" s="94"/>
    </row>
    <row r="41" spans="1:13" x14ac:dyDescent="0.25">
      <c r="A41" s="134" t="s">
        <v>329</v>
      </c>
      <c r="B41" s="134"/>
      <c r="C41" s="136"/>
      <c r="D41" s="130">
        <f t="shared" ref="D41:J41" si="11">(D40-D35-D17+D20)*D6</f>
        <v>3223.2499913701886</v>
      </c>
      <c r="E41" s="130">
        <f t="shared" si="11"/>
        <v>3172.486142188071</v>
      </c>
      <c r="F41" s="130">
        <f t="shared" si="11"/>
        <v>3039.9300479193116</v>
      </c>
      <c r="G41" s="130">
        <f t="shared" si="11"/>
        <v>2888.0432571053452</v>
      </c>
      <c r="H41" s="130">
        <f t="shared" si="11"/>
        <v>2975.492250164667</v>
      </c>
      <c r="I41" s="130">
        <f t="shared" si="11"/>
        <v>3090.34168744109</v>
      </c>
      <c r="J41" s="130">
        <f t="shared" si="11"/>
        <v>3228.2104825455176</v>
      </c>
      <c r="K41" s="94"/>
      <c r="L41" s="94"/>
      <c r="M41" s="94"/>
    </row>
    <row r="42" spans="1:13" x14ac:dyDescent="0.25">
      <c r="A42" s="26" t="s">
        <v>48</v>
      </c>
      <c r="B42" s="134"/>
      <c r="C42" s="136"/>
      <c r="D42" s="130">
        <f t="shared" ref="D42:J42" si="12">IF(D41&lt;0,#N/A,D41)</f>
        <v>3223.2499913701886</v>
      </c>
      <c r="E42" s="130">
        <f t="shared" si="12"/>
        <v>3172.486142188071</v>
      </c>
      <c r="F42" s="130">
        <f t="shared" si="12"/>
        <v>3039.9300479193116</v>
      </c>
      <c r="G42" s="130">
        <f t="shared" si="12"/>
        <v>2888.0432571053452</v>
      </c>
      <c r="H42" s="130">
        <f t="shared" si="12"/>
        <v>2975.492250164667</v>
      </c>
      <c r="I42" s="130">
        <f t="shared" si="12"/>
        <v>3090.34168744109</v>
      </c>
      <c r="J42" s="130">
        <f t="shared" si="12"/>
        <v>3228.2104825455176</v>
      </c>
      <c r="K42" s="94"/>
      <c r="L42" s="94"/>
      <c r="M42" s="94"/>
    </row>
    <row r="43" spans="1:13" x14ac:dyDescent="0.25">
      <c r="A43" s="26" t="s">
        <v>145</v>
      </c>
      <c r="B43" s="134"/>
      <c r="C43" s="136"/>
      <c r="D43" s="130">
        <f>D32+D17+D36+(D42+D39)*$C$12-D39</f>
        <v>38008.274153823528</v>
      </c>
      <c r="E43" s="130">
        <f t="shared" ref="E43:J43" si="13">E32+E17+E36+(E42+E39)*$C$12-E39</f>
        <v>38055.336208826368</v>
      </c>
      <c r="F43" s="130">
        <f t="shared" si="13"/>
        <v>38469.815317797926</v>
      </c>
      <c r="G43" s="130">
        <f t="shared" si="13"/>
        <v>38594.419086217378</v>
      </c>
      <c r="H43" s="130">
        <f t="shared" si="13"/>
        <v>39550.71331649385</v>
      </c>
      <c r="I43" s="130">
        <f t="shared" si="13"/>
        <v>40676.374157595681</v>
      </c>
      <c r="J43" s="130">
        <f t="shared" si="13"/>
        <v>41673.584255674337</v>
      </c>
      <c r="K43" s="94"/>
      <c r="L43" s="94"/>
      <c r="M43" s="94"/>
    </row>
    <row r="44" spans="1:13" x14ac:dyDescent="0.25">
      <c r="A44" s="26" t="s">
        <v>51</v>
      </c>
      <c r="B44" s="134"/>
      <c r="C44" s="136"/>
      <c r="D44" s="130">
        <f t="shared" ref="D44:J44" si="14">D43/$C$14</f>
        <v>36953.128543871047</v>
      </c>
      <c r="E44" s="130">
        <f t="shared" si="14"/>
        <v>36998.884111751358</v>
      </c>
      <c r="F44" s="130">
        <f t="shared" si="14"/>
        <v>37401.856888957402</v>
      </c>
      <c r="G44" s="130">
        <f t="shared" si="14"/>
        <v>37523.001539009652</v>
      </c>
      <c r="H44" s="130">
        <f t="shared" si="14"/>
        <v>38452.748137714756</v>
      </c>
      <c r="I44" s="130">
        <f t="shared" si="14"/>
        <v>39547.159570070035</v>
      </c>
      <c r="J44" s="130">
        <f t="shared" si="14"/>
        <v>40516.68617341989</v>
      </c>
      <c r="K44" s="94"/>
      <c r="L44" s="94"/>
      <c r="M44" s="94"/>
    </row>
    <row r="45" spans="1:13" x14ac:dyDescent="0.25">
      <c r="A45" s="26" t="s">
        <v>52</v>
      </c>
      <c r="B45" s="134"/>
      <c r="C45" s="136"/>
      <c r="D45" s="130">
        <f t="shared" ref="D45:J45" si="15">D40-D44</f>
        <v>0</v>
      </c>
      <c r="E45" s="130">
        <f t="shared" si="15"/>
        <v>0</v>
      </c>
      <c r="F45" s="130">
        <f t="shared" si="15"/>
        <v>0</v>
      </c>
      <c r="G45" s="130">
        <f t="shared" si="15"/>
        <v>0</v>
      </c>
      <c r="H45" s="130">
        <f t="shared" si="15"/>
        <v>0</v>
      </c>
      <c r="I45" s="130">
        <f t="shared" si="15"/>
        <v>0</v>
      </c>
      <c r="J45" s="130">
        <f t="shared" si="15"/>
        <v>0</v>
      </c>
      <c r="K45" s="94"/>
      <c r="L45" s="94"/>
      <c r="M45" s="94"/>
    </row>
    <row r="46" spans="1:13" ht="35.1" customHeight="1" x14ac:dyDescent="0.35">
      <c r="A46" s="283" t="s">
        <v>78</v>
      </c>
      <c r="B46" s="284"/>
      <c r="C46" s="285"/>
      <c r="D46" s="284"/>
      <c r="E46" s="284"/>
      <c r="F46" s="284"/>
      <c r="G46" s="284"/>
      <c r="H46" s="284"/>
      <c r="I46" s="284"/>
      <c r="J46" s="284"/>
      <c r="K46" s="94"/>
      <c r="L46" s="94"/>
      <c r="M46" s="94"/>
    </row>
    <row r="47" spans="1:13" x14ac:dyDescent="0.25">
      <c r="A47" s="22"/>
      <c r="B47" s="22"/>
      <c r="C47" s="268" t="s">
        <v>66</v>
      </c>
      <c r="D47" s="23" t="str">
        <f>Inputs!C$4</f>
        <v>2018/19</v>
      </c>
      <c r="E47" s="21" t="str">
        <f>Inputs!D$4</f>
        <v>2019/20</v>
      </c>
      <c r="F47" s="23" t="str">
        <f>Inputs!E$4</f>
        <v>2020/21</v>
      </c>
      <c r="G47" s="23" t="str">
        <f>Inputs!F$4</f>
        <v>2021/22</v>
      </c>
      <c r="H47" s="23" t="str">
        <f>Inputs!G$4</f>
        <v>2022/23</v>
      </c>
      <c r="I47" s="23" t="str">
        <f>Inputs!H$4</f>
        <v>2023/24</v>
      </c>
      <c r="J47" s="23" t="str">
        <f>Inputs!I$4</f>
        <v>2024/25</v>
      </c>
      <c r="K47" s="94"/>
      <c r="L47" s="94"/>
      <c r="M47" s="94"/>
    </row>
    <row r="48" spans="1:13" x14ac:dyDescent="0.25">
      <c r="A48" s="26" t="s">
        <v>53</v>
      </c>
      <c r="B48" s="134"/>
      <c r="C48" s="136"/>
      <c r="D48" s="130"/>
      <c r="E48" s="233"/>
      <c r="F48" s="89">
        <f>F5</f>
        <v>1</v>
      </c>
      <c r="G48" s="89">
        <f>G5</f>
        <v>2</v>
      </c>
      <c r="H48" s="89">
        <f>H5</f>
        <v>3</v>
      </c>
      <c r="I48" s="89">
        <f>I5</f>
        <v>4</v>
      </c>
      <c r="J48" s="89">
        <f>J5</f>
        <v>5</v>
      </c>
      <c r="K48" s="94"/>
      <c r="L48" s="94"/>
      <c r="M48" s="94"/>
    </row>
    <row r="49" spans="1:13" x14ac:dyDescent="0.25">
      <c r="A49" s="26" t="s">
        <v>100</v>
      </c>
      <c r="B49" s="134"/>
      <c r="C49" s="136"/>
      <c r="D49" s="130"/>
      <c r="E49" s="233"/>
      <c r="F49" s="130">
        <f>F43</f>
        <v>38469.815317797926</v>
      </c>
      <c r="G49" s="130">
        <f>G43</f>
        <v>38594.419086217378</v>
      </c>
      <c r="H49" s="130">
        <f>H43</f>
        <v>39550.71331649385</v>
      </c>
      <c r="I49" s="130">
        <f>I43</f>
        <v>40676.374157595681</v>
      </c>
      <c r="J49" s="130">
        <f>J43</f>
        <v>41673.584255674337</v>
      </c>
      <c r="K49" s="94"/>
      <c r="L49" s="94"/>
      <c r="M49" s="94"/>
    </row>
    <row r="50" spans="1:13" x14ac:dyDescent="0.25">
      <c r="A50" s="26" t="str">
        <f>"PV at 1 Apr " &amp; LEFT(F47,4) &amp; " of BBAR before tax for each year"</f>
        <v>PV at 1 Apr 2020 of BBAR before tax for each year</v>
      </c>
      <c r="B50" s="134"/>
      <c r="C50" s="136"/>
      <c r="D50" s="130"/>
      <c r="E50" s="236"/>
      <c r="F50" s="130">
        <f>F49/(1+$C$10)^F$48</f>
        <v>35889.369640636185</v>
      </c>
      <c r="G50" s="130">
        <f>G49/(1+$C$10)^G$48</f>
        <v>33590.461183927546</v>
      </c>
      <c r="H50" s="130">
        <f>H49/(1+$C$10)^H$48</f>
        <v>32113.785915712255</v>
      </c>
      <c r="I50" s="130">
        <f>I49/(1+$C$10)^I$48</f>
        <v>30812.373228632878</v>
      </c>
      <c r="J50" s="130">
        <f>J49/(1+$C$10)^J$48</f>
        <v>29450.284880532476</v>
      </c>
      <c r="K50" s="94"/>
      <c r="L50" s="94"/>
      <c r="M50" s="94"/>
    </row>
    <row r="51" spans="1:13" x14ac:dyDescent="0.25">
      <c r="A51" s="26" t="str">
        <f>"PV at 1 Apr " &amp; LEFT(F47,4) &amp; " of BBAR before tax over the regulatory period"</f>
        <v>PV at 1 Apr 2020 of BBAR before tax over the regulatory period</v>
      </c>
      <c r="B51" s="134"/>
      <c r="C51" s="130">
        <f>SUM(F50:J50)</f>
        <v>161856.27484944134</v>
      </c>
      <c r="D51" s="136"/>
      <c r="E51" s="136"/>
      <c r="F51" s="136"/>
      <c r="G51" s="136"/>
      <c r="H51" s="136"/>
      <c r="I51" s="136"/>
      <c r="J51" s="136"/>
      <c r="K51" s="94"/>
      <c r="L51" s="94"/>
      <c r="M51" s="94"/>
    </row>
    <row r="52" spans="1:13" ht="39.950000000000003" customHeight="1" x14ac:dyDescent="0.35">
      <c r="A52" s="196" t="s">
        <v>86</v>
      </c>
      <c r="B52" s="150"/>
      <c r="C52" s="150"/>
      <c r="D52" s="292"/>
      <c r="E52" s="292"/>
      <c r="F52" s="150"/>
      <c r="G52" s="150"/>
      <c r="H52" s="150"/>
      <c r="I52" s="150"/>
      <c r="J52" s="150"/>
      <c r="K52" s="94"/>
      <c r="L52" s="94"/>
      <c r="M52" s="94"/>
    </row>
    <row r="53" spans="1:13" x14ac:dyDescent="0.25">
      <c r="A53" s="22"/>
      <c r="B53" s="22"/>
      <c r="C53" s="268" t="s">
        <v>66</v>
      </c>
      <c r="D53" s="23" t="str">
        <f>Inputs!C$4</f>
        <v>2018/19</v>
      </c>
      <c r="E53" s="23" t="str">
        <f>Inputs!D$4</f>
        <v>2019/20</v>
      </c>
      <c r="F53" s="23" t="str">
        <f>Inputs!E$4</f>
        <v>2020/21</v>
      </c>
      <c r="G53" s="23" t="str">
        <f>Inputs!F$4</f>
        <v>2021/22</v>
      </c>
      <c r="H53" s="23" t="str">
        <f>Inputs!G$4</f>
        <v>2022/23</v>
      </c>
      <c r="I53" s="23" t="str">
        <f>Inputs!H$4</f>
        <v>2023/24</v>
      </c>
      <c r="J53" s="23" t="str">
        <f>Inputs!I$4</f>
        <v>2024/25</v>
      </c>
      <c r="K53" s="94"/>
      <c r="L53" s="94"/>
      <c r="M53" s="94"/>
    </row>
    <row r="54" spans="1:13" x14ac:dyDescent="0.25">
      <c r="A54" s="26" t="s">
        <v>34</v>
      </c>
      <c r="B54" s="134"/>
      <c r="C54" s="136"/>
      <c r="D54" s="130">
        <f t="shared" ref="D54:J54" si="16">D28</f>
        <v>152206.4255673739</v>
      </c>
      <c r="E54" s="130">
        <f t="shared" si="16"/>
        <v>155164.52650499859</v>
      </c>
      <c r="F54" s="130">
        <f t="shared" si="16"/>
        <v>158848.47671451728</v>
      </c>
      <c r="G54" s="130">
        <f t="shared" si="16"/>
        <v>159300.86597970704</v>
      </c>
      <c r="H54" s="130">
        <f t="shared" si="16"/>
        <v>159885.51075342874</v>
      </c>
      <c r="I54" s="130">
        <f t="shared" si="16"/>
        <v>161562.51872589556</v>
      </c>
      <c r="J54" s="130">
        <f t="shared" si="16"/>
        <v>159887.91351928195</v>
      </c>
      <c r="K54" s="94"/>
      <c r="L54" s="94"/>
      <c r="M54" s="94"/>
    </row>
    <row r="55" spans="1:13" x14ac:dyDescent="0.25">
      <c r="A55" s="26" t="str">
        <f>"PV at 1 Apr " &amp; LEFT(F53,4) &amp; " of BBAR before tax over the regulatory period"</f>
        <v>PV at 1 Apr 2020 of BBAR before tax over the regulatory period</v>
      </c>
      <c r="B55" s="134"/>
      <c r="C55" s="130">
        <f>C51</f>
        <v>161856.27484944134</v>
      </c>
      <c r="D55" s="136"/>
      <c r="E55" s="136"/>
      <c r="F55" s="136"/>
      <c r="G55" s="136"/>
      <c r="H55" s="136"/>
      <c r="I55" s="136"/>
      <c r="J55" s="136"/>
      <c r="K55" s="94"/>
      <c r="L55" s="94"/>
      <c r="M55" s="94"/>
    </row>
    <row r="56" spans="1:13" x14ac:dyDescent="0.25">
      <c r="A56" s="26" t="s">
        <v>77</v>
      </c>
      <c r="B56" s="134"/>
      <c r="C56" s="130"/>
      <c r="D56" s="130">
        <f>D25</f>
        <v>0</v>
      </c>
      <c r="E56" s="130">
        <f t="shared" ref="E56:J56" si="17">E25</f>
        <v>0</v>
      </c>
      <c r="F56" s="130">
        <f t="shared" si="17"/>
        <v>0</v>
      </c>
      <c r="G56" s="130">
        <f t="shared" si="17"/>
        <v>0</v>
      </c>
      <c r="H56" s="130">
        <f t="shared" si="17"/>
        <v>0</v>
      </c>
      <c r="I56" s="130">
        <f t="shared" si="17"/>
        <v>0</v>
      </c>
      <c r="J56" s="130">
        <f t="shared" si="17"/>
        <v>0</v>
      </c>
      <c r="K56" s="94"/>
      <c r="L56" s="94"/>
      <c r="M56" s="94"/>
    </row>
    <row r="57" spans="1:13" x14ac:dyDescent="0.25">
      <c r="A57" s="26" t="s">
        <v>115</v>
      </c>
      <c r="B57" s="134"/>
      <c r="C57" s="136"/>
      <c r="D57" s="130">
        <f>D40</f>
        <v>36953.128543871047</v>
      </c>
      <c r="E57" s="130">
        <f t="shared" ref="E57:J57" si="18">E40</f>
        <v>36998.884111751366</v>
      </c>
      <c r="F57" s="130">
        <f t="shared" si="18"/>
        <v>37401.856888957402</v>
      </c>
      <c r="G57" s="130">
        <f t="shared" si="18"/>
        <v>37523.001539009652</v>
      </c>
      <c r="H57" s="130">
        <f t="shared" si="18"/>
        <v>38452.748137714756</v>
      </c>
      <c r="I57" s="130">
        <f t="shared" si="18"/>
        <v>39547.159570070027</v>
      </c>
      <c r="J57" s="130">
        <f t="shared" si="18"/>
        <v>40516.68617341989</v>
      </c>
      <c r="K57" s="94"/>
      <c r="L57" s="94"/>
      <c r="M57" s="94"/>
    </row>
    <row r="58" spans="1:13" x14ac:dyDescent="0.25">
      <c r="A58" s="150"/>
      <c r="B58" s="150"/>
      <c r="C58" s="150"/>
      <c r="D58" s="150"/>
      <c r="E58" s="150"/>
      <c r="F58" s="150"/>
      <c r="G58" s="150"/>
      <c r="H58" s="150"/>
      <c r="I58" s="150"/>
      <c r="J58" s="150"/>
      <c r="K58" s="94"/>
      <c r="L58" s="94"/>
      <c r="M58" s="94"/>
    </row>
    <row r="59" spans="1:13" x14ac:dyDescent="0.25">
      <c r="A59" s="94"/>
      <c r="B59" s="94"/>
      <c r="C59" s="94"/>
      <c r="D59" s="94"/>
      <c r="E59" s="94"/>
      <c r="F59" s="94"/>
      <c r="G59" s="94"/>
      <c r="H59" s="94"/>
      <c r="I59" s="94"/>
      <c r="J59" s="94"/>
      <c r="K59" s="94"/>
      <c r="L59" s="94"/>
      <c r="M59" s="94"/>
    </row>
    <row r="60" spans="1:13" x14ac:dyDescent="0.25">
      <c r="A60" s="94"/>
      <c r="B60" s="94"/>
      <c r="C60" s="94"/>
      <c r="D60" s="94"/>
      <c r="E60" s="94"/>
      <c r="F60" s="94"/>
      <c r="G60" s="94"/>
      <c r="H60" s="94"/>
      <c r="I60" s="94"/>
      <c r="J60" s="94"/>
      <c r="K60" s="94"/>
      <c r="L60" s="94"/>
      <c r="M60" s="94"/>
    </row>
    <row r="61" spans="1:13" x14ac:dyDescent="0.25">
      <c r="A61" s="94"/>
      <c r="B61" s="94"/>
      <c r="C61" s="94"/>
      <c r="D61" s="94"/>
      <c r="E61" s="94"/>
      <c r="F61" s="94"/>
      <c r="G61" s="94"/>
      <c r="H61" s="94"/>
      <c r="I61" s="94"/>
      <c r="J61" s="94"/>
      <c r="K61" s="94"/>
      <c r="L61" s="94"/>
      <c r="M61" s="94"/>
    </row>
    <row r="62" spans="1:13" x14ac:dyDescent="0.25">
      <c r="A62" s="94"/>
      <c r="B62" s="94"/>
      <c r="C62" s="94"/>
      <c r="D62" s="94"/>
      <c r="E62" s="94"/>
      <c r="F62" s="94"/>
      <c r="G62" s="94"/>
      <c r="H62" s="94"/>
      <c r="I62" s="94"/>
      <c r="J62" s="94"/>
      <c r="K62" s="94"/>
      <c r="L62" s="94"/>
      <c r="M62" s="94"/>
    </row>
    <row r="63" spans="1:13" x14ac:dyDescent="0.25">
      <c r="A63" s="94"/>
      <c r="B63" s="94"/>
      <c r="C63" s="94"/>
      <c r="D63" s="94"/>
      <c r="E63" s="94"/>
      <c r="F63" s="94"/>
      <c r="G63" s="94"/>
      <c r="H63" s="94"/>
      <c r="I63" s="94"/>
      <c r="J63" s="94"/>
      <c r="K63" s="94"/>
      <c r="L63" s="94"/>
      <c r="M63" s="94"/>
    </row>
    <row r="64" spans="1:13" x14ac:dyDescent="0.25">
      <c r="A64" s="94"/>
      <c r="B64" s="94"/>
      <c r="C64" s="94"/>
      <c r="D64" s="94"/>
      <c r="E64" s="94"/>
      <c r="F64" s="94"/>
      <c r="G64" s="94"/>
      <c r="H64" s="94"/>
      <c r="I64" s="94"/>
      <c r="J64" s="94"/>
      <c r="K64" s="94"/>
      <c r="L64" s="94"/>
      <c r="M64" s="94"/>
    </row>
    <row r="65" spans="1:13" x14ac:dyDescent="0.25">
      <c r="A65" s="94"/>
      <c r="B65" s="94"/>
      <c r="C65" s="94"/>
      <c r="D65" s="94"/>
      <c r="E65" s="94"/>
      <c r="F65" s="94"/>
      <c r="G65" s="94"/>
      <c r="H65" s="94"/>
      <c r="I65" s="94"/>
      <c r="J65" s="94"/>
      <c r="K65" s="94"/>
      <c r="L65" s="94"/>
      <c r="M65" s="94"/>
    </row>
    <row r="66" spans="1:13" x14ac:dyDescent="0.25">
      <c r="A66" s="94"/>
      <c r="B66" s="94"/>
      <c r="C66" s="94"/>
      <c r="D66" s="94"/>
      <c r="E66" s="94"/>
      <c r="F66" s="94"/>
      <c r="G66" s="94"/>
      <c r="H66" s="94"/>
      <c r="I66" s="94"/>
      <c r="J66" s="94"/>
      <c r="K66" s="94"/>
      <c r="L66" s="94"/>
      <c r="M66" s="94"/>
    </row>
    <row r="67" spans="1:13" x14ac:dyDescent="0.25">
      <c r="A67" s="94"/>
      <c r="B67" s="94"/>
      <c r="C67" s="94"/>
      <c r="D67" s="94"/>
      <c r="E67" s="94"/>
      <c r="F67" s="94"/>
      <c r="G67" s="94"/>
      <c r="H67" s="94"/>
      <c r="I67" s="94"/>
      <c r="J67" s="94"/>
      <c r="K67" s="94"/>
      <c r="L67" s="94"/>
      <c r="M67" s="94"/>
    </row>
    <row r="68" spans="1:13" x14ac:dyDescent="0.25">
      <c r="A68" s="94"/>
      <c r="B68" s="94"/>
      <c r="C68" s="94"/>
      <c r="D68" s="94"/>
      <c r="E68" s="94"/>
      <c r="F68" s="94"/>
      <c r="G68" s="94"/>
      <c r="H68" s="94"/>
      <c r="I68" s="94"/>
      <c r="J68" s="94"/>
      <c r="K68" s="94"/>
      <c r="L68" s="94"/>
      <c r="M68" s="94"/>
    </row>
    <row r="69" spans="1:13" x14ac:dyDescent="0.25">
      <c r="A69" s="94"/>
      <c r="B69" s="94"/>
      <c r="C69" s="94"/>
      <c r="D69" s="94"/>
      <c r="E69" s="94"/>
      <c r="F69" s="94"/>
      <c r="G69" s="94"/>
      <c r="H69" s="94"/>
      <c r="I69" s="94"/>
      <c r="J69" s="94"/>
      <c r="K69" s="94"/>
      <c r="L69" s="94"/>
      <c r="M69" s="94"/>
    </row>
    <row r="70" spans="1:13" x14ac:dyDescent="0.25">
      <c r="A70" s="94"/>
      <c r="B70" s="94"/>
      <c r="C70" s="94"/>
      <c r="D70" s="94"/>
      <c r="E70" s="94"/>
      <c r="F70" s="94"/>
      <c r="G70" s="94"/>
      <c r="H70" s="94"/>
      <c r="I70" s="94"/>
      <c r="J70" s="94"/>
      <c r="K70" s="94"/>
      <c r="L70" s="94"/>
      <c r="M70" s="94"/>
    </row>
    <row r="71" spans="1:13" x14ac:dyDescent="0.25">
      <c r="A71" s="94"/>
      <c r="B71" s="94"/>
      <c r="C71" s="94"/>
      <c r="D71" s="94"/>
      <c r="E71" s="94"/>
      <c r="F71" s="94"/>
      <c r="G71" s="94"/>
      <c r="H71" s="94"/>
      <c r="I71" s="94"/>
      <c r="J71" s="94"/>
      <c r="K71" s="94"/>
      <c r="L71" s="94"/>
      <c r="M71" s="94"/>
    </row>
  </sheetData>
  <pageMargins left="0.23622047244094491" right="0.23622047244094491" top="0.74803149606299213" bottom="0.74803149606299213" header="0.31496062992125984" footer="0.31496062992125984"/>
  <pageSetup paperSize="9" scale="63" fitToHeight="0" orientation="portrait" r:id="rId1"/>
  <headerFooter>
    <oddHeader>&amp;R&amp;D &amp;T</oddHeader>
    <oddFooter>&amp;L&amp;F&amp;C&amp;A&amp;R&amp;P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16</vt:i4>
      </vt:variant>
    </vt:vector>
  </HeadingPairs>
  <TitlesOfParts>
    <vt:vector size="28" baseType="lpstr">
      <vt:lpstr>CoverSheet</vt:lpstr>
      <vt:lpstr>Table of Contents</vt:lpstr>
      <vt:lpstr>Description</vt:lpstr>
      <vt:lpstr>Inputs</vt:lpstr>
      <vt:lpstr>EDB data</vt:lpstr>
      <vt:lpstr>TIMING</vt:lpstr>
      <vt:lpstr>RAB</vt:lpstr>
      <vt:lpstr>TAX</vt:lpstr>
      <vt:lpstr>BBAR</vt:lpstr>
      <vt:lpstr>MAR</vt:lpstr>
      <vt:lpstr>IRR</vt:lpstr>
      <vt:lpstr>Outputs</vt:lpstr>
      <vt:lpstr>EDB_Name</vt:lpstr>
      <vt:lpstr>Indiv_Data</vt:lpstr>
      <vt:lpstr>BBAR!Print_Area</vt:lpstr>
      <vt:lpstr>CoverSheet!Print_Area</vt:lpstr>
      <vt:lpstr>Description!Print_Area</vt:lpstr>
      <vt:lpstr>'EDB data'!Print_Area</vt:lpstr>
      <vt:lpstr>Inputs!Print_Area</vt:lpstr>
      <vt:lpstr>IRR!Print_Area</vt:lpstr>
      <vt:lpstr>MAR!Print_Area</vt:lpstr>
      <vt:lpstr>Outputs!Print_Area</vt:lpstr>
      <vt:lpstr>RAB!Print_Area</vt:lpstr>
      <vt:lpstr>'Table of Contents'!Print_Area</vt:lpstr>
      <vt:lpstr>TAX!Print_Area</vt:lpstr>
      <vt:lpstr>TIMING!Print_Area</vt:lpstr>
      <vt:lpstr>rEDBNames</vt:lpstr>
      <vt:lpstr>WACC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2014-11-27T01:26:29Z</dcterms:created>
  <dcterms:modified xsi:type="dcterms:W3CDTF">2018-11-13T22:53:08Z</dcterms:modified>
</cp:coreProperties>
</file>