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-15" yWindow="-15" windowWidth="10230" windowHeight="15600" tabRatio="430"/>
  </bookViews>
  <sheets>
    <sheet name="CoverSheet" sheetId="9" r:id="rId1"/>
    <sheet name="Description" sheetId="10" r:id="rId2"/>
    <sheet name="Table of Contents" sheetId="11" r:id="rId3"/>
    <sheet name="Inputs - population data" sheetId="15" r:id="rId4"/>
    <sheet name="Mapping Population" sheetId="16" r:id="rId5"/>
    <sheet name="Population Growth" sheetId="19" r:id="rId6"/>
    <sheet name="Output" sheetId="13" r:id="rId7"/>
  </sheets>
  <definedNames>
    <definedName name="EDB_Name">#REF!</definedName>
    <definedName name="Indiv_Data">#REF!</definedName>
    <definedName name="Leverage">#REF!</definedName>
    <definedName name="_xlnm.Print_Area" localSheetId="0">CoverSheet!$A$1:$D$18</definedName>
    <definedName name="_xlnm.Print_Area" localSheetId="1">Description!$A$1:$F$6</definedName>
    <definedName name="_xlnm.Print_Area" localSheetId="3">'Inputs - population data'!$A$1:$I$173</definedName>
    <definedName name="_xlnm.Print_Area" localSheetId="4">'Mapping Population'!$A$1:$E$84</definedName>
    <definedName name="_xlnm.Print_Area" localSheetId="6">Output!$A$1:$S$7</definedName>
    <definedName name="_xlnm.Print_Area" localSheetId="5">'Population Growth'!$A$1:$S$229</definedName>
    <definedName name="_xlnm.Print_Area" localSheetId="2">'Table of Contents'!$A$1:$D$18</definedName>
    <definedName name="_xlnm.Print_Titles" localSheetId="4">'Mapping Population'!$3:$3</definedName>
    <definedName name="rPV">#REF!</definedName>
    <definedName name="rPVPrevious">#REF!</definedName>
    <definedName name="Scenario">#REF!</definedName>
    <definedName name="WACC">#REF!</definedName>
  </definedNames>
  <calcPr calcId="145621"/>
</workbook>
</file>

<file path=xl/calcChain.xml><?xml version="1.0" encoding="utf-8"?>
<calcChain xmlns="http://schemas.openxmlformats.org/spreadsheetml/2006/main">
  <c r="C39" i="16" l="1"/>
  <c r="C103" i="15" l="1"/>
  <c r="D103" i="15"/>
  <c r="B103" i="15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K217" i="19" s="1"/>
  <c r="C82" i="16"/>
  <c r="C83" i="16"/>
  <c r="C4" i="16"/>
  <c r="K205" i="19" s="1"/>
  <c r="F172" i="15"/>
  <c r="F171" i="15"/>
  <c r="F170" i="15"/>
  <c r="F169" i="15"/>
  <c r="F168" i="15"/>
  <c r="F167" i="15"/>
  <c r="F166" i="15"/>
  <c r="F165" i="15"/>
  <c r="F164" i="15"/>
  <c r="F163" i="15"/>
  <c r="F162" i="15"/>
  <c r="F161" i="15"/>
  <c r="F160" i="15"/>
  <c r="F159" i="15"/>
  <c r="F158" i="15"/>
  <c r="F157" i="15"/>
  <c r="F156" i="15"/>
  <c r="F155" i="15"/>
  <c r="F154" i="15"/>
  <c r="F153" i="15"/>
  <c r="F152" i="15"/>
  <c r="F151" i="15"/>
  <c r="F150" i="15"/>
  <c r="F149" i="15"/>
  <c r="F148" i="15"/>
  <c r="F147" i="15"/>
  <c r="F146" i="15"/>
  <c r="F145" i="15"/>
  <c r="F144" i="15"/>
  <c r="F143" i="15"/>
  <c r="F142" i="15"/>
  <c r="F141" i="15"/>
  <c r="F140" i="15"/>
  <c r="F139" i="15"/>
  <c r="F138" i="15"/>
  <c r="F137" i="15"/>
  <c r="F136" i="15"/>
  <c r="F135" i="15"/>
  <c r="F134" i="15"/>
  <c r="F133" i="15"/>
  <c r="F132" i="15"/>
  <c r="F131" i="15"/>
  <c r="F130" i="15"/>
  <c r="F129" i="15"/>
  <c r="F128" i="15"/>
  <c r="F127" i="15"/>
  <c r="F126" i="15"/>
  <c r="F125" i="15"/>
  <c r="F124" i="15"/>
  <c r="F123" i="15"/>
  <c r="F122" i="15"/>
  <c r="F121" i="15"/>
  <c r="F120" i="15"/>
  <c r="F119" i="15"/>
  <c r="F118" i="15"/>
  <c r="F117" i="15"/>
  <c r="F116" i="15"/>
  <c r="F115" i="15"/>
  <c r="F114" i="15"/>
  <c r="F113" i="15"/>
  <c r="F112" i="15"/>
  <c r="F111" i="15"/>
  <c r="K215" i="19"/>
  <c r="K213" i="19"/>
  <c r="K207" i="19"/>
  <c r="K201" i="19"/>
  <c r="K199" i="19"/>
  <c r="K197" i="19"/>
  <c r="K189" i="19"/>
  <c r="K187" i="19"/>
  <c r="K183" i="19"/>
  <c r="K179" i="19"/>
  <c r="K175" i="19"/>
  <c r="K173" i="19"/>
  <c r="K169" i="19"/>
  <c r="K167" i="19"/>
  <c r="K165" i="19"/>
  <c r="K163" i="19"/>
  <c r="K161" i="19"/>
  <c r="K159" i="19"/>
  <c r="K155" i="19"/>
  <c r="K153" i="19"/>
  <c r="K151" i="19"/>
  <c r="K145" i="19"/>
  <c r="K143" i="19"/>
  <c r="K141" i="19"/>
  <c r="K139" i="19"/>
  <c r="K137" i="19"/>
  <c r="K135" i="19"/>
  <c r="K133" i="19"/>
  <c r="K131" i="19"/>
  <c r="K129" i="19"/>
  <c r="K127" i="19"/>
  <c r="K125" i="19"/>
  <c r="K123" i="19"/>
  <c r="K121" i="19"/>
  <c r="K119" i="19"/>
  <c r="K117" i="19"/>
  <c r="K115" i="19"/>
  <c r="K113" i="19"/>
  <c r="K111" i="19"/>
  <c r="K109" i="19"/>
  <c r="K107" i="19"/>
  <c r="K105" i="19"/>
  <c r="K103" i="19"/>
  <c r="K101" i="19"/>
  <c r="K99" i="19"/>
  <c r="K97" i="19"/>
  <c r="K95" i="19"/>
  <c r="K93" i="19"/>
  <c r="K91" i="19"/>
  <c r="K89" i="19"/>
  <c r="K87" i="19"/>
  <c r="K85" i="19"/>
  <c r="K83" i="19"/>
  <c r="K81" i="19"/>
  <c r="K79" i="19"/>
  <c r="K77" i="19"/>
  <c r="K71" i="19"/>
  <c r="K69" i="19"/>
  <c r="K67" i="19"/>
  <c r="K65" i="19"/>
  <c r="K63" i="19"/>
  <c r="K61" i="19"/>
  <c r="K59" i="19"/>
  <c r="K57" i="19"/>
  <c r="K55" i="19"/>
  <c r="K53" i="19"/>
  <c r="K51" i="19"/>
  <c r="K49" i="19"/>
  <c r="K45" i="19"/>
  <c r="K43" i="19"/>
  <c r="K41" i="19"/>
  <c r="K216" i="19"/>
  <c r="K212" i="19"/>
  <c r="K208" i="19"/>
  <c r="K204" i="19"/>
  <c r="K200" i="19"/>
  <c r="K196" i="19"/>
  <c r="K192" i="19"/>
  <c r="K188" i="19"/>
  <c r="K184" i="19"/>
  <c r="K180" i="19"/>
  <c r="K176" i="19"/>
  <c r="K172" i="19"/>
  <c r="K168" i="19"/>
  <c r="K164" i="19"/>
  <c r="K160" i="19"/>
  <c r="K156" i="19"/>
  <c r="K152" i="19"/>
  <c r="K144" i="19"/>
  <c r="K140" i="19"/>
  <c r="K136" i="19"/>
  <c r="K132" i="19"/>
  <c r="K128" i="19"/>
  <c r="K124" i="19"/>
  <c r="K116" i="19"/>
  <c r="K112" i="19"/>
  <c r="K108" i="19"/>
  <c r="K104" i="19"/>
  <c r="K100" i="19"/>
  <c r="K96" i="19"/>
  <c r="K92" i="19"/>
  <c r="K88" i="19"/>
  <c r="K80" i="19"/>
  <c r="K72" i="19"/>
  <c r="K68" i="19"/>
  <c r="K64" i="19"/>
  <c r="K60" i="19"/>
  <c r="K56" i="19"/>
  <c r="K52" i="19"/>
  <c r="K48" i="19"/>
  <c r="K44" i="19"/>
  <c r="K40" i="19"/>
  <c r="K38" i="19"/>
  <c r="K36" i="19"/>
  <c r="K34" i="19"/>
  <c r="K32" i="19"/>
  <c r="K30" i="19"/>
  <c r="K28" i="19"/>
  <c r="K26" i="19"/>
  <c r="K24" i="19"/>
  <c r="K22" i="19"/>
  <c r="K20" i="19"/>
  <c r="K18" i="19"/>
  <c r="K16" i="19"/>
  <c r="K14" i="19"/>
  <c r="K12" i="19"/>
  <c r="K10" i="19"/>
  <c r="K8" i="19"/>
  <c r="K6" i="19"/>
  <c r="K4" i="19"/>
  <c r="K218" i="19"/>
  <c r="K214" i="19"/>
  <c r="K210" i="19"/>
  <c r="K206" i="19"/>
  <c r="K202" i="19"/>
  <c r="K198" i="19"/>
  <c r="K194" i="19"/>
  <c r="K190" i="19"/>
  <c r="K186" i="19"/>
  <c r="K182" i="19"/>
  <c r="K178" i="19"/>
  <c r="K174" i="19"/>
  <c r="K170" i="19"/>
  <c r="K166" i="19"/>
  <c r="K162" i="19"/>
  <c r="K158" i="19"/>
  <c r="K154" i="19"/>
  <c r="K150" i="19"/>
  <c r="K142" i="19"/>
  <c r="K138" i="19"/>
  <c r="K134" i="19"/>
  <c r="K130" i="19"/>
  <c r="K126" i="19"/>
  <c r="K122" i="19"/>
  <c r="K118" i="19"/>
  <c r="K114" i="19"/>
  <c r="K110" i="19"/>
  <c r="K106" i="19"/>
  <c r="K102" i="19"/>
  <c r="K98" i="19"/>
  <c r="K94" i="19"/>
  <c r="K90" i="19"/>
  <c r="K86" i="19"/>
  <c r="K82" i="19"/>
  <c r="K78" i="19"/>
  <c r="K70" i="19"/>
  <c r="K66" i="19"/>
  <c r="K62" i="19"/>
  <c r="K58" i="19"/>
  <c r="K54" i="19"/>
  <c r="K50" i="19"/>
  <c r="K46" i="19"/>
  <c r="K42" i="19"/>
  <c r="K39" i="19"/>
  <c r="K37" i="19"/>
  <c r="K35" i="19"/>
  <c r="K33" i="19"/>
  <c r="K31" i="19"/>
  <c r="K29" i="19"/>
  <c r="K27" i="19"/>
  <c r="K25" i="19"/>
  <c r="K23" i="19"/>
  <c r="K21" i="19"/>
  <c r="K19" i="19"/>
  <c r="K17" i="19"/>
  <c r="K15" i="19"/>
  <c r="K13" i="19"/>
  <c r="K9" i="19"/>
  <c r="K7" i="19"/>
  <c r="K5" i="19"/>
  <c r="D78" i="16"/>
  <c r="D70" i="16"/>
  <c r="D58" i="16"/>
  <c r="D50" i="16"/>
  <c r="D42" i="16"/>
  <c r="D33" i="16"/>
  <c r="D29" i="16"/>
  <c r="D21" i="16"/>
  <c r="D17" i="16"/>
  <c r="E16" i="19" s="1"/>
  <c r="D13" i="16"/>
  <c r="D81" i="16"/>
  <c r="D77" i="16"/>
  <c r="D73" i="16"/>
  <c r="D69" i="16"/>
  <c r="D65" i="16"/>
  <c r="D57" i="16"/>
  <c r="D49" i="16"/>
  <c r="D45" i="16"/>
  <c r="D41" i="16"/>
  <c r="D36" i="16"/>
  <c r="D32" i="16"/>
  <c r="M31" i="19" s="1"/>
  <c r="D28" i="16"/>
  <c r="D24" i="16"/>
  <c r="D20" i="16"/>
  <c r="D16" i="16"/>
  <c r="D12" i="16"/>
  <c r="K157" i="19" s="1"/>
  <c r="D8" i="16"/>
  <c r="D80" i="16"/>
  <c r="D72" i="16"/>
  <c r="D68" i="16"/>
  <c r="D56" i="16"/>
  <c r="D48" i="16"/>
  <c r="D44" i="16"/>
  <c r="D40" i="16"/>
  <c r="D35" i="16"/>
  <c r="D31" i="16"/>
  <c r="D27" i="16"/>
  <c r="D23" i="16"/>
  <c r="D19" i="16"/>
  <c r="D15" i="16"/>
  <c r="D11" i="16"/>
  <c r="D7" i="16"/>
  <c r="D83" i="16"/>
  <c r="D79" i="16"/>
  <c r="D71" i="16"/>
  <c r="D67" i="16"/>
  <c r="D59" i="16"/>
  <c r="D55" i="16"/>
  <c r="D51" i="16"/>
  <c r="D47" i="16"/>
  <c r="D43" i="16"/>
  <c r="D34" i="16"/>
  <c r="D30" i="16"/>
  <c r="D26" i="16"/>
  <c r="D22" i="16"/>
  <c r="D18" i="16"/>
  <c r="D14" i="16"/>
  <c r="D6" i="16"/>
  <c r="D82" i="16"/>
  <c r="D74" i="16"/>
  <c r="D66" i="16"/>
  <c r="D54" i="16"/>
  <c r="K193" i="19" s="1"/>
  <c r="D46" i="16"/>
  <c r="D37" i="16"/>
  <c r="D25" i="16"/>
  <c r="D5" i="16"/>
  <c r="C5" i="19"/>
  <c r="G5" i="19"/>
  <c r="L5" i="19"/>
  <c r="P5" i="19"/>
  <c r="C6" i="19"/>
  <c r="G6" i="19"/>
  <c r="L6" i="19"/>
  <c r="P6" i="19"/>
  <c r="C7" i="19"/>
  <c r="G7" i="19"/>
  <c r="L7" i="19"/>
  <c r="P7" i="19"/>
  <c r="C8" i="19"/>
  <c r="G8" i="19"/>
  <c r="L8" i="19"/>
  <c r="P8" i="19"/>
  <c r="D9" i="19"/>
  <c r="H9" i="19"/>
  <c r="N9" i="19"/>
  <c r="R9" i="19"/>
  <c r="E10" i="19"/>
  <c r="I10" i="19"/>
  <c r="N10" i="19"/>
  <c r="R10" i="19"/>
  <c r="E11" i="19"/>
  <c r="I11" i="19"/>
  <c r="N11" i="19"/>
  <c r="R11" i="19"/>
  <c r="E12" i="19"/>
  <c r="I12" i="19"/>
  <c r="N12" i="19"/>
  <c r="R12" i="19"/>
  <c r="E13" i="19"/>
  <c r="I13" i="19"/>
  <c r="N13" i="19"/>
  <c r="R13" i="19"/>
  <c r="E14" i="19"/>
  <c r="I14" i="19"/>
  <c r="N14" i="19"/>
  <c r="R14" i="19"/>
  <c r="E15" i="19"/>
  <c r="I15" i="19"/>
  <c r="N15" i="19"/>
  <c r="R15" i="19"/>
  <c r="I16" i="19"/>
  <c r="N16" i="19"/>
  <c r="R16" i="19"/>
  <c r="E17" i="19"/>
  <c r="I17" i="19"/>
  <c r="N17" i="19"/>
  <c r="R17" i="19"/>
  <c r="E18" i="19"/>
  <c r="I18" i="19"/>
  <c r="N18" i="19"/>
  <c r="R18" i="19"/>
  <c r="E19" i="19"/>
  <c r="I19" i="19"/>
  <c r="N19" i="19"/>
  <c r="R19" i="19"/>
  <c r="E20" i="19"/>
  <c r="I20" i="19"/>
  <c r="N20" i="19"/>
  <c r="R20" i="19"/>
  <c r="E21" i="19"/>
  <c r="D5" i="19"/>
  <c r="H5" i="19"/>
  <c r="M5" i="19"/>
  <c r="Q5" i="19"/>
  <c r="D6" i="19"/>
  <c r="H6" i="19"/>
  <c r="M6" i="19"/>
  <c r="Q6" i="19"/>
  <c r="D7" i="19"/>
  <c r="H7" i="19"/>
  <c r="M7" i="19"/>
  <c r="Q7" i="19"/>
  <c r="D8" i="19"/>
  <c r="H8" i="19"/>
  <c r="M8" i="19"/>
  <c r="Q8" i="19"/>
  <c r="E9" i="19"/>
  <c r="I9" i="19"/>
  <c r="O9" i="19"/>
  <c r="B10" i="19"/>
  <c r="F10" i="19"/>
  <c r="J10" i="19"/>
  <c r="O10" i="19"/>
  <c r="B11" i="19"/>
  <c r="F11" i="19"/>
  <c r="J11" i="19"/>
  <c r="O11" i="19"/>
  <c r="B12" i="19"/>
  <c r="F12" i="19"/>
  <c r="J12" i="19"/>
  <c r="O12" i="19"/>
  <c r="B13" i="19"/>
  <c r="F13" i="19"/>
  <c r="J13" i="19"/>
  <c r="O13" i="19"/>
  <c r="B14" i="19"/>
  <c r="F14" i="19"/>
  <c r="J14" i="19"/>
  <c r="O14" i="19"/>
  <c r="B15" i="19"/>
  <c r="F15" i="19"/>
  <c r="J15" i="19"/>
  <c r="O15" i="19"/>
  <c r="B16" i="19"/>
  <c r="F16" i="19"/>
  <c r="J16" i="19"/>
  <c r="O16" i="19"/>
  <c r="B17" i="19"/>
  <c r="F17" i="19"/>
  <c r="J17" i="19"/>
  <c r="O17" i="19"/>
  <c r="B18" i="19"/>
  <c r="F18" i="19"/>
  <c r="J18" i="19"/>
  <c r="O18" i="19"/>
  <c r="B19" i="19"/>
  <c r="F19" i="19"/>
  <c r="J19" i="19"/>
  <c r="O19" i="19"/>
  <c r="B20" i="19"/>
  <c r="F20" i="19"/>
  <c r="J20" i="19"/>
  <c r="O20" i="19"/>
  <c r="B21" i="19"/>
  <c r="F21" i="19"/>
  <c r="D4" i="16"/>
  <c r="E5" i="19"/>
  <c r="I5" i="19"/>
  <c r="N5" i="19"/>
  <c r="R5" i="19"/>
  <c r="E6" i="19"/>
  <c r="I6" i="19"/>
  <c r="N6" i="19"/>
  <c r="R6" i="19"/>
  <c r="E7" i="19"/>
  <c r="I7" i="19"/>
  <c r="N7" i="19"/>
  <c r="R7" i="19"/>
  <c r="E8" i="19"/>
  <c r="I8" i="19"/>
  <c r="N8" i="19"/>
  <c r="R8" i="19"/>
  <c r="F9" i="19"/>
  <c r="J9" i="19"/>
  <c r="P9" i="19"/>
  <c r="C10" i="19"/>
  <c r="G10" i="19"/>
  <c r="L10" i="19"/>
  <c r="P10" i="19"/>
  <c r="C11" i="19"/>
  <c r="G11" i="19"/>
  <c r="L11" i="19"/>
  <c r="P11" i="19"/>
  <c r="C12" i="19"/>
  <c r="G12" i="19"/>
  <c r="L12" i="19"/>
  <c r="P12" i="19"/>
  <c r="C13" i="19"/>
  <c r="G13" i="19"/>
  <c r="L13" i="19"/>
  <c r="P13" i="19"/>
  <c r="C14" i="19"/>
  <c r="G14" i="19"/>
  <c r="L14" i="19"/>
  <c r="P14" i="19"/>
  <c r="C15" i="19"/>
  <c r="G15" i="19"/>
  <c r="L15" i="19"/>
  <c r="P15" i="19"/>
  <c r="C16" i="19"/>
  <c r="G16" i="19"/>
  <c r="L16" i="19"/>
  <c r="P16" i="19"/>
  <c r="C17" i="19"/>
  <c r="G17" i="19"/>
  <c r="L17" i="19"/>
  <c r="P17" i="19"/>
  <c r="C18" i="19"/>
  <c r="G18" i="19"/>
  <c r="L18" i="19"/>
  <c r="P18" i="19"/>
  <c r="C19" i="19"/>
  <c r="G19" i="19"/>
  <c r="L19" i="19"/>
  <c r="P19" i="19"/>
  <c r="C20" i="19"/>
  <c r="G20" i="19"/>
  <c r="L20" i="19"/>
  <c r="P20" i="19"/>
  <c r="C21" i="19"/>
  <c r="B5" i="19"/>
  <c r="F5" i="19"/>
  <c r="J5" i="19"/>
  <c r="O5" i="19"/>
  <c r="B6" i="19"/>
  <c r="F6" i="19"/>
  <c r="J6" i="19"/>
  <c r="O6" i="19"/>
  <c r="B7" i="19"/>
  <c r="F7" i="19"/>
  <c r="J7" i="19"/>
  <c r="O7" i="19"/>
  <c r="B8" i="19"/>
  <c r="F8" i="19"/>
  <c r="J8" i="19"/>
  <c r="O8" i="19"/>
  <c r="B9" i="19"/>
  <c r="G9" i="19"/>
  <c r="M9" i="19"/>
  <c r="Q9" i="19"/>
  <c r="D10" i="19"/>
  <c r="H10" i="19"/>
  <c r="M10" i="19"/>
  <c r="Q10" i="19"/>
  <c r="D11" i="19"/>
  <c r="H11" i="19"/>
  <c r="M11" i="19"/>
  <c r="Q11" i="19"/>
  <c r="D12" i="19"/>
  <c r="H12" i="19"/>
  <c r="M12" i="19"/>
  <c r="Q12" i="19"/>
  <c r="D13" i="19"/>
  <c r="H13" i="19"/>
  <c r="M13" i="19"/>
  <c r="Q13" i="19"/>
  <c r="D14" i="19"/>
  <c r="H14" i="19"/>
  <c r="M14" i="19"/>
  <c r="Q14" i="19"/>
  <c r="D15" i="19"/>
  <c r="H15" i="19"/>
  <c r="M15" i="19"/>
  <c r="Q15" i="19"/>
  <c r="D16" i="19"/>
  <c r="H16" i="19"/>
  <c r="M16" i="19"/>
  <c r="Q16" i="19"/>
  <c r="D17" i="19"/>
  <c r="H17" i="19"/>
  <c r="M17" i="19"/>
  <c r="Q17" i="19"/>
  <c r="D18" i="19"/>
  <c r="H18" i="19"/>
  <c r="M18" i="19"/>
  <c r="Q18" i="19"/>
  <c r="D19" i="19"/>
  <c r="H19" i="19"/>
  <c r="M19" i="19"/>
  <c r="Q19" i="19"/>
  <c r="D20" i="19"/>
  <c r="H20" i="19"/>
  <c r="M20" i="19"/>
  <c r="Q20" i="19"/>
  <c r="D21" i="19"/>
  <c r="H21" i="19"/>
  <c r="G21" i="19"/>
  <c r="M21" i="19"/>
  <c r="Q21" i="19"/>
  <c r="D22" i="19"/>
  <c r="H22" i="19"/>
  <c r="M22" i="19"/>
  <c r="Q22" i="19"/>
  <c r="D23" i="19"/>
  <c r="H23" i="19"/>
  <c r="M23" i="19"/>
  <c r="Q23" i="19"/>
  <c r="D24" i="19"/>
  <c r="H24" i="19"/>
  <c r="M24" i="19"/>
  <c r="Q24" i="19"/>
  <c r="D25" i="19"/>
  <c r="H25" i="19"/>
  <c r="M25" i="19"/>
  <c r="Q25" i="19"/>
  <c r="D26" i="19"/>
  <c r="H26" i="19"/>
  <c r="M26" i="19"/>
  <c r="Q26" i="19"/>
  <c r="D27" i="19"/>
  <c r="H27" i="19"/>
  <c r="M27" i="19"/>
  <c r="Q27" i="19"/>
  <c r="D28" i="19"/>
  <c r="H28" i="19"/>
  <c r="M28" i="19"/>
  <c r="Q28" i="19"/>
  <c r="D29" i="19"/>
  <c r="H29" i="19"/>
  <c r="M29" i="19"/>
  <c r="Q29" i="19"/>
  <c r="D30" i="19"/>
  <c r="H30" i="19"/>
  <c r="M30" i="19"/>
  <c r="Q30" i="19"/>
  <c r="D31" i="19"/>
  <c r="H31" i="19"/>
  <c r="Q31" i="19"/>
  <c r="D32" i="19"/>
  <c r="H32" i="19"/>
  <c r="M32" i="19"/>
  <c r="Q32" i="19"/>
  <c r="D33" i="19"/>
  <c r="H33" i="19"/>
  <c r="M33" i="19"/>
  <c r="Q33" i="19"/>
  <c r="D34" i="19"/>
  <c r="H34" i="19"/>
  <c r="M34" i="19"/>
  <c r="Q34" i="19"/>
  <c r="D35" i="19"/>
  <c r="H35" i="19"/>
  <c r="M35" i="19"/>
  <c r="Q35" i="19"/>
  <c r="D36" i="19"/>
  <c r="H36" i="19"/>
  <c r="M36" i="19"/>
  <c r="Q36" i="19"/>
  <c r="D37" i="19"/>
  <c r="H37" i="19"/>
  <c r="M37" i="19"/>
  <c r="Q37" i="19"/>
  <c r="D38" i="19"/>
  <c r="H38" i="19"/>
  <c r="M38" i="19"/>
  <c r="Q38" i="19"/>
  <c r="D39" i="19"/>
  <c r="H39" i="19"/>
  <c r="I21" i="19"/>
  <c r="N21" i="19"/>
  <c r="R21" i="19"/>
  <c r="E22" i="19"/>
  <c r="I22" i="19"/>
  <c r="N22" i="19"/>
  <c r="R22" i="19"/>
  <c r="E23" i="19"/>
  <c r="I23" i="19"/>
  <c r="N23" i="19"/>
  <c r="R23" i="19"/>
  <c r="E24" i="19"/>
  <c r="I24" i="19"/>
  <c r="N24" i="19"/>
  <c r="R24" i="19"/>
  <c r="E25" i="19"/>
  <c r="I25" i="19"/>
  <c r="N25" i="19"/>
  <c r="R25" i="19"/>
  <c r="E26" i="19"/>
  <c r="I26" i="19"/>
  <c r="N26" i="19"/>
  <c r="R26" i="19"/>
  <c r="E27" i="19"/>
  <c r="I27" i="19"/>
  <c r="N27" i="19"/>
  <c r="R27" i="19"/>
  <c r="E28" i="19"/>
  <c r="I28" i="19"/>
  <c r="N28" i="19"/>
  <c r="R28" i="19"/>
  <c r="E29" i="19"/>
  <c r="I29" i="19"/>
  <c r="N29" i="19"/>
  <c r="R29" i="19"/>
  <c r="E30" i="19"/>
  <c r="I30" i="19"/>
  <c r="N30" i="19"/>
  <c r="R30" i="19"/>
  <c r="E31" i="19"/>
  <c r="I31" i="19"/>
  <c r="N31" i="19"/>
  <c r="R31" i="19"/>
  <c r="E32" i="19"/>
  <c r="I32" i="19"/>
  <c r="N32" i="19"/>
  <c r="R32" i="19"/>
  <c r="E33" i="19"/>
  <c r="I33" i="19"/>
  <c r="N33" i="19"/>
  <c r="R33" i="19"/>
  <c r="E34" i="19"/>
  <c r="I34" i="19"/>
  <c r="N34" i="19"/>
  <c r="R34" i="19"/>
  <c r="E35" i="19"/>
  <c r="I35" i="19"/>
  <c r="N35" i="19"/>
  <c r="R35" i="19"/>
  <c r="E36" i="19"/>
  <c r="I36" i="19"/>
  <c r="N36" i="19"/>
  <c r="R36" i="19"/>
  <c r="E37" i="19"/>
  <c r="I37" i="19"/>
  <c r="N37" i="19"/>
  <c r="R37" i="19"/>
  <c r="E38" i="19"/>
  <c r="I38" i="19"/>
  <c r="N38" i="19"/>
  <c r="R38" i="19"/>
  <c r="E39" i="19"/>
  <c r="I39" i="19"/>
  <c r="N39" i="19"/>
  <c r="R39" i="19"/>
  <c r="E40" i="19"/>
  <c r="I40" i="19"/>
  <c r="N40" i="19"/>
  <c r="R40" i="19"/>
  <c r="E41" i="19"/>
  <c r="I41" i="19"/>
  <c r="N41" i="19"/>
  <c r="J21" i="19"/>
  <c r="O21" i="19"/>
  <c r="B22" i="19"/>
  <c r="F22" i="19"/>
  <c r="J22" i="19"/>
  <c r="O22" i="19"/>
  <c r="B23" i="19"/>
  <c r="F23" i="19"/>
  <c r="J23" i="19"/>
  <c r="O23" i="19"/>
  <c r="B24" i="19"/>
  <c r="F24" i="19"/>
  <c r="J24" i="19"/>
  <c r="O24" i="19"/>
  <c r="B25" i="19"/>
  <c r="F25" i="19"/>
  <c r="J25" i="19"/>
  <c r="O25" i="19"/>
  <c r="B26" i="19"/>
  <c r="F26" i="19"/>
  <c r="J26" i="19"/>
  <c r="O26" i="19"/>
  <c r="B27" i="19"/>
  <c r="F27" i="19"/>
  <c r="J27" i="19"/>
  <c r="O27" i="19"/>
  <c r="B28" i="19"/>
  <c r="F28" i="19"/>
  <c r="J28" i="19"/>
  <c r="O28" i="19"/>
  <c r="B29" i="19"/>
  <c r="F29" i="19"/>
  <c r="J29" i="19"/>
  <c r="O29" i="19"/>
  <c r="B30" i="19"/>
  <c r="F30" i="19"/>
  <c r="J30" i="19"/>
  <c r="O30" i="19"/>
  <c r="B31" i="19"/>
  <c r="F31" i="19"/>
  <c r="J31" i="19"/>
  <c r="O31" i="19"/>
  <c r="B32" i="19"/>
  <c r="F32" i="19"/>
  <c r="J32" i="19"/>
  <c r="O32" i="19"/>
  <c r="B33" i="19"/>
  <c r="F33" i="19"/>
  <c r="J33" i="19"/>
  <c r="O33" i="19"/>
  <c r="B34" i="19"/>
  <c r="F34" i="19"/>
  <c r="J34" i="19"/>
  <c r="O34" i="19"/>
  <c r="B35" i="19"/>
  <c r="F35" i="19"/>
  <c r="J35" i="19"/>
  <c r="O35" i="19"/>
  <c r="B36" i="19"/>
  <c r="F36" i="19"/>
  <c r="J36" i="19"/>
  <c r="O36" i="19"/>
  <c r="B37" i="19"/>
  <c r="F37" i="19"/>
  <c r="J37" i="19"/>
  <c r="O37" i="19"/>
  <c r="B38" i="19"/>
  <c r="F38" i="19"/>
  <c r="J38" i="19"/>
  <c r="O38" i="19"/>
  <c r="B39" i="19"/>
  <c r="F39" i="19"/>
  <c r="J39" i="19"/>
  <c r="O39" i="19"/>
  <c r="B40" i="19"/>
  <c r="F40" i="19"/>
  <c r="J40" i="19"/>
  <c r="O40" i="19"/>
  <c r="B41" i="19"/>
  <c r="F41" i="19"/>
  <c r="J41" i="19"/>
  <c r="O41" i="19"/>
  <c r="B42" i="19"/>
  <c r="F42" i="19"/>
  <c r="L21" i="19"/>
  <c r="P21" i="19"/>
  <c r="C22" i="19"/>
  <c r="G22" i="19"/>
  <c r="L22" i="19"/>
  <c r="P22" i="19"/>
  <c r="C23" i="19"/>
  <c r="G23" i="19"/>
  <c r="L23" i="19"/>
  <c r="P23" i="19"/>
  <c r="C24" i="19"/>
  <c r="G24" i="19"/>
  <c r="L24" i="19"/>
  <c r="P24" i="19"/>
  <c r="C25" i="19"/>
  <c r="G25" i="19"/>
  <c r="L25" i="19"/>
  <c r="P25" i="19"/>
  <c r="C26" i="19"/>
  <c r="G26" i="19"/>
  <c r="L26" i="19"/>
  <c r="P26" i="19"/>
  <c r="C27" i="19"/>
  <c r="G27" i="19"/>
  <c r="L27" i="19"/>
  <c r="P27" i="19"/>
  <c r="C28" i="19"/>
  <c r="G28" i="19"/>
  <c r="L28" i="19"/>
  <c r="P28" i="19"/>
  <c r="C29" i="19"/>
  <c r="G29" i="19"/>
  <c r="L29" i="19"/>
  <c r="P29" i="19"/>
  <c r="C30" i="19"/>
  <c r="G30" i="19"/>
  <c r="L30" i="19"/>
  <c r="P30" i="19"/>
  <c r="C31" i="19"/>
  <c r="G31" i="19"/>
  <c r="L31" i="19"/>
  <c r="P31" i="19"/>
  <c r="C32" i="19"/>
  <c r="G32" i="19"/>
  <c r="L32" i="19"/>
  <c r="P32" i="19"/>
  <c r="C33" i="19"/>
  <c r="G33" i="19"/>
  <c r="L33" i="19"/>
  <c r="P33" i="19"/>
  <c r="C34" i="19"/>
  <c r="G34" i="19"/>
  <c r="L34" i="19"/>
  <c r="P34" i="19"/>
  <c r="C35" i="19"/>
  <c r="G35" i="19"/>
  <c r="L35" i="19"/>
  <c r="P35" i="19"/>
  <c r="C36" i="19"/>
  <c r="G36" i="19"/>
  <c r="L36" i="19"/>
  <c r="P36" i="19"/>
  <c r="C37" i="19"/>
  <c r="G37" i="19"/>
  <c r="L37" i="19"/>
  <c r="P37" i="19"/>
  <c r="C38" i="19"/>
  <c r="G38" i="19"/>
  <c r="L38" i="19"/>
  <c r="P38" i="19"/>
  <c r="C39" i="19"/>
  <c r="G39" i="19"/>
  <c r="L39" i="19"/>
  <c r="P39" i="19"/>
  <c r="C40" i="19"/>
  <c r="G40" i="19"/>
  <c r="L40" i="19"/>
  <c r="P40" i="19"/>
  <c r="C41" i="19"/>
  <c r="G41" i="19"/>
  <c r="L41" i="19"/>
  <c r="P41" i="19"/>
  <c r="C42" i="19"/>
  <c r="G42" i="19"/>
  <c r="L42" i="19"/>
  <c r="M39" i="19"/>
  <c r="M40" i="19"/>
  <c r="M41" i="19"/>
  <c r="E42" i="19"/>
  <c r="M42" i="19"/>
  <c r="Q42" i="19"/>
  <c r="D43" i="19"/>
  <c r="H43" i="19"/>
  <c r="M43" i="19"/>
  <c r="Q43" i="19"/>
  <c r="D44" i="19"/>
  <c r="H44" i="19"/>
  <c r="M44" i="19"/>
  <c r="Q44" i="19"/>
  <c r="D45" i="19"/>
  <c r="H45" i="19"/>
  <c r="M45" i="19"/>
  <c r="Q45" i="19"/>
  <c r="D46" i="19"/>
  <c r="H46" i="19"/>
  <c r="O46" i="19"/>
  <c r="B47" i="19"/>
  <c r="F47" i="19"/>
  <c r="J47" i="19"/>
  <c r="O47" i="19"/>
  <c r="B48" i="19"/>
  <c r="F48" i="19"/>
  <c r="J48" i="19"/>
  <c r="O48" i="19"/>
  <c r="B49" i="19"/>
  <c r="F49" i="19"/>
  <c r="J49" i="19"/>
  <c r="O49" i="19"/>
  <c r="B50" i="19"/>
  <c r="F50" i="19"/>
  <c r="J50" i="19"/>
  <c r="O50" i="19"/>
  <c r="B51" i="19"/>
  <c r="F51" i="19"/>
  <c r="J51" i="19"/>
  <c r="O51" i="19"/>
  <c r="B52" i="19"/>
  <c r="F52" i="19"/>
  <c r="J52" i="19"/>
  <c r="O52" i="19"/>
  <c r="B53" i="19"/>
  <c r="F53" i="19"/>
  <c r="J53" i="19"/>
  <c r="P53" i="19"/>
  <c r="C54" i="19"/>
  <c r="G54" i="19"/>
  <c r="L54" i="19"/>
  <c r="P54" i="19"/>
  <c r="C55" i="19"/>
  <c r="G55" i="19"/>
  <c r="L55" i="19"/>
  <c r="R55" i="19"/>
  <c r="E56" i="19"/>
  <c r="I56" i="19"/>
  <c r="N56" i="19"/>
  <c r="R56" i="19"/>
  <c r="E57" i="19"/>
  <c r="I57" i="19"/>
  <c r="N57" i="19"/>
  <c r="R57" i="19"/>
  <c r="E58" i="19"/>
  <c r="I58" i="19"/>
  <c r="N58" i="19"/>
  <c r="R58" i="19"/>
  <c r="E59" i="19"/>
  <c r="I59" i="19"/>
  <c r="N59" i="19"/>
  <c r="R59" i="19"/>
  <c r="E60" i="19"/>
  <c r="I60" i="19"/>
  <c r="N60" i="19"/>
  <c r="R60" i="19"/>
  <c r="E61" i="19"/>
  <c r="I61" i="19"/>
  <c r="N61" i="19"/>
  <c r="R61" i="19"/>
  <c r="E62" i="19"/>
  <c r="I62" i="19"/>
  <c r="N62" i="19"/>
  <c r="R62" i="19"/>
  <c r="E63" i="19"/>
  <c r="Q39" i="19"/>
  <c r="Q40" i="19"/>
  <c r="Q41" i="19"/>
  <c r="H42" i="19"/>
  <c r="N42" i="19"/>
  <c r="R42" i="19"/>
  <c r="E43" i="19"/>
  <c r="I43" i="19"/>
  <c r="N43" i="19"/>
  <c r="R43" i="19"/>
  <c r="E44" i="19"/>
  <c r="I44" i="19"/>
  <c r="N44" i="19"/>
  <c r="R44" i="19"/>
  <c r="E45" i="19"/>
  <c r="I45" i="19"/>
  <c r="N45" i="19"/>
  <c r="R45" i="19"/>
  <c r="E46" i="19"/>
  <c r="I46" i="19"/>
  <c r="P46" i="19"/>
  <c r="C47" i="19"/>
  <c r="G47" i="19"/>
  <c r="L47" i="19"/>
  <c r="P47" i="19"/>
  <c r="C48" i="19"/>
  <c r="G48" i="19"/>
  <c r="L48" i="19"/>
  <c r="P48" i="19"/>
  <c r="C49" i="19"/>
  <c r="G49" i="19"/>
  <c r="L49" i="19"/>
  <c r="P49" i="19"/>
  <c r="C50" i="19"/>
  <c r="G50" i="19"/>
  <c r="L50" i="19"/>
  <c r="P50" i="19"/>
  <c r="C51" i="19"/>
  <c r="G51" i="19"/>
  <c r="L51" i="19"/>
  <c r="P51" i="19"/>
  <c r="C52" i="19"/>
  <c r="G52" i="19"/>
  <c r="L52" i="19"/>
  <c r="P52" i="19"/>
  <c r="C53" i="19"/>
  <c r="G53" i="19"/>
  <c r="L53" i="19"/>
  <c r="Q53" i="19"/>
  <c r="D54" i="19"/>
  <c r="H54" i="19"/>
  <c r="M54" i="19"/>
  <c r="Q54" i="19"/>
  <c r="D55" i="19"/>
  <c r="H55" i="19"/>
  <c r="M55" i="19"/>
  <c r="B56" i="19"/>
  <c r="F56" i="19"/>
  <c r="J56" i="19"/>
  <c r="O56" i="19"/>
  <c r="B57" i="19"/>
  <c r="F57" i="19"/>
  <c r="J57" i="19"/>
  <c r="O57" i="19"/>
  <c r="B58" i="19"/>
  <c r="F58" i="19"/>
  <c r="J58" i="19"/>
  <c r="O58" i="19"/>
  <c r="B59" i="19"/>
  <c r="F59" i="19"/>
  <c r="J59" i="19"/>
  <c r="O59" i="19"/>
  <c r="B60" i="19"/>
  <c r="F60" i="19"/>
  <c r="J60" i="19"/>
  <c r="O60" i="19"/>
  <c r="B61" i="19"/>
  <c r="F61" i="19"/>
  <c r="J61" i="19"/>
  <c r="O61" i="19"/>
  <c r="B62" i="19"/>
  <c r="F62" i="19"/>
  <c r="J62" i="19"/>
  <c r="O62" i="19"/>
  <c r="B63" i="19"/>
  <c r="D40" i="19"/>
  <c r="D41" i="19"/>
  <c r="R41" i="19"/>
  <c r="I42" i="19"/>
  <c r="O42" i="19"/>
  <c r="B43" i="19"/>
  <c r="F43" i="19"/>
  <c r="J43" i="19"/>
  <c r="O43" i="19"/>
  <c r="B44" i="19"/>
  <c r="F44" i="19"/>
  <c r="J44" i="19"/>
  <c r="O44" i="19"/>
  <c r="B45" i="19"/>
  <c r="F45" i="19"/>
  <c r="J45" i="19"/>
  <c r="O45" i="19"/>
  <c r="B46" i="19"/>
  <c r="F46" i="19"/>
  <c r="J46" i="19"/>
  <c r="Q46" i="19"/>
  <c r="D47" i="19"/>
  <c r="H47" i="19"/>
  <c r="M47" i="19"/>
  <c r="Q47" i="19"/>
  <c r="D48" i="19"/>
  <c r="H48" i="19"/>
  <c r="M48" i="19"/>
  <c r="Q48" i="19"/>
  <c r="D49" i="19"/>
  <c r="H49" i="19"/>
  <c r="M49" i="19"/>
  <c r="Q49" i="19"/>
  <c r="D50" i="19"/>
  <c r="H50" i="19"/>
  <c r="M50" i="19"/>
  <c r="Q50" i="19"/>
  <c r="D51" i="19"/>
  <c r="H51" i="19"/>
  <c r="M51" i="19"/>
  <c r="Q51" i="19"/>
  <c r="D52" i="19"/>
  <c r="H52" i="19"/>
  <c r="M52" i="19"/>
  <c r="Q52" i="19"/>
  <c r="D53" i="19"/>
  <c r="H53" i="19"/>
  <c r="N53" i="19"/>
  <c r="R53" i="19"/>
  <c r="E54" i="19"/>
  <c r="I54" i="19"/>
  <c r="N54" i="19"/>
  <c r="R54" i="19"/>
  <c r="E55" i="19"/>
  <c r="I55" i="19"/>
  <c r="O55" i="19"/>
  <c r="C56" i="19"/>
  <c r="G56" i="19"/>
  <c r="L56" i="19"/>
  <c r="P56" i="19"/>
  <c r="C57" i="19"/>
  <c r="G57" i="19"/>
  <c r="L57" i="19"/>
  <c r="P57" i="19"/>
  <c r="C58" i="19"/>
  <c r="G58" i="19"/>
  <c r="L58" i="19"/>
  <c r="P58" i="19"/>
  <c r="C59" i="19"/>
  <c r="G59" i="19"/>
  <c r="L59" i="19"/>
  <c r="P59" i="19"/>
  <c r="C60" i="19"/>
  <c r="G60" i="19"/>
  <c r="L60" i="19"/>
  <c r="P60" i="19"/>
  <c r="C61" i="19"/>
  <c r="G61" i="19"/>
  <c r="L61" i="19"/>
  <c r="P61" i="19"/>
  <c r="C62" i="19"/>
  <c r="G62" i="19"/>
  <c r="L62" i="19"/>
  <c r="P62" i="19"/>
  <c r="C63" i="19"/>
  <c r="H40" i="19"/>
  <c r="H41" i="19"/>
  <c r="D42" i="19"/>
  <c r="J42" i="19"/>
  <c r="P42" i="19"/>
  <c r="C43" i="19"/>
  <c r="G43" i="19"/>
  <c r="L43" i="19"/>
  <c r="P43" i="19"/>
  <c r="C44" i="19"/>
  <c r="G44" i="19"/>
  <c r="L44" i="19"/>
  <c r="P44" i="19"/>
  <c r="C45" i="19"/>
  <c r="G45" i="19"/>
  <c r="L45" i="19"/>
  <c r="P45" i="19"/>
  <c r="C46" i="19"/>
  <c r="G46" i="19"/>
  <c r="L46" i="19"/>
  <c r="R46" i="19"/>
  <c r="E47" i="19"/>
  <c r="I47" i="19"/>
  <c r="N47" i="19"/>
  <c r="R47" i="19"/>
  <c r="E48" i="19"/>
  <c r="I48" i="19"/>
  <c r="N48" i="19"/>
  <c r="R48" i="19"/>
  <c r="E49" i="19"/>
  <c r="I49" i="19"/>
  <c r="N49" i="19"/>
  <c r="R49" i="19"/>
  <c r="E50" i="19"/>
  <c r="I50" i="19"/>
  <c r="N50" i="19"/>
  <c r="R50" i="19"/>
  <c r="E51" i="19"/>
  <c r="I51" i="19"/>
  <c r="N51" i="19"/>
  <c r="R51" i="19"/>
  <c r="E52" i="19"/>
  <c r="I52" i="19"/>
  <c r="N52" i="19"/>
  <c r="R52" i="19"/>
  <c r="E53" i="19"/>
  <c r="I53" i="19"/>
  <c r="O53" i="19"/>
  <c r="B54" i="19"/>
  <c r="F54" i="19"/>
  <c r="J54" i="19"/>
  <c r="O54" i="19"/>
  <c r="B55" i="19"/>
  <c r="F55" i="19"/>
  <c r="J55" i="19"/>
  <c r="Q55" i="19"/>
  <c r="D56" i="19"/>
  <c r="H56" i="19"/>
  <c r="M56" i="19"/>
  <c r="Q56" i="19"/>
  <c r="D57" i="19"/>
  <c r="H57" i="19"/>
  <c r="M57" i="19"/>
  <c r="Q57" i="19"/>
  <c r="D58" i="19"/>
  <c r="H58" i="19"/>
  <c r="M58" i="19"/>
  <c r="Q58" i="19"/>
  <c r="D59" i="19"/>
  <c r="H59" i="19"/>
  <c r="M59" i="19"/>
  <c r="Q59" i="19"/>
  <c r="D60" i="19"/>
  <c r="H60" i="19"/>
  <c r="M60" i="19"/>
  <c r="Q60" i="19"/>
  <c r="D61" i="19"/>
  <c r="H61" i="19"/>
  <c r="M61" i="19"/>
  <c r="Q61" i="19"/>
  <c r="D62" i="19"/>
  <c r="H62" i="19"/>
  <c r="M62" i="19"/>
  <c r="Q62" i="19"/>
  <c r="D63" i="19"/>
  <c r="H63" i="19"/>
  <c r="F63" i="19"/>
  <c r="L63" i="19"/>
  <c r="P63" i="19"/>
  <c r="C64" i="19"/>
  <c r="G64" i="19"/>
  <c r="L64" i="19"/>
  <c r="P64" i="19"/>
  <c r="C65" i="19"/>
  <c r="G65" i="19"/>
  <c r="M65" i="19"/>
  <c r="Q65" i="19"/>
  <c r="D66" i="19"/>
  <c r="H66" i="19"/>
  <c r="M66" i="19"/>
  <c r="Q66" i="19"/>
  <c r="D67" i="19"/>
  <c r="H67" i="19"/>
  <c r="M67" i="19"/>
  <c r="Q67" i="19"/>
  <c r="D68" i="19"/>
  <c r="H68" i="19"/>
  <c r="M68" i="19"/>
  <c r="Q68" i="19"/>
  <c r="D69" i="19"/>
  <c r="H69" i="19"/>
  <c r="M69" i="19"/>
  <c r="Q69" i="19"/>
  <c r="D70" i="19"/>
  <c r="H70" i="19"/>
  <c r="M70" i="19"/>
  <c r="Q70" i="19"/>
  <c r="D71" i="19"/>
  <c r="H71" i="19"/>
  <c r="M71" i="19"/>
  <c r="Q71" i="19"/>
  <c r="D72" i="19"/>
  <c r="H72" i="19"/>
  <c r="M72" i="19"/>
  <c r="Q72" i="19"/>
  <c r="E4" i="19"/>
  <c r="I4" i="19"/>
  <c r="N4" i="19"/>
  <c r="R4" i="19"/>
  <c r="R69" i="19"/>
  <c r="N70" i="19"/>
  <c r="N71" i="19"/>
  <c r="N72" i="19"/>
  <c r="O4" i="19"/>
  <c r="G63" i="19"/>
  <c r="M63" i="19"/>
  <c r="Q63" i="19"/>
  <c r="D64" i="19"/>
  <c r="H64" i="19"/>
  <c r="M64" i="19"/>
  <c r="Q64" i="19"/>
  <c r="D65" i="19"/>
  <c r="H65" i="19"/>
  <c r="N65" i="19"/>
  <c r="R65" i="19"/>
  <c r="E66" i="19"/>
  <c r="I66" i="19"/>
  <c r="N66" i="19"/>
  <c r="R66" i="19"/>
  <c r="E67" i="19"/>
  <c r="I67" i="19"/>
  <c r="N67" i="19"/>
  <c r="R67" i="19"/>
  <c r="E68" i="19"/>
  <c r="I68" i="19"/>
  <c r="N68" i="19"/>
  <c r="R68" i="19"/>
  <c r="E69" i="19"/>
  <c r="I69" i="19"/>
  <c r="N69" i="19"/>
  <c r="E70" i="19"/>
  <c r="R70" i="19"/>
  <c r="R71" i="19"/>
  <c r="R72" i="19"/>
  <c r="B4" i="19"/>
  <c r="I63" i="19"/>
  <c r="N63" i="19"/>
  <c r="R63" i="19"/>
  <c r="E64" i="19"/>
  <c r="I64" i="19"/>
  <c r="N64" i="19"/>
  <c r="R64" i="19"/>
  <c r="E65" i="19"/>
  <c r="I65" i="19"/>
  <c r="O65" i="19"/>
  <c r="B66" i="19"/>
  <c r="F66" i="19"/>
  <c r="J66" i="19"/>
  <c r="O66" i="19"/>
  <c r="B67" i="19"/>
  <c r="F67" i="19"/>
  <c r="J67" i="19"/>
  <c r="O67" i="19"/>
  <c r="B68" i="19"/>
  <c r="F68" i="19"/>
  <c r="J68" i="19"/>
  <c r="O68" i="19"/>
  <c r="B69" i="19"/>
  <c r="F69" i="19"/>
  <c r="J69" i="19"/>
  <c r="O69" i="19"/>
  <c r="B70" i="19"/>
  <c r="F70" i="19"/>
  <c r="J70" i="19"/>
  <c r="O70" i="19"/>
  <c r="B71" i="19"/>
  <c r="F71" i="19"/>
  <c r="J71" i="19"/>
  <c r="O71" i="19"/>
  <c r="B72" i="19"/>
  <c r="F72" i="19"/>
  <c r="J72" i="19"/>
  <c r="O72" i="19"/>
  <c r="C4" i="19"/>
  <c r="G4" i="19"/>
  <c r="L4" i="19"/>
  <c r="P4" i="19"/>
  <c r="E71" i="19"/>
  <c r="I72" i="19"/>
  <c r="J4" i="19"/>
  <c r="J63" i="19"/>
  <c r="O63" i="19"/>
  <c r="B64" i="19"/>
  <c r="F64" i="19"/>
  <c r="J64" i="19"/>
  <c r="O64" i="19"/>
  <c r="B65" i="19"/>
  <c r="F65" i="19"/>
  <c r="J65" i="19"/>
  <c r="P65" i="19"/>
  <c r="C66" i="19"/>
  <c r="G66" i="19"/>
  <c r="L66" i="19"/>
  <c r="P66" i="19"/>
  <c r="C67" i="19"/>
  <c r="G67" i="19"/>
  <c r="L67" i="19"/>
  <c r="P67" i="19"/>
  <c r="C68" i="19"/>
  <c r="G68" i="19"/>
  <c r="L68" i="19"/>
  <c r="P68" i="19"/>
  <c r="C69" i="19"/>
  <c r="G69" i="19"/>
  <c r="L69" i="19"/>
  <c r="P69" i="19"/>
  <c r="C70" i="19"/>
  <c r="G70" i="19"/>
  <c r="L70" i="19"/>
  <c r="P70" i="19"/>
  <c r="C71" i="19"/>
  <c r="G71" i="19"/>
  <c r="L71" i="19"/>
  <c r="P71" i="19"/>
  <c r="C72" i="19"/>
  <c r="G72" i="19"/>
  <c r="L72" i="19"/>
  <c r="P72" i="19"/>
  <c r="D4" i="19"/>
  <c r="H4" i="19"/>
  <c r="M4" i="19"/>
  <c r="Q4" i="19"/>
  <c r="I70" i="19"/>
  <c r="I71" i="19"/>
  <c r="E72" i="19"/>
  <c r="F4" i="19"/>
  <c r="B151" i="19"/>
  <c r="F151" i="19"/>
  <c r="J151" i="19"/>
  <c r="O151" i="19"/>
  <c r="B152" i="19"/>
  <c r="F152" i="19"/>
  <c r="J152" i="19"/>
  <c r="O152" i="19"/>
  <c r="B153" i="19"/>
  <c r="F153" i="19"/>
  <c r="J153" i="19"/>
  <c r="O153" i="19"/>
  <c r="B154" i="19"/>
  <c r="F154" i="19"/>
  <c r="J154" i="19"/>
  <c r="O154" i="19"/>
  <c r="B155" i="19"/>
  <c r="G155" i="19"/>
  <c r="M155" i="19"/>
  <c r="Q155" i="19"/>
  <c r="D156" i="19"/>
  <c r="H156" i="19"/>
  <c r="M156" i="19"/>
  <c r="Q156" i="19"/>
  <c r="D157" i="19"/>
  <c r="H157" i="19"/>
  <c r="M157" i="19"/>
  <c r="Q157" i="19"/>
  <c r="D158" i="19"/>
  <c r="H158" i="19"/>
  <c r="M158" i="19"/>
  <c r="Q158" i="19"/>
  <c r="D159" i="19"/>
  <c r="H159" i="19"/>
  <c r="M159" i="19"/>
  <c r="Q159" i="19"/>
  <c r="D160" i="19"/>
  <c r="H160" i="19"/>
  <c r="M160" i="19"/>
  <c r="Q160" i="19"/>
  <c r="D161" i="19"/>
  <c r="H161" i="19"/>
  <c r="M161" i="19"/>
  <c r="Q161" i="19"/>
  <c r="D162" i="19"/>
  <c r="H162" i="19"/>
  <c r="M162" i="19"/>
  <c r="Q162" i="19"/>
  <c r="D163" i="19"/>
  <c r="H163" i="19"/>
  <c r="M163" i="19"/>
  <c r="Q163" i="19"/>
  <c r="D164" i="19"/>
  <c r="H164" i="19"/>
  <c r="M164" i="19"/>
  <c r="Q164" i="19"/>
  <c r="D165" i="19"/>
  <c r="H165" i="19"/>
  <c r="M165" i="19"/>
  <c r="Q165" i="19"/>
  <c r="D166" i="19"/>
  <c r="H166" i="19"/>
  <c r="M166" i="19"/>
  <c r="Q166" i="19"/>
  <c r="D167" i="19"/>
  <c r="H167" i="19"/>
  <c r="Q167" i="19"/>
  <c r="D168" i="19"/>
  <c r="H168" i="19"/>
  <c r="M168" i="19"/>
  <c r="Q168" i="19"/>
  <c r="D169" i="19"/>
  <c r="H169" i="19"/>
  <c r="M169" i="19"/>
  <c r="Q169" i="19"/>
  <c r="D170" i="19"/>
  <c r="H170" i="19"/>
  <c r="M170" i="19"/>
  <c r="Q170" i="19"/>
  <c r="D171" i="19"/>
  <c r="H171" i="19"/>
  <c r="M171" i="19"/>
  <c r="Q171" i="19"/>
  <c r="D172" i="19"/>
  <c r="C151" i="19"/>
  <c r="G151" i="19"/>
  <c r="L151" i="19"/>
  <c r="P151" i="19"/>
  <c r="C152" i="19"/>
  <c r="G152" i="19"/>
  <c r="L152" i="19"/>
  <c r="P152" i="19"/>
  <c r="C153" i="19"/>
  <c r="G153" i="19"/>
  <c r="L153" i="19"/>
  <c r="P153" i="19"/>
  <c r="C154" i="19"/>
  <c r="G154" i="19"/>
  <c r="L154" i="19"/>
  <c r="P154" i="19"/>
  <c r="D155" i="19"/>
  <c r="H155" i="19"/>
  <c r="N155" i="19"/>
  <c r="R155" i="19"/>
  <c r="E156" i="19"/>
  <c r="I156" i="19"/>
  <c r="N156" i="19"/>
  <c r="R156" i="19"/>
  <c r="E157" i="19"/>
  <c r="I157" i="19"/>
  <c r="N157" i="19"/>
  <c r="R157" i="19"/>
  <c r="E158" i="19"/>
  <c r="I158" i="19"/>
  <c r="N158" i="19"/>
  <c r="R158" i="19"/>
  <c r="E159" i="19"/>
  <c r="I159" i="19"/>
  <c r="N159" i="19"/>
  <c r="R159" i="19"/>
  <c r="E160" i="19"/>
  <c r="I160" i="19"/>
  <c r="N160" i="19"/>
  <c r="R160" i="19"/>
  <c r="E161" i="19"/>
  <c r="I161" i="19"/>
  <c r="N161" i="19"/>
  <c r="R161" i="19"/>
  <c r="I162" i="19"/>
  <c r="N162" i="19"/>
  <c r="R162" i="19"/>
  <c r="E163" i="19"/>
  <c r="I163" i="19"/>
  <c r="N163" i="19"/>
  <c r="R163" i="19"/>
  <c r="E164" i="19"/>
  <c r="I164" i="19"/>
  <c r="N164" i="19"/>
  <c r="R164" i="19"/>
  <c r="E165" i="19"/>
  <c r="I165" i="19"/>
  <c r="N165" i="19"/>
  <c r="R165" i="19"/>
  <c r="E166" i="19"/>
  <c r="I166" i="19"/>
  <c r="N166" i="19"/>
  <c r="R166" i="19"/>
  <c r="E167" i="19"/>
  <c r="I167" i="19"/>
  <c r="N167" i="19"/>
  <c r="R167" i="19"/>
  <c r="E168" i="19"/>
  <c r="I168" i="19"/>
  <c r="N168" i="19"/>
  <c r="R168" i="19"/>
  <c r="E169" i="19"/>
  <c r="I169" i="19"/>
  <c r="N169" i="19"/>
  <c r="R169" i="19"/>
  <c r="E170" i="19"/>
  <c r="I170" i="19"/>
  <c r="N170" i="19"/>
  <c r="R170" i="19"/>
  <c r="E171" i="19"/>
  <c r="I171" i="19"/>
  <c r="N171" i="19"/>
  <c r="R171" i="19"/>
  <c r="E172" i="19"/>
  <c r="D151" i="19"/>
  <c r="H151" i="19"/>
  <c r="M151" i="19"/>
  <c r="D152" i="19"/>
  <c r="H152" i="19"/>
  <c r="M152" i="19"/>
  <c r="Q152" i="19"/>
  <c r="D153" i="19"/>
  <c r="H153" i="19"/>
  <c r="Q153" i="19"/>
  <c r="H154" i="19"/>
  <c r="M154" i="19"/>
  <c r="Q154" i="19"/>
  <c r="E155" i="19"/>
  <c r="I155" i="19"/>
  <c r="O155" i="19"/>
  <c r="B156" i="19"/>
  <c r="F156" i="19"/>
  <c r="J156" i="19"/>
  <c r="O156" i="19"/>
  <c r="B157" i="19"/>
  <c r="F157" i="19"/>
  <c r="J157" i="19"/>
  <c r="O157" i="19"/>
  <c r="B158" i="19"/>
  <c r="F158" i="19"/>
  <c r="J158" i="19"/>
  <c r="O158" i="19"/>
  <c r="B159" i="19"/>
  <c r="F159" i="19"/>
  <c r="J159" i="19"/>
  <c r="O159" i="19"/>
  <c r="B160" i="19"/>
  <c r="F160" i="19"/>
  <c r="J160" i="19"/>
  <c r="B161" i="19"/>
  <c r="F161" i="19"/>
  <c r="J161" i="19"/>
  <c r="O161" i="19"/>
  <c r="B162" i="19"/>
  <c r="F162" i="19"/>
  <c r="J162" i="19"/>
  <c r="O162" i="19"/>
  <c r="B163" i="19"/>
  <c r="F163" i="19"/>
  <c r="J163" i="19"/>
  <c r="O163" i="19"/>
  <c r="B164" i="19"/>
  <c r="F164" i="19"/>
  <c r="J164" i="19"/>
  <c r="O164" i="19"/>
  <c r="B165" i="19"/>
  <c r="F165" i="19"/>
  <c r="J165" i="19"/>
  <c r="O165" i="19"/>
  <c r="B166" i="19"/>
  <c r="F166" i="19"/>
  <c r="J166" i="19"/>
  <c r="O166" i="19"/>
  <c r="B167" i="19"/>
  <c r="F167" i="19"/>
  <c r="J167" i="19"/>
  <c r="O167" i="19"/>
  <c r="B168" i="19"/>
  <c r="F168" i="19"/>
  <c r="J168" i="19"/>
  <c r="O168" i="19"/>
  <c r="B169" i="19"/>
  <c r="F169" i="19"/>
  <c r="J169" i="19"/>
  <c r="O169" i="19"/>
  <c r="B170" i="19"/>
  <c r="F170" i="19"/>
  <c r="J170" i="19"/>
  <c r="O170" i="19"/>
  <c r="B171" i="19"/>
  <c r="F171" i="19"/>
  <c r="J171" i="19"/>
  <c r="O171" i="19"/>
  <c r="B172" i="19"/>
  <c r="F172" i="19"/>
  <c r="E151" i="19"/>
  <c r="I151" i="19"/>
  <c r="N151" i="19"/>
  <c r="R151" i="19"/>
  <c r="E152" i="19"/>
  <c r="I152" i="19"/>
  <c r="N152" i="19"/>
  <c r="R152" i="19"/>
  <c r="E153" i="19"/>
  <c r="I153" i="19"/>
  <c r="N153" i="19"/>
  <c r="R153" i="19"/>
  <c r="E154" i="19"/>
  <c r="I154" i="19"/>
  <c r="N154" i="19"/>
  <c r="R154" i="19"/>
  <c r="F155" i="19"/>
  <c r="J155" i="19"/>
  <c r="P155" i="19"/>
  <c r="C156" i="19"/>
  <c r="G156" i="19"/>
  <c r="L156" i="19"/>
  <c r="P156" i="19"/>
  <c r="C157" i="19"/>
  <c r="G157" i="19"/>
  <c r="L157" i="19"/>
  <c r="P157" i="19"/>
  <c r="C158" i="19"/>
  <c r="G158" i="19"/>
  <c r="P158" i="19"/>
  <c r="G159" i="19"/>
  <c r="L159" i="19"/>
  <c r="P159" i="19"/>
  <c r="C160" i="19"/>
  <c r="G160" i="19"/>
  <c r="L160" i="19"/>
  <c r="P160" i="19"/>
  <c r="C161" i="19"/>
  <c r="G161" i="19"/>
  <c r="L161" i="19"/>
  <c r="P161" i="19"/>
  <c r="C162" i="19"/>
  <c r="G162" i="19"/>
  <c r="L162" i="19"/>
  <c r="P162" i="19"/>
  <c r="C163" i="19"/>
  <c r="G163" i="19"/>
  <c r="L163" i="19"/>
  <c r="P163" i="19"/>
  <c r="C164" i="19"/>
  <c r="G164" i="19"/>
  <c r="L164" i="19"/>
  <c r="P164" i="19"/>
  <c r="C165" i="19"/>
  <c r="G165" i="19"/>
  <c r="L165" i="19"/>
  <c r="P165" i="19"/>
  <c r="C166" i="19"/>
  <c r="G166" i="19"/>
  <c r="L166" i="19"/>
  <c r="C167" i="19"/>
  <c r="G167" i="19"/>
  <c r="L167" i="19"/>
  <c r="P167" i="19"/>
  <c r="C168" i="19"/>
  <c r="G168" i="19"/>
  <c r="L168" i="19"/>
  <c r="P168" i="19"/>
  <c r="C169" i="19"/>
  <c r="G169" i="19"/>
  <c r="L169" i="19"/>
  <c r="P169" i="19"/>
  <c r="C170" i="19"/>
  <c r="L170" i="19"/>
  <c r="P170" i="19"/>
  <c r="C171" i="19"/>
  <c r="G171" i="19"/>
  <c r="L171" i="19"/>
  <c r="P171" i="19"/>
  <c r="C172" i="19"/>
  <c r="G172" i="19"/>
  <c r="H172" i="19"/>
  <c r="M172" i="19"/>
  <c r="Q172" i="19"/>
  <c r="D173" i="19"/>
  <c r="H173" i="19"/>
  <c r="M173" i="19"/>
  <c r="Q173" i="19"/>
  <c r="D174" i="19"/>
  <c r="M174" i="19"/>
  <c r="Q174" i="19"/>
  <c r="D175" i="19"/>
  <c r="H175" i="19"/>
  <c r="M175" i="19"/>
  <c r="Q175" i="19"/>
  <c r="D176" i="19"/>
  <c r="H176" i="19"/>
  <c r="M176" i="19"/>
  <c r="Q176" i="19"/>
  <c r="D177" i="19"/>
  <c r="H177" i="19"/>
  <c r="Q177" i="19"/>
  <c r="D178" i="19"/>
  <c r="H178" i="19"/>
  <c r="M178" i="19"/>
  <c r="Q178" i="19"/>
  <c r="D179" i="19"/>
  <c r="H179" i="19"/>
  <c r="Q179" i="19"/>
  <c r="D180" i="19"/>
  <c r="H180" i="19"/>
  <c r="Q180" i="19"/>
  <c r="D181" i="19"/>
  <c r="H181" i="19"/>
  <c r="M181" i="19"/>
  <c r="Q181" i="19"/>
  <c r="D182" i="19"/>
  <c r="H182" i="19"/>
  <c r="M182" i="19"/>
  <c r="Q182" i="19"/>
  <c r="D183" i="19"/>
  <c r="H183" i="19"/>
  <c r="Q183" i="19"/>
  <c r="D184" i="19"/>
  <c r="M184" i="19"/>
  <c r="Q184" i="19"/>
  <c r="D185" i="19"/>
  <c r="H185" i="19"/>
  <c r="M185" i="19"/>
  <c r="Q185" i="19"/>
  <c r="D186" i="19"/>
  <c r="H186" i="19"/>
  <c r="Q186" i="19"/>
  <c r="D187" i="19"/>
  <c r="H187" i="19"/>
  <c r="M187" i="19"/>
  <c r="D188" i="19"/>
  <c r="H188" i="19"/>
  <c r="M188" i="19"/>
  <c r="Q188" i="19"/>
  <c r="D189" i="19"/>
  <c r="H189" i="19"/>
  <c r="M189" i="19"/>
  <c r="Q189" i="19"/>
  <c r="D190" i="19"/>
  <c r="H190" i="19"/>
  <c r="Q190" i="19"/>
  <c r="D191" i="19"/>
  <c r="H191" i="19"/>
  <c r="M191" i="19"/>
  <c r="Q191" i="19"/>
  <c r="D192" i="19"/>
  <c r="H192" i="19"/>
  <c r="O192" i="19"/>
  <c r="B193" i="19"/>
  <c r="F193" i="19"/>
  <c r="J193" i="19"/>
  <c r="O193" i="19"/>
  <c r="B194" i="19"/>
  <c r="I172" i="19"/>
  <c r="N172" i="19"/>
  <c r="R172" i="19"/>
  <c r="E173" i="19"/>
  <c r="I173" i="19"/>
  <c r="N173" i="19"/>
  <c r="R173" i="19"/>
  <c r="E174" i="19"/>
  <c r="I174" i="19"/>
  <c r="N174" i="19"/>
  <c r="R174" i="19"/>
  <c r="E175" i="19"/>
  <c r="I175" i="19"/>
  <c r="N175" i="19"/>
  <c r="E176" i="19"/>
  <c r="I176" i="19"/>
  <c r="N176" i="19"/>
  <c r="R176" i="19"/>
  <c r="E177" i="19"/>
  <c r="I177" i="19"/>
  <c r="N177" i="19"/>
  <c r="R177" i="19"/>
  <c r="E178" i="19"/>
  <c r="I178" i="19"/>
  <c r="N178" i="19"/>
  <c r="R178" i="19"/>
  <c r="E179" i="19"/>
  <c r="I179" i="19"/>
  <c r="N179" i="19"/>
  <c r="R179" i="19"/>
  <c r="E180" i="19"/>
  <c r="I180" i="19"/>
  <c r="N180" i="19"/>
  <c r="R180" i="19"/>
  <c r="E181" i="19"/>
  <c r="I181" i="19"/>
  <c r="N181" i="19"/>
  <c r="R181" i="19"/>
  <c r="E182" i="19"/>
  <c r="N182" i="19"/>
  <c r="R182" i="19"/>
  <c r="E183" i="19"/>
  <c r="I183" i="19"/>
  <c r="N183" i="19"/>
  <c r="R183" i="19"/>
  <c r="E184" i="19"/>
  <c r="I184" i="19"/>
  <c r="N184" i="19"/>
  <c r="R184" i="19"/>
  <c r="E185" i="19"/>
  <c r="I185" i="19"/>
  <c r="R185" i="19"/>
  <c r="E186" i="19"/>
  <c r="I186" i="19"/>
  <c r="N186" i="19"/>
  <c r="R186" i="19"/>
  <c r="E187" i="19"/>
  <c r="I187" i="19"/>
  <c r="N187" i="19"/>
  <c r="R187" i="19"/>
  <c r="J172" i="19"/>
  <c r="O172" i="19"/>
  <c r="B173" i="19"/>
  <c r="F173" i="19"/>
  <c r="J173" i="19"/>
  <c r="O173" i="19"/>
  <c r="B174" i="19"/>
  <c r="F174" i="19"/>
  <c r="J174" i="19"/>
  <c r="O174" i="19"/>
  <c r="B175" i="19"/>
  <c r="F175" i="19"/>
  <c r="J175" i="19"/>
  <c r="O175" i="19"/>
  <c r="F176" i="19"/>
  <c r="J176" i="19"/>
  <c r="O176" i="19"/>
  <c r="B177" i="19"/>
  <c r="F177" i="19"/>
  <c r="J177" i="19"/>
  <c r="O177" i="19"/>
  <c r="B178" i="19"/>
  <c r="F178" i="19"/>
  <c r="J178" i="19"/>
  <c r="O178" i="19"/>
  <c r="B179" i="19"/>
  <c r="F179" i="19"/>
  <c r="J179" i="19"/>
  <c r="O179" i="19"/>
  <c r="B180" i="19"/>
  <c r="F180" i="19"/>
  <c r="J180" i="19"/>
  <c r="O180" i="19"/>
  <c r="B181" i="19"/>
  <c r="F181" i="19"/>
  <c r="J181" i="19"/>
  <c r="O181" i="19"/>
  <c r="B182" i="19"/>
  <c r="F182" i="19"/>
  <c r="J182" i="19"/>
  <c r="O182" i="19"/>
  <c r="B183" i="19"/>
  <c r="F183" i="19"/>
  <c r="J183" i="19"/>
  <c r="O183" i="19"/>
  <c r="B184" i="19"/>
  <c r="F184" i="19"/>
  <c r="J184" i="19"/>
  <c r="O184" i="19"/>
  <c r="B185" i="19"/>
  <c r="F185" i="19"/>
  <c r="J185" i="19"/>
  <c r="O185" i="19"/>
  <c r="B186" i="19"/>
  <c r="F186" i="19"/>
  <c r="J186" i="19"/>
  <c r="O186" i="19"/>
  <c r="B187" i="19"/>
  <c r="F187" i="19"/>
  <c r="J187" i="19"/>
  <c r="O187" i="19"/>
  <c r="B188" i="19"/>
  <c r="F188" i="19"/>
  <c r="J188" i="19"/>
  <c r="O188" i="19"/>
  <c r="B189" i="19"/>
  <c r="F189" i="19"/>
  <c r="J189" i="19"/>
  <c r="O189" i="19"/>
  <c r="B190" i="19"/>
  <c r="F190" i="19"/>
  <c r="J190" i="19"/>
  <c r="O190" i="19"/>
  <c r="B191" i="19"/>
  <c r="F191" i="19"/>
  <c r="J191" i="19"/>
  <c r="O191" i="19"/>
  <c r="B192" i="19"/>
  <c r="F192" i="19"/>
  <c r="J192" i="19"/>
  <c r="Q192" i="19"/>
  <c r="D193" i="19"/>
  <c r="H193" i="19"/>
  <c r="M193" i="19"/>
  <c r="L172" i="19"/>
  <c r="P172" i="19"/>
  <c r="C173" i="19"/>
  <c r="G173" i="19"/>
  <c r="L173" i="19"/>
  <c r="P173" i="19"/>
  <c r="C174" i="19"/>
  <c r="G174" i="19"/>
  <c r="L174" i="19"/>
  <c r="P174" i="19"/>
  <c r="C175" i="19"/>
  <c r="G175" i="19"/>
  <c r="L175" i="19"/>
  <c r="P175" i="19"/>
  <c r="C176" i="19"/>
  <c r="G176" i="19"/>
  <c r="L176" i="19"/>
  <c r="P176" i="19"/>
  <c r="C177" i="19"/>
  <c r="G177" i="19"/>
  <c r="L177" i="19"/>
  <c r="P177" i="19"/>
  <c r="C178" i="19"/>
  <c r="G178" i="19"/>
  <c r="L178" i="19"/>
  <c r="P178" i="19"/>
  <c r="C179" i="19"/>
  <c r="G179" i="19"/>
  <c r="L179" i="19"/>
  <c r="P179" i="19"/>
  <c r="C180" i="19"/>
  <c r="G180" i="19"/>
  <c r="L180" i="19"/>
  <c r="P180" i="19"/>
  <c r="C181" i="19"/>
  <c r="G181" i="19"/>
  <c r="L181" i="19"/>
  <c r="C182" i="19"/>
  <c r="G182" i="19"/>
  <c r="L182" i="19"/>
  <c r="P182" i="19"/>
  <c r="C183" i="19"/>
  <c r="G183" i="19"/>
  <c r="L183" i="19"/>
  <c r="P183" i="19"/>
  <c r="C184" i="19"/>
  <c r="G184" i="19"/>
  <c r="L184" i="19"/>
  <c r="P184" i="19"/>
  <c r="C185" i="19"/>
  <c r="G185" i="19"/>
  <c r="L185" i="19"/>
  <c r="P185" i="19"/>
  <c r="C186" i="19"/>
  <c r="G186" i="19"/>
  <c r="L186" i="19"/>
  <c r="P186" i="19"/>
  <c r="C187" i="19"/>
  <c r="G187" i="19"/>
  <c r="L187" i="19"/>
  <c r="P187" i="19"/>
  <c r="C188" i="19"/>
  <c r="G188" i="19"/>
  <c r="L188" i="19"/>
  <c r="P188" i="19"/>
  <c r="G189" i="19"/>
  <c r="L189" i="19"/>
  <c r="P189" i="19"/>
  <c r="C190" i="19"/>
  <c r="G190" i="19"/>
  <c r="L190" i="19"/>
  <c r="P190" i="19"/>
  <c r="C191" i="19"/>
  <c r="G191" i="19"/>
  <c r="L191" i="19"/>
  <c r="C192" i="19"/>
  <c r="G192" i="19"/>
  <c r="L192" i="19"/>
  <c r="R192" i="19"/>
  <c r="E193" i="19"/>
  <c r="I193" i="19"/>
  <c r="N193" i="19"/>
  <c r="E188" i="19"/>
  <c r="E189" i="19"/>
  <c r="E190" i="19"/>
  <c r="E191" i="19"/>
  <c r="E192" i="19"/>
  <c r="G193" i="19"/>
  <c r="R193" i="19"/>
  <c r="F194" i="19"/>
  <c r="J194" i="19"/>
  <c r="O194" i="19"/>
  <c r="B195" i="19"/>
  <c r="F195" i="19"/>
  <c r="J195" i="19"/>
  <c r="O195" i="19"/>
  <c r="B196" i="19"/>
  <c r="F196" i="19"/>
  <c r="J196" i="19"/>
  <c r="O196" i="19"/>
  <c r="B197" i="19"/>
  <c r="F197" i="19"/>
  <c r="J197" i="19"/>
  <c r="O197" i="19"/>
  <c r="B198" i="19"/>
  <c r="F198" i="19"/>
  <c r="J198" i="19"/>
  <c r="O198" i="19"/>
  <c r="B199" i="19"/>
  <c r="F199" i="19"/>
  <c r="J199" i="19"/>
  <c r="P199" i="19"/>
  <c r="C200" i="19"/>
  <c r="G200" i="19"/>
  <c r="L200" i="19"/>
  <c r="P200" i="19"/>
  <c r="C201" i="19"/>
  <c r="G201" i="19"/>
  <c r="L201" i="19"/>
  <c r="R201" i="19"/>
  <c r="E202" i="19"/>
  <c r="I202" i="19"/>
  <c r="N202" i="19"/>
  <c r="R202" i="19"/>
  <c r="E203" i="19"/>
  <c r="I203" i="19"/>
  <c r="N203" i="19"/>
  <c r="R203" i="19"/>
  <c r="E204" i="19"/>
  <c r="I204" i="19"/>
  <c r="N204" i="19"/>
  <c r="R204" i="19"/>
  <c r="E205" i="19"/>
  <c r="I205" i="19"/>
  <c r="N205" i="19"/>
  <c r="E206" i="19"/>
  <c r="I206" i="19"/>
  <c r="N206" i="19"/>
  <c r="R206" i="19"/>
  <c r="E207" i="19"/>
  <c r="I207" i="19"/>
  <c r="N207" i="19"/>
  <c r="R207" i="19"/>
  <c r="E208" i="19"/>
  <c r="I208" i="19"/>
  <c r="N208" i="19"/>
  <c r="R208" i="19"/>
  <c r="E209" i="19"/>
  <c r="I209" i="19"/>
  <c r="N209" i="19"/>
  <c r="R209" i="19"/>
  <c r="I210" i="19"/>
  <c r="N210" i="19"/>
  <c r="R210" i="19"/>
  <c r="E211" i="19"/>
  <c r="I211" i="19"/>
  <c r="O211" i="19"/>
  <c r="B212" i="19"/>
  <c r="F212" i="19"/>
  <c r="J212" i="19"/>
  <c r="O212" i="19"/>
  <c r="B213" i="19"/>
  <c r="F213" i="19"/>
  <c r="J213" i="19"/>
  <c r="O213" i="19"/>
  <c r="B214" i="19"/>
  <c r="I188" i="19"/>
  <c r="I189" i="19"/>
  <c r="I190" i="19"/>
  <c r="I191" i="19"/>
  <c r="I192" i="19"/>
  <c r="L193" i="19"/>
  <c r="C194" i="19"/>
  <c r="G194" i="19"/>
  <c r="L194" i="19"/>
  <c r="P194" i="19"/>
  <c r="C195" i="19"/>
  <c r="G195" i="19"/>
  <c r="L195" i="19"/>
  <c r="P195" i="19"/>
  <c r="C196" i="19"/>
  <c r="G196" i="19"/>
  <c r="L196" i="19"/>
  <c r="P196" i="19"/>
  <c r="C197" i="19"/>
  <c r="G197" i="19"/>
  <c r="L197" i="19"/>
  <c r="P197" i="19"/>
  <c r="C198" i="19"/>
  <c r="G198" i="19"/>
  <c r="L198" i="19"/>
  <c r="P198" i="19"/>
  <c r="C199" i="19"/>
  <c r="G199" i="19"/>
  <c r="L199" i="19"/>
  <c r="Q199" i="19"/>
  <c r="D200" i="19"/>
  <c r="H200" i="19"/>
  <c r="M200" i="19"/>
  <c r="Q200" i="19"/>
  <c r="D201" i="19"/>
  <c r="H201" i="19"/>
  <c r="M201" i="19"/>
  <c r="B202" i="19"/>
  <c r="F202" i="19"/>
  <c r="J202" i="19"/>
  <c r="O202" i="19"/>
  <c r="B203" i="19"/>
  <c r="F203" i="19"/>
  <c r="J203" i="19"/>
  <c r="O203" i="19"/>
  <c r="F204" i="19"/>
  <c r="J204" i="19"/>
  <c r="O204" i="19"/>
  <c r="B205" i="19"/>
  <c r="F205" i="19"/>
  <c r="J205" i="19"/>
  <c r="O205" i="19"/>
  <c r="B206" i="19"/>
  <c r="F206" i="19"/>
  <c r="J206" i="19"/>
  <c r="O206" i="19"/>
  <c r="B207" i="19"/>
  <c r="F207" i="19"/>
  <c r="N188" i="19"/>
  <c r="N189" i="19"/>
  <c r="N190" i="19"/>
  <c r="N191" i="19"/>
  <c r="P192" i="19"/>
  <c r="P193" i="19"/>
  <c r="D194" i="19"/>
  <c r="H194" i="19"/>
  <c r="Q194" i="19"/>
  <c r="D195" i="19"/>
  <c r="H195" i="19"/>
  <c r="Q195" i="19"/>
  <c r="D196" i="19"/>
  <c r="H196" i="19"/>
  <c r="Q196" i="19"/>
  <c r="D197" i="19"/>
  <c r="H197" i="19"/>
  <c r="M197" i="19"/>
  <c r="Q197" i="19"/>
  <c r="D198" i="19"/>
  <c r="H198" i="19"/>
  <c r="Q198" i="19"/>
  <c r="D199" i="19"/>
  <c r="H199" i="19"/>
  <c r="N199" i="19"/>
  <c r="R199" i="19"/>
  <c r="E200" i="19"/>
  <c r="I200" i="19"/>
  <c r="N200" i="19"/>
  <c r="R200" i="19"/>
  <c r="E201" i="19"/>
  <c r="I201" i="19"/>
  <c r="O201" i="19"/>
  <c r="C202" i="19"/>
  <c r="G202" i="19"/>
  <c r="L202" i="19"/>
  <c r="P202" i="19"/>
  <c r="C203" i="19"/>
  <c r="G203" i="19"/>
  <c r="L203" i="19"/>
  <c r="P203" i="19"/>
  <c r="C204" i="19"/>
  <c r="G204" i="19"/>
  <c r="L204" i="19"/>
  <c r="P204" i="19"/>
  <c r="C205" i="19"/>
  <c r="G205" i="19"/>
  <c r="L205" i="19"/>
  <c r="P205" i="19"/>
  <c r="C206" i="19"/>
  <c r="G206" i="19"/>
  <c r="L206" i="19"/>
  <c r="P206" i="19"/>
  <c r="C207" i="19"/>
  <c r="G207" i="19"/>
  <c r="L207" i="19"/>
  <c r="P207" i="19"/>
  <c r="C208" i="19"/>
  <c r="G208" i="19"/>
  <c r="L208" i="19"/>
  <c r="P208" i="19"/>
  <c r="C209" i="19"/>
  <c r="G209" i="19"/>
  <c r="L209" i="19"/>
  <c r="P209" i="19"/>
  <c r="C210" i="19"/>
  <c r="G210" i="19"/>
  <c r="L210" i="19"/>
  <c r="P210" i="19"/>
  <c r="C211" i="19"/>
  <c r="G211" i="19"/>
  <c r="M211" i="19"/>
  <c r="Q211" i="19"/>
  <c r="D212" i="19"/>
  <c r="H212" i="19"/>
  <c r="M212" i="19"/>
  <c r="Q212" i="19"/>
  <c r="D213" i="19"/>
  <c r="H213" i="19"/>
  <c r="Q213" i="19"/>
  <c r="R189" i="19"/>
  <c r="R190" i="19"/>
  <c r="R191" i="19"/>
  <c r="C193" i="19"/>
  <c r="Q193" i="19"/>
  <c r="E194" i="19"/>
  <c r="I194" i="19"/>
  <c r="N194" i="19"/>
  <c r="R194" i="19"/>
  <c r="E195" i="19"/>
  <c r="I195" i="19"/>
  <c r="N195" i="19"/>
  <c r="R195" i="19"/>
  <c r="E196" i="19"/>
  <c r="I196" i="19"/>
  <c r="N196" i="19"/>
  <c r="R196" i="19"/>
  <c r="E197" i="19"/>
  <c r="I197" i="19"/>
  <c r="N197" i="19"/>
  <c r="R197" i="19"/>
  <c r="E198" i="19"/>
  <c r="I198" i="19"/>
  <c r="N198" i="19"/>
  <c r="R198" i="19"/>
  <c r="E199" i="19"/>
  <c r="I199" i="19"/>
  <c r="O199" i="19"/>
  <c r="B200" i="19"/>
  <c r="F200" i="19"/>
  <c r="O200" i="19"/>
  <c r="B201" i="19"/>
  <c r="F201" i="19"/>
  <c r="J201" i="19"/>
  <c r="Q201" i="19"/>
  <c r="D202" i="19"/>
  <c r="H202" i="19"/>
  <c r="Q202" i="19"/>
  <c r="D203" i="19"/>
  <c r="H203" i="19"/>
  <c r="Q203" i="19"/>
  <c r="D204" i="19"/>
  <c r="H204" i="19"/>
  <c r="M204" i="19"/>
  <c r="Q204" i="19"/>
  <c r="D205" i="19"/>
  <c r="H205" i="19"/>
  <c r="M205" i="19"/>
  <c r="Q205" i="19"/>
  <c r="D206" i="19"/>
  <c r="H206" i="19"/>
  <c r="M206" i="19"/>
  <c r="Q206" i="19"/>
  <c r="D207" i="19"/>
  <c r="H207" i="19"/>
  <c r="M207" i="19"/>
  <c r="Q207" i="19"/>
  <c r="D208" i="19"/>
  <c r="H208" i="19"/>
  <c r="M208" i="19"/>
  <c r="Q208" i="19"/>
  <c r="D209" i="19"/>
  <c r="H209" i="19"/>
  <c r="M209" i="19"/>
  <c r="Q209" i="19"/>
  <c r="D210" i="19"/>
  <c r="H210" i="19"/>
  <c r="M210" i="19"/>
  <c r="Q210" i="19"/>
  <c r="D211" i="19"/>
  <c r="H211" i="19"/>
  <c r="N211" i="19"/>
  <c r="R211" i="19"/>
  <c r="E212" i="19"/>
  <c r="I212" i="19"/>
  <c r="R212" i="19"/>
  <c r="E213" i="19"/>
  <c r="I213" i="19"/>
  <c r="N213" i="19"/>
  <c r="R213" i="19"/>
  <c r="E214" i="19"/>
  <c r="J207" i="19"/>
  <c r="J208" i="19"/>
  <c r="J209" i="19"/>
  <c r="J210" i="19"/>
  <c r="J211" i="19"/>
  <c r="L212" i="19"/>
  <c r="L213" i="19"/>
  <c r="F214" i="19"/>
  <c r="J214" i="19"/>
  <c r="O214" i="19"/>
  <c r="B215" i="19"/>
  <c r="F215" i="19"/>
  <c r="J215" i="19"/>
  <c r="O215" i="19"/>
  <c r="B216" i="19"/>
  <c r="F216" i="19"/>
  <c r="J216" i="19"/>
  <c r="O216" i="19"/>
  <c r="B217" i="19"/>
  <c r="F217" i="19"/>
  <c r="J217" i="19"/>
  <c r="O217" i="19"/>
  <c r="B218" i="19"/>
  <c r="F218" i="19"/>
  <c r="J218" i="19"/>
  <c r="O218" i="19"/>
  <c r="C150" i="19"/>
  <c r="G150" i="19"/>
  <c r="L150" i="19"/>
  <c r="P150" i="19"/>
  <c r="B78" i="19"/>
  <c r="F78" i="19"/>
  <c r="J78" i="19"/>
  <c r="O78" i="19"/>
  <c r="B79" i="19"/>
  <c r="F79" i="19"/>
  <c r="J79" i="19"/>
  <c r="O79" i="19"/>
  <c r="B80" i="19"/>
  <c r="F80" i="19"/>
  <c r="J80" i="19"/>
  <c r="O80" i="19"/>
  <c r="B81" i="19"/>
  <c r="F81" i="19"/>
  <c r="J81" i="19"/>
  <c r="O81" i="19"/>
  <c r="B82" i="19"/>
  <c r="G82" i="19"/>
  <c r="M82" i="19"/>
  <c r="Q82" i="19"/>
  <c r="D83" i="19"/>
  <c r="H83" i="19"/>
  <c r="M83" i="19"/>
  <c r="Q83" i="19"/>
  <c r="D84" i="19"/>
  <c r="H84" i="19"/>
  <c r="M84" i="19"/>
  <c r="Q84" i="19"/>
  <c r="D85" i="19"/>
  <c r="H85" i="19"/>
  <c r="M85" i="19"/>
  <c r="Q85" i="19"/>
  <c r="D86" i="19"/>
  <c r="H86" i="19"/>
  <c r="M86" i="19"/>
  <c r="Q86" i="19"/>
  <c r="D87" i="19"/>
  <c r="H87" i="19"/>
  <c r="M87" i="19"/>
  <c r="Q87" i="19"/>
  <c r="D88" i="19"/>
  <c r="H88" i="19"/>
  <c r="M88" i="19"/>
  <c r="Q88" i="19"/>
  <c r="D89" i="19"/>
  <c r="H89" i="19"/>
  <c r="M89" i="19"/>
  <c r="Q89" i="19"/>
  <c r="D90" i="19"/>
  <c r="H90" i="19"/>
  <c r="M90" i="19"/>
  <c r="Q90" i="19"/>
  <c r="D91" i="19"/>
  <c r="H91" i="19"/>
  <c r="M91" i="19"/>
  <c r="Q91" i="19"/>
  <c r="D92" i="19"/>
  <c r="H92" i="19"/>
  <c r="M92" i="19"/>
  <c r="Q92" i="19"/>
  <c r="D93" i="19"/>
  <c r="H93" i="19"/>
  <c r="M93" i="19"/>
  <c r="Q93" i="19"/>
  <c r="D94" i="19"/>
  <c r="H94" i="19"/>
  <c r="Q94" i="19"/>
  <c r="D95" i="19"/>
  <c r="H95" i="19"/>
  <c r="M95" i="19"/>
  <c r="Q95" i="19"/>
  <c r="D96" i="19"/>
  <c r="H96" i="19"/>
  <c r="M96" i="19"/>
  <c r="Q96" i="19"/>
  <c r="D97" i="19"/>
  <c r="H97" i="19"/>
  <c r="M97" i="19"/>
  <c r="Q97" i="19"/>
  <c r="D98" i="19"/>
  <c r="O207" i="19"/>
  <c r="O208" i="19"/>
  <c r="O209" i="19"/>
  <c r="O210" i="19"/>
  <c r="P211" i="19"/>
  <c r="P212" i="19"/>
  <c r="P213" i="19"/>
  <c r="G214" i="19"/>
  <c r="L214" i="19"/>
  <c r="P214" i="19"/>
  <c r="C215" i="19"/>
  <c r="G215" i="19"/>
  <c r="L215" i="19"/>
  <c r="P215" i="19"/>
  <c r="C216" i="19"/>
  <c r="G216" i="19"/>
  <c r="L216" i="19"/>
  <c r="P216" i="19"/>
  <c r="C217" i="19"/>
  <c r="G217" i="19"/>
  <c r="L217" i="19"/>
  <c r="P217" i="19"/>
  <c r="C218" i="19"/>
  <c r="G218" i="19"/>
  <c r="L218" i="19"/>
  <c r="P218" i="19"/>
  <c r="D150" i="19"/>
  <c r="H150" i="19"/>
  <c r="M150" i="19"/>
  <c r="Q150" i="19"/>
  <c r="C78" i="19"/>
  <c r="G78" i="19"/>
  <c r="L78" i="19"/>
  <c r="P78" i="19"/>
  <c r="C79" i="19"/>
  <c r="G79" i="19"/>
  <c r="L79" i="19"/>
  <c r="P79" i="19"/>
  <c r="C80" i="19"/>
  <c r="G80" i="19"/>
  <c r="L80" i="19"/>
  <c r="P80" i="19"/>
  <c r="C81" i="19"/>
  <c r="G81" i="19"/>
  <c r="L81" i="19"/>
  <c r="P81" i="19"/>
  <c r="D82" i="19"/>
  <c r="H82" i="19"/>
  <c r="N82" i="19"/>
  <c r="R82" i="19"/>
  <c r="E83" i="19"/>
  <c r="I83" i="19"/>
  <c r="N83" i="19"/>
  <c r="R83" i="19"/>
  <c r="E84" i="19"/>
  <c r="I84" i="19"/>
  <c r="N84" i="19"/>
  <c r="R84" i="19"/>
  <c r="E85" i="19"/>
  <c r="I85" i="19"/>
  <c r="N85" i="19"/>
  <c r="R85" i="19"/>
  <c r="E86" i="19"/>
  <c r="I86" i="19"/>
  <c r="N86" i="19"/>
  <c r="R86" i="19"/>
  <c r="E87" i="19"/>
  <c r="I87" i="19"/>
  <c r="N87" i="19"/>
  <c r="R87" i="19"/>
  <c r="E88" i="19"/>
  <c r="I88" i="19"/>
  <c r="N88" i="19"/>
  <c r="R88" i="19"/>
  <c r="I89" i="19"/>
  <c r="N89" i="19"/>
  <c r="R89" i="19"/>
  <c r="E90" i="19"/>
  <c r="I90" i="19"/>
  <c r="N90" i="19"/>
  <c r="R90" i="19"/>
  <c r="E91" i="19"/>
  <c r="I91" i="19"/>
  <c r="N91" i="19"/>
  <c r="B209" i="19"/>
  <c r="B210" i="19"/>
  <c r="B211" i="19"/>
  <c r="C212" i="19"/>
  <c r="C213" i="19"/>
  <c r="C214" i="19"/>
  <c r="H214" i="19"/>
  <c r="M214" i="19"/>
  <c r="Q214" i="19"/>
  <c r="D215" i="19"/>
  <c r="H215" i="19"/>
  <c r="Q215" i="19"/>
  <c r="D216" i="19"/>
  <c r="H216" i="19"/>
  <c r="M216" i="19"/>
  <c r="Q216" i="19"/>
  <c r="D217" i="19"/>
  <c r="M217" i="19"/>
  <c r="Q217" i="19"/>
  <c r="D218" i="19"/>
  <c r="H218" i="19"/>
  <c r="M218" i="19"/>
  <c r="Q218" i="19"/>
  <c r="E150" i="19"/>
  <c r="I150" i="19"/>
  <c r="N150" i="19"/>
  <c r="R150" i="19"/>
  <c r="D78" i="19"/>
  <c r="H78" i="19"/>
  <c r="M78" i="19"/>
  <c r="D79" i="19"/>
  <c r="H79" i="19"/>
  <c r="M79" i="19"/>
  <c r="Q79" i="19"/>
  <c r="D80" i="19"/>
  <c r="H80" i="19"/>
  <c r="Q80" i="19"/>
  <c r="H81" i="19"/>
  <c r="M81" i="19"/>
  <c r="Q81" i="19"/>
  <c r="E82" i="19"/>
  <c r="I82" i="19"/>
  <c r="O82" i="19"/>
  <c r="B83" i="19"/>
  <c r="F83" i="19"/>
  <c r="J83" i="19"/>
  <c r="O83" i="19"/>
  <c r="B84" i="19"/>
  <c r="F84" i="19"/>
  <c r="J84" i="19"/>
  <c r="O84" i="19"/>
  <c r="B85" i="19"/>
  <c r="F85" i="19"/>
  <c r="J85" i="19"/>
  <c r="O85" i="19"/>
  <c r="B86" i="19"/>
  <c r="F86" i="19"/>
  <c r="J86" i="19"/>
  <c r="O86" i="19"/>
  <c r="B87" i="19"/>
  <c r="F87" i="19"/>
  <c r="J87" i="19"/>
  <c r="B88" i="19"/>
  <c r="F88" i="19"/>
  <c r="J88" i="19"/>
  <c r="O88" i="19"/>
  <c r="B89" i="19"/>
  <c r="F89" i="19"/>
  <c r="J89" i="19"/>
  <c r="O89" i="19"/>
  <c r="B90" i="19"/>
  <c r="F90" i="19"/>
  <c r="J90" i="19"/>
  <c r="O90" i="19"/>
  <c r="B91" i="19"/>
  <c r="F91" i="19"/>
  <c r="J91" i="19"/>
  <c r="O91" i="19"/>
  <c r="B92" i="19"/>
  <c r="F92" i="19"/>
  <c r="J92" i="19"/>
  <c r="O92" i="19"/>
  <c r="B93" i="19"/>
  <c r="F93" i="19"/>
  <c r="J93" i="19"/>
  <c r="O93" i="19"/>
  <c r="B94" i="19"/>
  <c r="F94" i="19"/>
  <c r="J94" i="19"/>
  <c r="O94" i="19"/>
  <c r="B95" i="19"/>
  <c r="F95" i="19"/>
  <c r="J95" i="19"/>
  <c r="O95" i="19"/>
  <c r="B96" i="19"/>
  <c r="F96" i="19"/>
  <c r="J96" i="19"/>
  <c r="O96" i="19"/>
  <c r="B97" i="19"/>
  <c r="F208" i="19"/>
  <c r="F209" i="19"/>
  <c r="F210" i="19"/>
  <c r="F211" i="19"/>
  <c r="G212" i="19"/>
  <c r="G213" i="19"/>
  <c r="D214" i="19"/>
  <c r="I214" i="19"/>
  <c r="N214" i="19"/>
  <c r="E215" i="19"/>
  <c r="I215" i="19"/>
  <c r="N215" i="19"/>
  <c r="R215" i="19"/>
  <c r="E216" i="19"/>
  <c r="I216" i="19"/>
  <c r="N216" i="19"/>
  <c r="R216" i="19"/>
  <c r="E217" i="19"/>
  <c r="I217" i="19"/>
  <c r="N217" i="19"/>
  <c r="R217" i="19"/>
  <c r="E218" i="19"/>
  <c r="I218" i="19"/>
  <c r="N218" i="19"/>
  <c r="R218" i="19"/>
  <c r="J150" i="19"/>
  <c r="O150" i="19"/>
  <c r="B150" i="19"/>
  <c r="E78" i="19"/>
  <c r="I78" i="19"/>
  <c r="N78" i="19"/>
  <c r="R78" i="19"/>
  <c r="E79" i="19"/>
  <c r="I79" i="19"/>
  <c r="N79" i="19"/>
  <c r="R79" i="19"/>
  <c r="E80" i="19"/>
  <c r="I80" i="19"/>
  <c r="N80" i="19"/>
  <c r="R80" i="19"/>
  <c r="E81" i="19"/>
  <c r="I81" i="19"/>
  <c r="N81" i="19"/>
  <c r="R81" i="19"/>
  <c r="F82" i="19"/>
  <c r="J82" i="19"/>
  <c r="P82" i="19"/>
  <c r="C83" i="19"/>
  <c r="G83" i="19"/>
  <c r="L83" i="19"/>
  <c r="P83" i="19"/>
  <c r="C84" i="19"/>
  <c r="G84" i="19"/>
  <c r="L84" i="19"/>
  <c r="P84" i="19"/>
  <c r="C85" i="19"/>
  <c r="G85" i="19"/>
  <c r="P85" i="19"/>
  <c r="G86" i="19"/>
  <c r="L86" i="19"/>
  <c r="P86" i="19"/>
  <c r="C87" i="19"/>
  <c r="G87" i="19"/>
  <c r="L87" i="19"/>
  <c r="P87" i="19"/>
  <c r="C88" i="19"/>
  <c r="G88" i="19"/>
  <c r="L88" i="19"/>
  <c r="P88" i="19"/>
  <c r="C89" i="19"/>
  <c r="G89" i="19"/>
  <c r="L89" i="19"/>
  <c r="P89" i="19"/>
  <c r="C90" i="19"/>
  <c r="G90" i="19"/>
  <c r="L90" i="19"/>
  <c r="P90" i="19"/>
  <c r="C91" i="19"/>
  <c r="G91" i="19"/>
  <c r="L91" i="19"/>
  <c r="P91" i="19"/>
  <c r="C92" i="19"/>
  <c r="G92" i="19"/>
  <c r="L92" i="19"/>
  <c r="P92" i="19"/>
  <c r="C93" i="19"/>
  <c r="G93" i="19"/>
  <c r="L93" i="19"/>
  <c r="C94" i="19"/>
  <c r="G94" i="19"/>
  <c r="L94" i="19"/>
  <c r="P94" i="19"/>
  <c r="C95" i="19"/>
  <c r="G95" i="19"/>
  <c r="L95" i="19"/>
  <c r="P95" i="19"/>
  <c r="C96" i="19"/>
  <c r="G96" i="19"/>
  <c r="L96" i="19"/>
  <c r="P96" i="19"/>
  <c r="C97" i="19"/>
  <c r="R91" i="19"/>
  <c r="R92" i="19"/>
  <c r="R93" i="19"/>
  <c r="R94" i="19"/>
  <c r="R95" i="19"/>
  <c r="R96" i="19"/>
  <c r="J97" i="19"/>
  <c r="P97" i="19"/>
  <c r="E98" i="19"/>
  <c r="I98" i="19"/>
  <c r="N98" i="19"/>
  <c r="R98" i="19"/>
  <c r="E99" i="19"/>
  <c r="I99" i="19"/>
  <c r="N99" i="19"/>
  <c r="R99" i="19"/>
  <c r="E100" i="19"/>
  <c r="I100" i="19"/>
  <c r="N100" i="19"/>
  <c r="R100" i="19"/>
  <c r="E101" i="19"/>
  <c r="I101" i="19"/>
  <c r="N101" i="19"/>
  <c r="R101" i="19"/>
  <c r="E102" i="19"/>
  <c r="I102" i="19"/>
  <c r="N102" i="19"/>
  <c r="E103" i="19"/>
  <c r="I103" i="19"/>
  <c r="N103" i="19"/>
  <c r="R103" i="19"/>
  <c r="E104" i="19"/>
  <c r="I104" i="19"/>
  <c r="N104" i="19"/>
  <c r="R104" i="19"/>
  <c r="E105" i="19"/>
  <c r="I105" i="19"/>
  <c r="N105" i="19"/>
  <c r="R105" i="19"/>
  <c r="E106" i="19"/>
  <c r="I106" i="19"/>
  <c r="N106" i="19"/>
  <c r="R106" i="19"/>
  <c r="E107" i="19"/>
  <c r="I107" i="19"/>
  <c r="N107" i="19"/>
  <c r="R107" i="19"/>
  <c r="E108" i="19"/>
  <c r="I108" i="19"/>
  <c r="N108" i="19"/>
  <c r="R108" i="19"/>
  <c r="E109" i="19"/>
  <c r="N109" i="19"/>
  <c r="R109" i="19"/>
  <c r="E110" i="19"/>
  <c r="I110" i="19"/>
  <c r="N110" i="19"/>
  <c r="R110" i="19"/>
  <c r="E111" i="19"/>
  <c r="I111" i="19"/>
  <c r="N111" i="19"/>
  <c r="R111" i="19"/>
  <c r="E112" i="19"/>
  <c r="I112" i="19"/>
  <c r="R112" i="19"/>
  <c r="E113" i="19"/>
  <c r="I113" i="19"/>
  <c r="N113" i="19"/>
  <c r="R113" i="19"/>
  <c r="E114" i="19"/>
  <c r="I114" i="19"/>
  <c r="N114" i="19"/>
  <c r="R114" i="19"/>
  <c r="E115" i="19"/>
  <c r="I115" i="19"/>
  <c r="N115" i="19"/>
  <c r="E116" i="19"/>
  <c r="I116" i="19"/>
  <c r="N116" i="19"/>
  <c r="R116" i="19"/>
  <c r="E117" i="19"/>
  <c r="I117" i="19"/>
  <c r="N117" i="19"/>
  <c r="R117" i="19"/>
  <c r="E118" i="19"/>
  <c r="I118" i="19"/>
  <c r="N118" i="19"/>
  <c r="R118" i="19"/>
  <c r="E119" i="19"/>
  <c r="I119" i="19"/>
  <c r="P119" i="19"/>
  <c r="C120" i="19"/>
  <c r="G120" i="19"/>
  <c r="L120" i="19"/>
  <c r="P120" i="19"/>
  <c r="C121" i="19"/>
  <c r="G121" i="19"/>
  <c r="L121" i="19"/>
  <c r="P121" i="19"/>
  <c r="C122" i="19"/>
  <c r="G122" i="19"/>
  <c r="L122" i="19"/>
  <c r="P122" i="19"/>
  <c r="C123" i="19"/>
  <c r="G123" i="19"/>
  <c r="L123" i="19"/>
  <c r="P123" i="19"/>
  <c r="C124" i="19"/>
  <c r="G124" i="19"/>
  <c r="L124" i="19"/>
  <c r="P124" i="19"/>
  <c r="C125" i="19"/>
  <c r="G125" i="19"/>
  <c r="L125" i="19"/>
  <c r="P125" i="19"/>
  <c r="C126" i="19"/>
  <c r="G126" i="19"/>
  <c r="L126" i="19"/>
  <c r="Q126" i="19"/>
  <c r="D127" i="19"/>
  <c r="H127" i="19"/>
  <c r="M127" i="19"/>
  <c r="Q127" i="19"/>
  <c r="D128" i="19"/>
  <c r="H128" i="19"/>
  <c r="M128" i="19"/>
  <c r="B129" i="19"/>
  <c r="F129" i="19"/>
  <c r="J129" i="19"/>
  <c r="O129" i="19"/>
  <c r="B130" i="19"/>
  <c r="F130" i="19"/>
  <c r="J130" i="19"/>
  <c r="O130" i="19"/>
  <c r="F131" i="19"/>
  <c r="J131" i="19"/>
  <c r="O131" i="19"/>
  <c r="B132" i="19"/>
  <c r="F132" i="19"/>
  <c r="J132" i="19"/>
  <c r="O132" i="19"/>
  <c r="B133" i="19"/>
  <c r="F133" i="19"/>
  <c r="J133" i="19"/>
  <c r="O133" i="19"/>
  <c r="B134" i="19"/>
  <c r="F134" i="19"/>
  <c r="J134" i="19"/>
  <c r="O134" i="19"/>
  <c r="F135" i="19"/>
  <c r="J135" i="19"/>
  <c r="O135" i="19"/>
  <c r="B136" i="19"/>
  <c r="F136" i="19"/>
  <c r="J136" i="19"/>
  <c r="O136" i="19"/>
  <c r="B137" i="19"/>
  <c r="F137" i="19"/>
  <c r="J137" i="19"/>
  <c r="O137" i="19"/>
  <c r="B138" i="19"/>
  <c r="F138" i="19"/>
  <c r="J138" i="19"/>
  <c r="P138" i="19"/>
  <c r="E92" i="19"/>
  <c r="E93" i="19"/>
  <c r="E94" i="19"/>
  <c r="E95" i="19"/>
  <c r="E96" i="19"/>
  <c r="E97" i="19"/>
  <c r="L97" i="19"/>
  <c r="R97" i="19"/>
  <c r="F98" i="19"/>
  <c r="J98" i="19"/>
  <c r="O98" i="19"/>
  <c r="B99" i="19"/>
  <c r="F99" i="19"/>
  <c r="J99" i="19"/>
  <c r="O99" i="19"/>
  <c r="B100" i="19"/>
  <c r="F100" i="19"/>
  <c r="J100" i="19"/>
  <c r="O100" i="19"/>
  <c r="B101" i="19"/>
  <c r="F101" i="19"/>
  <c r="J101" i="19"/>
  <c r="O101" i="19"/>
  <c r="B102" i="19"/>
  <c r="F102" i="19"/>
  <c r="J102" i="19"/>
  <c r="O102" i="19"/>
  <c r="F103" i="19"/>
  <c r="J103" i="19"/>
  <c r="O103" i="19"/>
  <c r="B104" i="19"/>
  <c r="F104" i="19"/>
  <c r="J104" i="19"/>
  <c r="O104" i="19"/>
  <c r="B105" i="19"/>
  <c r="F105" i="19"/>
  <c r="J105" i="19"/>
  <c r="O105" i="19"/>
  <c r="B106" i="19"/>
  <c r="F106" i="19"/>
  <c r="J106" i="19"/>
  <c r="O106" i="19"/>
  <c r="B107" i="19"/>
  <c r="F107" i="19"/>
  <c r="J107" i="19"/>
  <c r="O107" i="19"/>
  <c r="B108" i="19"/>
  <c r="F108" i="19"/>
  <c r="J108" i="19"/>
  <c r="O108" i="19"/>
  <c r="B109" i="19"/>
  <c r="F109" i="19"/>
  <c r="J109" i="19"/>
  <c r="O109" i="19"/>
  <c r="B110" i="19"/>
  <c r="F110" i="19"/>
  <c r="J110" i="19"/>
  <c r="O110" i="19"/>
  <c r="B111" i="19"/>
  <c r="F111" i="19"/>
  <c r="J111" i="19"/>
  <c r="O111" i="19"/>
  <c r="B112" i="19"/>
  <c r="F112" i="19"/>
  <c r="J112" i="19"/>
  <c r="O112" i="19"/>
  <c r="B113" i="19"/>
  <c r="F113" i="19"/>
  <c r="J113" i="19"/>
  <c r="O113" i="19"/>
  <c r="B114" i="19"/>
  <c r="F114" i="19"/>
  <c r="J114" i="19"/>
  <c r="O114" i="19"/>
  <c r="B115" i="19"/>
  <c r="F115" i="19"/>
  <c r="J115" i="19"/>
  <c r="O115" i="19"/>
  <c r="B116" i="19"/>
  <c r="F116" i="19"/>
  <c r="J116" i="19"/>
  <c r="O116" i="19"/>
  <c r="B117" i="19"/>
  <c r="F117" i="19"/>
  <c r="J117" i="19"/>
  <c r="O117" i="19"/>
  <c r="B118" i="19"/>
  <c r="F118" i="19"/>
  <c r="J118" i="19"/>
  <c r="O118" i="19"/>
  <c r="B119" i="19"/>
  <c r="F119" i="19"/>
  <c r="J119" i="19"/>
  <c r="Q119" i="19"/>
  <c r="D120" i="19"/>
  <c r="H120" i="19"/>
  <c r="M120" i="19"/>
  <c r="Q120" i="19"/>
  <c r="D121" i="19"/>
  <c r="H121" i="19"/>
  <c r="Q121" i="19"/>
  <c r="D122" i="19"/>
  <c r="H122" i="19"/>
  <c r="Q122" i="19"/>
  <c r="D123" i="19"/>
  <c r="H123" i="19"/>
  <c r="Q123" i="19"/>
  <c r="D124" i="19"/>
  <c r="H124" i="19"/>
  <c r="M124" i="19"/>
  <c r="Q124" i="19"/>
  <c r="D125" i="19"/>
  <c r="H125" i="19"/>
  <c r="Q125" i="19"/>
  <c r="D126" i="19"/>
  <c r="H126" i="19"/>
  <c r="N126" i="19"/>
  <c r="R126" i="19"/>
  <c r="E127" i="19"/>
  <c r="I127" i="19"/>
  <c r="N127" i="19"/>
  <c r="R127" i="19"/>
  <c r="E128" i="19"/>
  <c r="I128" i="19"/>
  <c r="O128" i="19"/>
  <c r="C129" i="19"/>
  <c r="G129" i="19"/>
  <c r="L129" i="19"/>
  <c r="P129" i="19"/>
  <c r="C130" i="19"/>
  <c r="G130" i="19"/>
  <c r="L130" i="19"/>
  <c r="P130" i="19"/>
  <c r="C131" i="19"/>
  <c r="G131" i="19"/>
  <c r="L131" i="19"/>
  <c r="P131" i="19"/>
  <c r="C132" i="19"/>
  <c r="G132" i="19"/>
  <c r="L132" i="19"/>
  <c r="P132" i="19"/>
  <c r="C133" i="19"/>
  <c r="G133" i="19"/>
  <c r="L133" i="19"/>
  <c r="P133" i="19"/>
  <c r="C134" i="19"/>
  <c r="I92" i="19"/>
  <c r="I93" i="19"/>
  <c r="I94" i="19"/>
  <c r="I95" i="19"/>
  <c r="I96" i="19"/>
  <c r="F97" i="19"/>
  <c r="N97" i="19"/>
  <c r="B98" i="19"/>
  <c r="G98" i="19"/>
  <c r="L98" i="19"/>
  <c r="P98" i="19"/>
  <c r="C99" i="19"/>
  <c r="G99" i="19"/>
  <c r="L99" i="19"/>
  <c r="P99" i="19"/>
  <c r="C100" i="19"/>
  <c r="G100" i="19"/>
  <c r="L100" i="19"/>
  <c r="P100" i="19"/>
  <c r="C101" i="19"/>
  <c r="G101" i="19"/>
  <c r="L101" i="19"/>
  <c r="P101" i="19"/>
  <c r="C102" i="19"/>
  <c r="G102" i="19"/>
  <c r="L102" i="19"/>
  <c r="P102" i="19"/>
  <c r="C103" i="19"/>
  <c r="G103" i="19"/>
  <c r="L103" i="19"/>
  <c r="P103" i="19"/>
  <c r="C104" i="19"/>
  <c r="G104" i="19"/>
  <c r="L104" i="19"/>
  <c r="P104" i="19"/>
  <c r="C105" i="19"/>
  <c r="G105" i="19"/>
  <c r="L105" i="19"/>
  <c r="P105" i="19"/>
  <c r="C106" i="19"/>
  <c r="G106" i="19"/>
  <c r="L106" i="19"/>
  <c r="P106" i="19"/>
  <c r="C107" i="19"/>
  <c r="G107" i="19"/>
  <c r="L107" i="19"/>
  <c r="P107" i="19"/>
  <c r="C108" i="19"/>
  <c r="G108" i="19"/>
  <c r="L108" i="19"/>
  <c r="C109" i="19"/>
  <c r="G109" i="19"/>
  <c r="L109" i="19"/>
  <c r="P109" i="19"/>
  <c r="C110" i="19"/>
  <c r="G110" i="19"/>
  <c r="L110" i="19"/>
  <c r="P110" i="19"/>
  <c r="C111" i="19"/>
  <c r="G111" i="19"/>
  <c r="L111" i="19"/>
  <c r="P111" i="19"/>
  <c r="C112" i="19"/>
  <c r="G112" i="19"/>
  <c r="L112" i="19"/>
  <c r="P112" i="19"/>
  <c r="C113" i="19"/>
  <c r="G113" i="19"/>
  <c r="L113" i="19"/>
  <c r="P113" i="19"/>
  <c r="C114" i="19"/>
  <c r="G114" i="19"/>
  <c r="L114" i="19"/>
  <c r="P114" i="19"/>
  <c r="C115" i="19"/>
  <c r="G115" i="19"/>
  <c r="L115" i="19"/>
  <c r="P115" i="19"/>
  <c r="G116" i="19"/>
  <c r="L116" i="19"/>
  <c r="P116" i="19"/>
  <c r="C117" i="19"/>
  <c r="G117" i="19"/>
  <c r="L117" i="19"/>
  <c r="P117" i="19"/>
  <c r="C118" i="19"/>
  <c r="G118" i="19"/>
  <c r="L118" i="19"/>
  <c r="C119" i="19"/>
  <c r="G119" i="19"/>
  <c r="L119" i="19"/>
  <c r="R119" i="19"/>
  <c r="E120" i="19"/>
  <c r="I120" i="19"/>
  <c r="N120" i="19"/>
  <c r="R120" i="19"/>
  <c r="E121" i="19"/>
  <c r="I121" i="19"/>
  <c r="N121" i="19"/>
  <c r="R121" i="19"/>
  <c r="E122" i="19"/>
  <c r="I122" i="19"/>
  <c r="N122" i="19"/>
  <c r="R122" i="19"/>
  <c r="E123" i="19"/>
  <c r="I123" i="19"/>
  <c r="N123" i="19"/>
  <c r="R123" i="19"/>
  <c r="E124" i="19"/>
  <c r="I124" i="19"/>
  <c r="N124" i="19"/>
  <c r="R124" i="19"/>
  <c r="E125" i="19"/>
  <c r="I125" i="19"/>
  <c r="N125" i="19"/>
  <c r="R125" i="19"/>
  <c r="E126" i="19"/>
  <c r="I126" i="19"/>
  <c r="O126" i="19"/>
  <c r="B127" i="19"/>
  <c r="F127" i="19"/>
  <c r="O127" i="19"/>
  <c r="B128" i="19"/>
  <c r="F128" i="19"/>
  <c r="J128" i="19"/>
  <c r="Q128" i="19"/>
  <c r="D129" i="19"/>
  <c r="H129" i="19"/>
  <c r="Q129" i="19"/>
  <c r="D130" i="19"/>
  <c r="H130" i="19"/>
  <c r="Q130" i="19"/>
  <c r="D131" i="19"/>
  <c r="H131" i="19"/>
  <c r="M131" i="19"/>
  <c r="Q131" i="19"/>
  <c r="D132" i="19"/>
  <c r="H132" i="19"/>
  <c r="M132" i="19"/>
  <c r="Q132" i="19"/>
  <c r="D133" i="19"/>
  <c r="H133" i="19"/>
  <c r="M133" i="19"/>
  <c r="Q133" i="19"/>
  <c r="D134" i="19"/>
  <c r="H134" i="19"/>
  <c r="M134" i="19"/>
  <c r="Q134" i="19"/>
  <c r="D135" i="19"/>
  <c r="H135" i="19"/>
  <c r="M135" i="19"/>
  <c r="Q135" i="19"/>
  <c r="D136" i="19"/>
  <c r="H136" i="19"/>
  <c r="M136" i="19"/>
  <c r="Q136" i="19"/>
  <c r="D137" i="19"/>
  <c r="H137" i="19"/>
  <c r="M137" i="19"/>
  <c r="Q137" i="19"/>
  <c r="D138" i="19"/>
  <c r="H138" i="19"/>
  <c r="N92" i="19"/>
  <c r="N93" i="19"/>
  <c r="N94" i="19"/>
  <c r="N95" i="19"/>
  <c r="N96" i="19"/>
  <c r="I97" i="19"/>
  <c r="O97" i="19"/>
  <c r="C98" i="19"/>
  <c r="H98" i="19"/>
  <c r="M98" i="19"/>
  <c r="Q98" i="19"/>
  <c r="D99" i="19"/>
  <c r="H99" i="19"/>
  <c r="M99" i="19"/>
  <c r="Q99" i="19"/>
  <c r="D100" i="19"/>
  <c r="H100" i="19"/>
  <c r="M100" i="19"/>
  <c r="Q100" i="19"/>
  <c r="D101" i="19"/>
  <c r="M101" i="19"/>
  <c r="Q101" i="19"/>
  <c r="D102" i="19"/>
  <c r="H102" i="19"/>
  <c r="M102" i="19"/>
  <c r="Q102" i="19"/>
  <c r="D103" i="19"/>
  <c r="H103" i="19"/>
  <c r="M103" i="19"/>
  <c r="Q103" i="19"/>
  <c r="D104" i="19"/>
  <c r="H104" i="19"/>
  <c r="Q104" i="19"/>
  <c r="D105" i="19"/>
  <c r="H105" i="19"/>
  <c r="M105" i="19"/>
  <c r="Q105" i="19"/>
  <c r="D106" i="19"/>
  <c r="H106" i="19"/>
  <c r="Q106" i="19"/>
  <c r="D107" i="19"/>
  <c r="H107" i="19"/>
  <c r="Q107" i="19"/>
  <c r="D108" i="19"/>
  <c r="H108" i="19"/>
  <c r="M108" i="19"/>
  <c r="Q108" i="19"/>
  <c r="D109" i="19"/>
  <c r="H109" i="19"/>
  <c r="M109" i="19"/>
  <c r="Q109" i="19"/>
  <c r="D110" i="19"/>
  <c r="H110" i="19"/>
  <c r="Q110" i="19"/>
  <c r="D111" i="19"/>
  <c r="M111" i="19"/>
  <c r="Q111" i="19"/>
  <c r="D112" i="19"/>
  <c r="H112" i="19"/>
  <c r="M112" i="19"/>
  <c r="Q112" i="19"/>
  <c r="D113" i="19"/>
  <c r="H113" i="19"/>
  <c r="Q113" i="19"/>
  <c r="D114" i="19"/>
  <c r="H114" i="19"/>
  <c r="M114" i="19"/>
  <c r="D115" i="19"/>
  <c r="H115" i="19"/>
  <c r="M115" i="19"/>
  <c r="Q115" i="19"/>
  <c r="D116" i="19"/>
  <c r="H116" i="19"/>
  <c r="M116" i="19"/>
  <c r="Q116" i="19"/>
  <c r="D117" i="19"/>
  <c r="H117" i="19"/>
  <c r="Q117" i="19"/>
  <c r="D118" i="19"/>
  <c r="H118" i="19"/>
  <c r="M118" i="19"/>
  <c r="Q118" i="19"/>
  <c r="D119" i="19"/>
  <c r="H119" i="19"/>
  <c r="O119" i="19"/>
  <c r="B120" i="19"/>
  <c r="F120" i="19"/>
  <c r="J120" i="19"/>
  <c r="O120" i="19"/>
  <c r="B121" i="19"/>
  <c r="F121" i="19"/>
  <c r="J121" i="19"/>
  <c r="O121" i="19"/>
  <c r="B122" i="19"/>
  <c r="F122" i="19"/>
  <c r="J122" i="19"/>
  <c r="O122" i="19"/>
  <c r="B123" i="19"/>
  <c r="F123" i="19"/>
  <c r="J123" i="19"/>
  <c r="O123" i="19"/>
  <c r="B124" i="19"/>
  <c r="F124" i="19"/>
  <c r="J124" i="19"/>
  <c r="O124" i="19"/>
  <c r="B125" i="19"/>
  <c r="F125" i="19"/>
  <c r="J125" i="19"/>
  <c r="O125" i="19"/>
  <c r="B126" i="19"/>
  <c r="F126" i="19"/>
  <c r="J126" i="19"/>
  <c r="P126" i="19"/>
  <c r="C127" i="19"/>
  <c r="G127" i="19"/>
  <c r="L127" i="19"/>
  <c r="P127" i="19"/>
  <c r="C128" i="19"/>
  <c r="G128" i="19"/>
  <c r="L128" i="19"/>
  <c r="R128" i="19"/>
  <c r="E129" i="19"/>
  <c r="I129" i="19"/>
  <c r="N129" i="19"/>
  <c r="R129" i="19"/>
  <c r="E130" i="19"/>
  <c r="I130" i="19"/>
  <c r="N130" i="19"/>
  <c r="R130" i="19"/>
  <c r="E131" i="19"/>
  <c r="I131" i="19"/>
  <c r="N131" i="19"/>
  <c r="R131" i="19"/>
  <c r="E132" i="19"/>
  <c r="I132" i="19"/>
  <c r="N132" i="19"/>
  <c r="E133" i="19"/>
  <c r="I133" i="19"/>
  <c r="N133" i="19"/>
  <c r="R133" i="19"/>
  <c r="E134" i="19"/>
  <c r="I134" i="19"/>
  <c r="N134" i="19"/>
  <c r="R134" i="19"/>
  <c r="E135" i="19"/>
  <c r="I135" i="19"/>
  <c r="N135" i="19"/>
  <c r="R135" i="19"/>
  <c r="E136" i="19"/>
  <c r="I136" i="19"/>
  <c r="N136" i="19"/>
  <c r="R136" i="19"/>
  <c r="I137" i="19"/>
  <c r="N137" i="19"/>
  <c r="R137" i="19"/>
  <c r="E138" i="19"/>
  <c r="I138" i="19"/>
  <c r="O138" i="19"/>
  <c r="G134" i="19"/>
  <c r="G135" i="19"/>
  <c r="G136" i="19"/>
  <c r="G137" i="19"/>
  <c r="G138" i="19"/>
  <c r="R138" i="19"/>
  <c r="E139" i="19"/>
  <c r="I139" i="19"/>
  <c r="R139" i="19"/>
  <c r="E140" i="19"/>
  <c r="I140" i="19"/>
  <c r="N140" i="19"/>
  <c r="R140" i="19"/>
  <c r="E141" i="19"/>
  <c r="I141" i="19"/>
  <c r="N141" i="19"/>
  <c r="E142" i="19"/>
  <c r="I142" i="19"/>
  <c r="N142" i="19"/>
  <c r="R142" i="19"/>
  <c r="E143" i="19"/>
  <c r="I143" i="19"/>
  <c r="N143" i="19"/>
  <c r="R143" i="19"/>
  <c r="E144" i="19"/>
  <c r="I144" i="19"/>
  <c r="N144" i="19"/>
  <c r="R144" i="19"/>
  <c r="E145" i="19"/>
  <c r="I145" i="19"/>
  <c r="N145" i="19"/>
  <c r="R145" i="19"/>
  <c r="J77" i="19"/>
  <c r="O77" i="19"/>
  <c r="B77" i="19"/>
  <c r="B142" i="19"/>
  <c r="B143" i="19"/>
  <c r="J143" i="19"/>
  <c r="J144" i="19"/>
  <c r="J145" i="19"/>
  <c r="L77" i="19"/>
  <c r="L134" i="19"/>
  <c r="L135" i="19"/>
  <c r="L136" i="19"/>
  <c r="L137" i="19"/>
  <c r="M138" i="19"/>
  <c r="B139" i="19"/>
  <c r="F139" i="19"/>
  <c r="J139" i="19"/>
  <c r="O139" i="19"/>
  <c r="B140" i="19"/>
  <c r="F140" i="19"/>
  <c r="J140" i="19"/>
  <c r="O140" i="19"/>
  <c r="B141" i="19"/>
  <c r="F141" i="19"/>
  <c r="F142" i="19"/>
  <c r="F143" i="19"/>
  <c r="F144" i="19"/>
  <c r="F145" i="19"/>
  <c r="G77" i="19"/>
  <c r="P134" i="19"/>
  <c r="P135" i="19"/>
  <c r="P136" i="19"/>
  <c r="P137" i="19"/>
  <c r="N138" i="19"/>
  <c r="C139" i="19"/>
  <c r="G139" i="19"/>
  <c r="L139" i="19"/>
  <c r="P139" i="19"/>
  <c r="C140" i="19"/>
  <c r="G140" i="19"/>
  <c r="L140" i="19"/>
  <c r="P140" i="19"/>
  <c r="C141" i="19"/>
  <c r="G141" i="19"/>
  <c r="L141" i="19"/>
  <c r="P141" i="19"/>
  <c r="C142" i="19"/>
  <c r="G142" i="19"/>
  <c r="L142" i="19"/>
  <c r="P142" i="19"/>
  <c r="C143" i="19"/>
  <c r="G143" i="19"/>
  <c r="L143" i="19"/>
  <c r="P143" i="19"/>
  <c r="C144" i="19"/>
  <c r="G144" i="19"/>
  <c r="L144" i="19"/>
  <c r="P144" i="19"/>
  <c r="C145" i="19"/>
  <c r="G145" i="19"/>
  <c r="L145" i="19"/>
  <c r="P145" i="19"/>
  <c r="D77" i="19"/>
  <c r="H77" i="19"/>
  <c r="M77" i="19"/>
  <c r="Q77" i="19"/>
  <c r="J141" i="19"/>
  <c r="O142" i="19"/>
  <c r="B144" i="19"/>
  <c r="B145" i="19"/>
  <c r="C77" i="19"/>
  <c r="C135" i="19"/>
  <c r="C136" i="19"/>
  <c r="C137" i="19"/>
  <c r="C138" i="19"/>
  <c r="Q138" i="19"/>
  <c r="D139" i="19"/>
  <c r="H139" i="19"/>
  <c r="M139" i="19"/>
  <c r="Q139" i="19"/>
  <c r="D140" i="19"/>
  <c r="H140" i="19"/>
  <c r="Q140" i="19"/>
  <c r="D141" i="19"/>
  <c r="H141" i="19"/>
  <c r="M141" i="19"/>
  <c r="Q141" i="19"/>
  <c r="D142" i="19"/>
  <c r="H142" i="19"/>
  <c r="Q142" i="19"/>
  <c r="D143" i="19"/>
  <c r="H143" i="19"/>
  <c r="M143" i="19"/>
  <c r="Q143" i="19"/>
  <c r="D144" i="19"/>
  <c r="M144" i="19"/>
  <c r="Q144" i="19"/>
  <c r="D145" i="19"/>
  <c r="H145" i="19"/>
  <c r="M145" i="19"/>
  <c r="Q145" i="19"/>
  <c r="E77" i="19"/>
  <c r="I77" i="19"/>
  <c r="N77" i="19"/>
  <c r="R77" i="19"/>
  <c r="O141" i="19"/>
  <c r="J142" i="19"/>
  <c r="O143" i="19"/>
  <c r="O144" i="19"/>
  <c r="O145" i="19"/>
  <c r="P77" i="19"/>
  <c r="Q151" i="19"/>
  <c r="N212" i="19"/>
  <c r="E137" i="19"/>
  <c r="M202" i="19"/>
  <c r="M123" i="19"/>
  <c r="M190" i="19"/>
  <c r="M180" i="19"/>
  <c r="M177" i="19"/>
  <c r="D154" i="19"/>
  <c r="D225" i="19" s="1"/>
  <c r="F150" i="19"/>
  <c r="F225" i="19" s="1"/>
  <c r="M215" i="19"/>
  <c r="R205" i="19"/>
  <c r="M122" i="19"/>
  <c r="C189" i="19"/>
  <c r="M186" i="19"/>
  <c r="M183" i="19"/>
  <c r="M179" i="19"/>
  <c r="B176" i="19"/>
  <c r="O160" i="19"/>
  <c r="O225" i="19" s="1"/>
  <c r="M153" i="19"/>
  <c r="R141" i="19"/>
  <c r="B208" i="19"/>
  <c r="B204" i="19"/>
  <c r="M125" i="19"/>
  <c r="M121" i="19"/>
  <c r="P191" i="19"/>
  <c r="R115" i="19"/>
  <c r="N185" i="19"/>
  <c r="I109" i="19"/>
  <c r="R102" i="19"/>
  <c r="M94" i="19"/>
  <c r="C159" i="19"/>
  <c r="H217" i="19"/>
  <c r="M213" i="19"/>
  <c r="M203" i="19"/>
  <c r="J200" i="19"/>
  <c r="J225" i="19" s="1"/>
  <c r="H184" i="19"/>
  <c r="P181" i="19"/>
  <c r="H174" i="19"/>
  <c r="G97" i="19"/>
  <c r="P166" i="19"/>
  <c r="E162" i="19"/>
  <c r="L158" i="19"/>
  <c r="K11" i="19"/>
  <c r="K84" i="19"/>
  <c r="K47" i="19"/>
  <c r="K120" i="19"/>
  <c r="F223" i="19"/>
  <c r="J223" i="19"/>
  <c r="D223" i="19"/>
  <c r="B223" i="19"/>
  <c r="G223" i="19"/>
  <c r="I223" i="19"/>
  <c r="H223" i="19"/>
  <c r="O223" i="19"/>
  <c r="H144" i="19"/>
  <c r="N139" i="19"/>
  <c r="R132" i="19"/>
  <c r="M117" i="19"/>
  <c r="M113" i="19"/>
  <c r="M110" i="19"/>
  <c r="M107" i="19"/>
  <c r="M106" i="19"/>
  <c r="M104" i="19"/>
  <c r="B135" i="19"/>
  <c r="B131" i="19"/>
  <c r="N112" i="19"/>
  <c r="C86" i="19"/>
  <c r="R214" i="19"/>
  <c r="I182" i="19"/>
  <c r="I225" i="19" s="1"/>
  <c r="G170" i="19"/>
  <c r="G225" i="19" s="1"/>
  <c r="H111" i="19"/>
  <c r="H101" i="19"/>
  <c r="M130" i="19"/>
  <c r="M129" i="19"/>
  <c r="J127" i="19"/>
  <c r="B103" i="19"/>
  <c r="P93" i="19"/>
  <c r="D81" i="19"/>
  <c r="R188" i="19"/>
  <c r="E210" i="19"/>
  <c r="M167" i="19"/>
  <c r="F77" i="19"/>
  <c r="C116" i="19"/>
  <c r="L85" i="19"/>
  <c r="Q78" i="19"/>
  <c r="E89" i="19"/>
  <c r="M198" i="19"/>
  <c r="M196" i="19"/>
  <c r="M195" i="19"/>
  <c r="M194" i="19"/>
  <c r="R175" i="19"/>
  <c r="M142" i="19"/>
  <c r="M140" i="19"/>
  <c r="P118" i="19"/>
  <c r="P108" i="19"/>
  <c r="O87" i="19"/>
  <c r="M80" i="19"/>
  <c r="R223" i="19"/>
  <c r="E116" i="15"/>
  <c r="G116" i="15" s="1"/>
  <c r="E126" i="15"/>
  <c r="G126" i="15" s="1"/>
  <c r="E148" i="15"/>
  <c r="G148" i="15" s="1"/>
  <c r="E115" i="15"/>
  <c r="G115" i="15" s="1"/>
  <c r="E134" i="15"/>
  <c r="G134" i="15" s="1"/>
  <c r="E131" i="15"/>
  <c r="G131" i="15" s="1"/>
  <c r="E121" i="15"/>
  <c r="G121" i="15" s="1"/>
  <c r="E150" i="15"/>
  <c r="G150" i="15" s="1"/>
  <c r="E153" i="15"/>
  <c r="G153" i="15" s="1"/>
  <c r="E152" i="15"/>
  <c r="G152" i="15" s="1"/>
  <c r="E130" i="15"/>
  <c r="G130" i="15" s="1"/>
  <c r="E118" i="15"/>
  <c r="G118" i="15" s="1"/>
  <c r="E170" i="15"/>
  <c r="G170" i="15" s="1"/>
  <c r="E166" i="15"/>
  <c r="G166" i="15" s="1"/>
  <c r="E163" i="15"/>
  <c r="G163" i="15" s="1"/>
  <c r="E165" i="15"/>
  <c r="G165" i="15" s="1"/>
  <c r="E136" i="15"/>
  <c r="G136" i="15" s="1"/>
  <c r="E137" i="15"/>
  <c r="G137" i="15" s="1"/>
  <c r="E147" i="15"/>
  <c r="G147" i="15" s="1"/>
  <c r="E171" i="15"/>
  <c r="G171" i="15" s="1"/>
  <c r="E172" i="15"/>
  <c r="G172" i="15" s="1"/>
  <c r="E146" i="15"/>
  <c r="G146" i="15" s="1"/>
  <c r="E132" i="15"/>
  <c r="G132" i="15" s="1"/>
  <c r="E119" i="15"/>
  <c r="G119" i="15" s="1"/>
  <c r="E113" i="15"/>
  <c r="G113" i="15" s="1"/>
  <c r="E164" i="15"/>
  <c r="G164" i="15" s="1"/>
  <c r="E160" i="15"/>
  <c r="G160" i="15" s="1"/>
  <c r="E151" i="15"/>
  <c r="G151" i="15" s="1"/>
  <c r="E161" i="15"/>
  <c r="G161" i="15" s="1"/>
  <c r="E157" i="15"/>
  <c r="G157" i="15" s="1"/>
  <c r="E123" i="15"/>
  <c r="G123" i="15" s="1"/>
  <c r="E114" i="15"/>
  <c r="G114" i="15" s="1"/>
  <c r="E138" i="15"/>
  <c r="G138" i="15" s="1"/>
  <c r="E162" i="15"/>
  <c r="G162" i="15" s="1"/>
  <c r="E158" i="15"/>
  <c r="G158" i="15" s="1"/>
  <c r="E167" i="15"/>
  <c r="G167" i="15" s="1"/>
  <c r="E125" i="15"/>
  <c r="G125" i="15" s="1"/>
  <c r="E155" i="15"/>
  <c r="G155" i="15" s="1"/>
  <c r="E112" i="15"/>
  <c r="G112" i="15" s="1"/>
  <c r="E159" i="15"/>
  <c r="G159" i="15" s="1"/>
  <c r="E143" i="15"/>
  <c r="G143" i="15" s="1"/>
  <c r="E145" i="15"/>
  <c r="G145" i="15" s="1"/>
  <c r="E142" i="15"/>
  <c r="G142" i="15" s="1"/>
  <c r="E169" i="15"/>
  <c r="G169" i="15" s="1"/>
  <c r="E139" i="15"/>
  <c r="G139" i="15" s="1"/>
  <c r="E122" i="15"/>
  <c r="G122" i="15" s="1"/>
  <c r="E133" i="15"/>
  <c r="G133" i="15" s="1"/>
  <c r="E129" i="15"/>
  <c r="G129" i="15" s="1"/>
  <c r="E124" i="15"/>
  <c r="G124" i="15" s="1"/>
  <c r="E128" i="15"/>
  <c r="G128" i="15" s="1"/>
  <c r="E154" i="15"/>
  <c r="G154" i="15" s="1"/>
  <c r="E120" i="15"/>
  <c r="G120" i="15" s="1"/>
  <c r="E127" i="15"/>
  <c r="G127" i="15" s="1"/>
  <c r="E144" i="15"/>
  <c r="G144" i="15" s="1"/>
  <c r="E149" i="15"/>
  <c r="G149" i="15" s="1"/>
  <c r="E156" i="15"/>
  <c r="G156" i="15" s="1"/>
  <c r="E168" i="15"/>
  <c r="G168" i="15" s="1"/>
  <c r="E141" i="15"/>
  <c r="G141" i="15" s="1"/>
  <c r="E135" i="15"/>
  <c r="G135" i="15" s="1"/>
  <c r="E140" i="15"/>
  <c r="G140" i="15" s="1"/>
  <c r="E117" i="15"/>
  <c r="G117" i="15" s="1"/>
  <c r="E111" i="15"/>
  <c r="G111" i="15" s="1"/>
  <c r="Q223" i="19"/>
  <c r="Q114" i="19"/>
  <c r="Q187" i="19"/>
  <c r="K171" i="19" l="1"/>
  <c r="K181" i="19"/>
  <c r="K191" i="19"/>
  <c r="K209" i="19"/>
  <c r="K177" i="19"/>
  <c r="K211" i="19"/>
  <c r="H225" i="19"/>
  <c r="D76" i="16"/>
  <c r="D10" i="16"/>
  <c r="L9" i="19" s="1"/>
  <c r="K185" i="19"/>
  <c r="K195" i="19"/>
  <c r="K203" i="19"/>
  <c r="K223" i="19"/>
  <c r="D63" i="16"/>
  <c r="P128" i="19" s="1"/>
  <c r="P224" i="19" s="1"/>
  <c r="E225" i="19"/>
  <c r="D9" i="16"/>
  <c r="C9" i="19" s="1"/>
  <c r="C223" i="19" s="1"/>
  <c r="D75" i="16"/>
  <c r="D60" i="16"/>
  <c r="E223" i="19"/>
  <c r="D53" i="16"/>
  <c r="M119" i="19" s="1"/>
  <c r="L82" i="19"/>
  <c r="D64" i="16"/>
  <c r="N128" i="19" s="1"/>
  <c r="D52" i="16"/>
  <c r="L65" i="19"/>
  <c r="L223" i="19" s="1"/>
  <c r="L211" i="19"/>
  <c r="L138" i="19"/>
  <c r="D61" i="16"/>
  <c r="M46" i="19"/>
  <c r="M192" i="19"/>
  <c r="P201" i="19"/>
  <c r="P225" i="19" s="1"/>
  <c r="L155" i="19"/>
  <c r="K224" i="19"/>
  <c r="K227" i="19" s="1"/>
  <c r="K5" i="13" s="1"/>
  <c r="G224" i="19"/>
  <c r="G227" i="19" s="1"/>
  <c r="G5" i="13" s="1"/>
  <c r="B224" i="19"/>
  <c r="B227" i="19" s="1"/>
  <c r="B5" i="13" s="1"/>
  <c r="I224" i="19"/>
  <c r="I227" i="19" s="1"/>
  <c r="I5" i="13" s="1"/>
  <c r="R225" i="19"/>
  <c r="E224" i="19"/>
  <c r="E227" i="19" s="1"/>
  <c r="E5" i="13" s="1"/>
  <c r="F224" i="19"/>
  <c r="F228" i="19" s="1"/>
  <c r="F6" i="13" s="1"/>
  <c r="D224" i="19"/>
  <c r="D227" i="19" s="1"/>
  <c r="D5" i="13" s="1"/>
  <c r="B225" i="19"/>
  <c r="R224" i="19"/>
  <c r="R227" i="19" s="1"/>
  <c r="R5" i="13" s="1"/>
  <c r="Q225" i="19"/>
  <c r="Q224" i="19"/>
  <c r="Q227" i="19" s="1"/>
  <c r="Q5" i="13" s="1"/>
  <c r="H224" i="19"/>
  <c r="H227" i="19" s="1"/>
  <c r="H5" i="13" s="1"/>
  <c r="O224" i="19"/>
  <c r="O227" i="19" s="1"/>
  <c r="O5" i="13" s="1"/>
  <c r="J224" i="19"/>
  <c r="J227" i="19" s="1"/>
  <c r="J5" i="13" s="1"/>
  <c r="C155" i="19"/>
  <c r="C225" i="19" s="1"/>
  <c r="C82" i="19"/>
  <c r="C224" i="19" s="1"/>
  <c r="C227" i="19" s="1"/>
  <c r="C5" i="13" s="1"/>
  <c r="K225" i="19" l="1"/>
  <c r="K228" i="19" s="1"/>
  <c r="K6" i="13" s="1"/>
  <c r="L224" i="19"/>
  <c r="G228" i="19"/>
  <c r="G6" i="13" s="1"/>
  <c r="P55" i="19"/>
  <c r="P223" i="19" s="1"/>
  <c r="L225" i="19"/>
  <c r="F227" i="19"/>
  <c r="F5" i="13" s="1"/>
  <c r="P228" i="19"/>
  <c r="P6" i="13" s="1"/>
  <c r="I228" i="19"/>
  <c r="I6" i="13" s="1"/>
  <c r="B228" i="19"/>
  <c r="B6" i="13" s="1"/>
  <c r="M53" i="19"/>
  <c r="M223" i="19" s="1"/>
  <c r="M199" i="19"/>
  <c r="M225" i="19" s="1"/>
  <c r="M126" i="19"/>
  <c r="M224" i="19" s="1"/>
  <c r="M227" i="19" s="1"/>
  <c r="M5" i="13" s="1"/>
  <c r="N46" i="19"/>
  <c r="N119" i="19"/>
  <c r="N224" i="19" s="1"/>
  <c r="N192" i="19"/>
  <c r="N55" i="19"/>
  <c r="N201" i="19"/>
  <c r="R228" i="19"/>
  <c r="R6" i="13" s="1"/>
  <c r="E228" i="19"/>
  <c r="E6" i="13" s="1"/>
  <c r="P227" i="19"/>
  <c r="P5" i="13" s="1"/>
  <c r="D228" i="19"/>
  <c r="D6" i="13" s="1"/>
  <c r="O228" i="19"/>
  <c r="O6" i="13" s="1"/>
  <c r="L227" i="19"/>
  <c r="L5" i="13" s="1"/>
  <c r="Q228" i="19"/>
  <c r="Q6" i="13" s="1"/>
  <c r="H228" i="19"/>
  <c r="H6" i="13" s="1"/>
  <c r="J228" i="19"/>
  <c r="J6" i="13" s="1"/>
  <c r="C228" i="19"/>
  <c r="C6" i="13" s="1"/>
  <c r="L228" i="19" l="1"/>
  <c r="L6" i="13" s="1"/>
  <c r="M228" i="19"/>
  <c r="M6" i="13" s="1"/>
  <c r="N225" i="19"/>
  <c r="N228" i="19" s="1"/>
  <c r="N6" i="13" s="1"/>
  <c r="N223" i="19"/>
  <c r="N227" i="19" s="1"/>
  <c r="N5" i="13" s="1"/>
</calcChain>
</file>

<file path=xl/sharedStrings.xml><?xml version="1.0" encoding="utf-8"?>
<sst xmlns="http://schemas.openxmlformats.org/spreadsheetml/2006/main" count="886" uniqueCount="240">
  <si>
    <t>Table of Contents</t>
  </si>
  <si>
    <t>Sheet Name</t>
  </si>
  <si>
    <t>Link</t>
  </si>
  <si>
    <t>Vector</t>
  </si>
  <si>
    <t>General Description</t>
  </si>
  <si>
    <t>Description and Status</t>
  </si>
  <si>
    <t>Calculations</t>
  </si>
  <si>
    <t>Outputs</t>
  </si>
  <si>
    <t>Output</t>
  </si>
  <si>
    <t>Electricity Distribution Business</t>
  </si>
  <si>
    <t>EDB</t>
  </si>
  <si>
    <t>ID</t>
  </si>
  <si>
    <t>Mackenzie District</t>
  </si>
  <si>
    <t>Alpine Energy</t>
  </si>
  <si>
    <t>Christchurch City</t>
  </si>
  <si>
    <t>North Shore City</t>
  </si>
  <si>
    <t>Selwyn District</t>
  </si>
  <si>
    <t>Ashburton District</t>
  </si>
  <si>
    <t>Waimakariri District</t>
  </si>
  <si>
    <t>Grey District</t>
  </si>
  <si>
    <t>Clutha District</t>
  </si>
  <si>
    <t>Gore District</t>
  </si>
  <si>
    <t>Marlborough District</t>
  </si>
  <si>
    <t>Manawatu District</t>
  </si>
  <si>
    <t>Waitaki District</t>
  </si>
  <si>
    <t>Whangarei District</t>
  </si>
  <si>
    <t>Wanganui District</t>
  </si>
  <si>
    <t>Waipa District</t>
  </si>
  <si>
    <t>Central Otago District</t>
  </si>
  <si>
    <t>Wellington City</t>
  </si>
  <si>
    <t>New Plymouth District</t>
  </si>
  <si>
    <t>Hurunui District</t>
  </si>
  <si>
    <t>Kaipara District</t>
  </si>
  <si>
    <t>Tararua District</t>
  </si>
  <si>
    <t>Whakatane District</t>
  </si>
  <si>
    <t>Southland District</t>
  </si>
  <si>
    <t>Hastings District</t>
  </si>
  <si>
    <t>Queenstown-Lakes District</t>
  </si>
  <si>
    <t>Lower Hutt City</t>
  </si>
  <si>
    <t>Gisborne District</t>
  </si>
  <si>
    <t>South Wairarapa District</t>
  </si>
  <si>
    <t>Waikato District</t>
  </si>
  <si>
    <t>WEL Networks</t>
  </si>
  <si>
    <t>Waitakere City</t>
  </si>
  <si>
    <t>South Waikato District</t>
  </si>
  <si>
    <t>Westland District</t>
  </si>
  <si>
    <t>Waitomo District</t>
  </si>
  <si>
    <t>The Lines Company</t>
  </si>
  <si>
    <t>South Taranaki District</t>
  </si>
  <si>
    <t>Dunedin City</t>
  </si>
  <si>
    <t>Invercargill City</t>
  </si>
  <si>
    <t>Kawerau District</t>
  </si>
  <si>
    <t>Tasman District</t>
  </si>
  <si>
    <t>Kaikoura District</t>
  </si>
  <si>
    <t>Tauranga City</t>
  </si>
  <si>
    <t>Far North District</t>
  </si>
  <si>
    <t>Thames-Coromandel District</t>
  </si>
  <si>
    <t>Palmerston North City</t>
  </si>
  <si>
    <t>Horowhenua District</t>
  </si>
  <si>
    <t>Manukau City</t>
  </si>
  <si>
    <t>Carterton District</t>
  </si>
  <si>
    <t>Rangitikei District</t>
  </si>
  <si>
    <t>Ruapehu District</t>
  </si>
  <si>
    <t>Taupo District</t>
  </si>
  <si>
    <t>Buller District</t>
  </si>
  <si>
    <t>Rotorua District</t>
  </si>
  <si>
    <t>Porirua City</t>
  </si>
  <si>
    <t>Kapiti Coast District</t>
  </si>
  <si>
    <t>Napier City</t>
  </si>
  <si>
    <t>Stratford District</t>
  </si>
  <si>
    <t>Nelson City</t>
  </si>
  <si>
    <t>Waimate District</t>
  </si>
  <si>
    <t>Rodney District</t>
  </si>
  <si>
    <t>Papakura District</t>
  </si>
  <si>
    <t>Timaru District</t>
  </si>
  <si>
    <t>Opotiki District</t>
  </si>
  <si>
    <t>Western Bay of Plenty District</t>
  </si>
  <si>
    <t>Wairoa District</t>
  </si>
  <si>
    <t>Upper Hutt City</t>
  </si>
  <si>
    <t>Matamata-Piako District</t>
  </si>
  <si>
    <t>Hauraki District</t>
  </si>
  <si>
    <t>Central Hawke's Bay District</t>
  </si>
  <si>
    <t>Aurora Energy</t>
  </si>
  <si>
    <t>Centralines</t>
  </si>
  <si>
    <t>Eastland Network</t>
  </si>
  <si>
    <t>Electricity Ashburton</t>
  </si>
  <si>
    <t>Electricity Invercargill</t>
  </si>
  <si>
    <t xml:space="preserve">Horizon Energy </t>
  </si>
  <si>
    <t>Nelson Electricity</t>
  </si>
  <si>
    <t>Network Tasman</t>
  </si>
  <si>
    <t>OtagoNet</t>
  </si>
  <si>
    <t>Powerco</t>
  </si>
  <si>
    <t>Top Energy</t>
  </si>
  <si>
    <t>Unison</t>
  </si>
  <si>
    <t>Wellington Electricity</t>
  </si>
  <si>
    <t>Change in Population</t>
  </si>
  <si>
    <t>http://stats.govt.nz/Census/2006CensusHomePage/QuickStats/AboutAPlace.aspx</t>
  </si>
  <si>
    <t>For further refinement, where a TLA covers more than one EDB</t>
  </si>
  <si>
    <t>Exempt from DPP/CPP? (Y/N)</t>
  </si>
  <si>
    <t>TLA region</t>
  </si>
  <si>
    <t>Sub-region</t>
  </si>
  <si>
    <t>Matching EDB (manual)</t>
  </si>
  <si>
    <t>Total</t>
  </si>
  <si>
    <t>Percent of region</t>
  </si>
  <si>
    <t>Comment</t>
  </si>
  <si>
    <t>N</t>
  </si>
  <si>
    <t>Roxburgh</t>
  </si>
  <si>
    <t>Teviot</t>
  </si>
  <si>
    <t>Buller Network</t>
  </si>
  <si>
    <t>Y</t>
  </si>
  <si>
    <t>Ranfurly</t>
  </si>
  <si>
    <t>Maniototo</t>
  </si>
  <si>
    <t>Naseby</t>
  </si>
  <si>
    <t>Dunstan</t>
  </si>
  <si>
    <t>Clyde</t>
  </si>
  <si>
    <t>Chatham Islands Territory</t>
  </si>
  <si>
    <t>Alexandra</t>
  </si>
  <si>
    <t>Orion</t>
  </si>
  <si>
    <t>Cromwell</t>
  </si>
  <si>
    <t>Weston</t>
  </si>
  <si>
    <t>Network Waitaki</t>
  </si>
  <si>
    <t>Ardgowan</t>
  </si>
  <si>
    <t>Cape Wanbrow</t>
  </si>
  <si>
    <t>Counties Power</t>
  </si>
  <si>
    <t>Maheno</t>
  </si>
  <si>
    <t>Kakanui</t>
  </si>
  <si>
    <t>The Power Company</t>
  </si>
  <si>
    <t>Hampden</t>
  </si>
  <si>
    <t>Westpower</t>
  </si>
  <si>
    <t>Oamaru</t>
  </si>
  <si>
    <t>Hamilton City</t>
  </si>
  <si>
    <t>Palmerston</t>
  </si>
  <si>
    <t>Waihemo</t>
  </si>
  <si>
    <t>Nenthorn</t>
  </si>
  <si>
    <t>Electra</t>
  </si>
  <si>
    <t>Duntroon</t>
  </si>
  <si>
    <t>MainPower</t>
  </si>
  <si>
    <t>Kurow</t>
  </si>
  <si>
    <t>Omarama</t>
  </si>
  <si>
    <t>Otematata</t>
  </si>
  <si>
    <t>Northpower</t>
  </si>
  <si>
    <t>Aviemore</t>
  </si>
  <si>
    <t>Norsewood</t>
  </si>
  <si>
    <t>Scanpower</t>
  </si>
  <si>
    <t>Owahanga</t>
  </si>
  <si>
    <t>Dannevirke</t>
  </si>
  <si>
    <t>Papatawa</t>
  </si>
  <si>
    <t>Woodville</t>
  </si>
  <si>
    <t>Mangatainoka</t>
  </si>
  <si>
    <t>Marlborough Lines</t>
  </si>
  <si>
    <t>Pahiatua</t>
  </si>
  <si>
    <t>Masterton District</t>
  </si>
  <si>
    <t>Eketahuna</t>
  </si>
  <si>
    <t>Nireaha</t>
  </si>
  <si>
    <t>Owhango</t>
  </si>
  <si>
    <t>Ohura</t>
  </si>
  <si>
    <t>Ngapuke</t>
  </si>
  <si>
    <t>Raurimu</t>
  </si>
  <si>
    <t>National Park</t>
  </si>
  <si>
    <t>Otorohanga District</t>
  </si>
  <si>
    <t>Otangiwai</t>
  </si>
  <si>
    <t>Taumaranui</t>
  </si>
  <si>
    <t>Manunui</t>
  </si>
  <si>
    <t>Tangiwai</t>
  </si>
  <si>
    <t>Ohakune</t>
  </si>
  <si>
    <t>Raetihi</t>
  </si>
  <si>
    <t>Waiouru</t>
  </si>
  <si>
    <t>Oruori</t>
  </si>
  <si>
    <t>Kurateu</t>
  </si>
  <si>
    <t>Mangakino</t>
  </si>
  <si>
    <t>Turangi</t>
  </si>
  <si>
    <t>Acacia Bay</t>
  </si>
  <si>
    <t>Waitakei</t>
  </si>
  <si>
    <t>Maunganamu</t>
  </si>
  <si>
    <t xml:space="preserve">Taupo </t>
  </si>
  <si>
    <t>Marotiri</t>
  </si>
  <si>
    <t>Oruanui</t>
  </si>
  <si>
    <t>Kinloch</t>
  </si>
  <si>
    <t>Iwitahi</t>
  </si>
  <si>
    <t>Rangipo</t>
  </si>
  <si>
    <t>Taharua</t>
  </si>
  <si>
    <t>Rangitaiki</t>
  </si>
  <si>
    <t>Assumption made due to lack of further information</t>
  </si>
  <si>
    <t>Waipa Networks</t>
  </si>
  <si>
    <t>TLA Region</t>
  </si>
  <si>
    <t>Matching Populations to EDB</t>
  </si>
  <si>
    <t>Population Summary</t>
  </si>
  <si>
    <t>Population Growth</t>
  </si>
  <si>
    <t>Population, 2016</t>
  </si>
  <si>
    <t>Population projections by Territorial Local Authority Region</t>
  </si>
  <si>
    <t>Population growth, 2011-16</t>
  </si>
  <si>
    <t>Matching</t>
  </si>
  <si>
    <t>Population projections by selected Sub-regions</t>
  </si>
  <si>
    <t>Inputs</t>
  </si>
  <si>
    <t>Inputs - population data</t>
  </si>
  <si>
    <t>Auckland</t>
  </si>
  <si>
    <t>Auckland projections by local board area</t>
  </si>
  <si>
    <t>Rodney local board area</t>
  </si>
  <si>
    <t>Hibiscus and Bays local board area</t>
  </si>
  <si>
    <t>Upper Harbour local board area</t>
  </si>
  <si>
    <t>Kaipatiki local board area</t>
  </si>
  <si>
    <t>Devonport-Takapuna local board area</t>
  </si>
  <si>
    <t>Henderson-Massey local board area</t>
  </si>
  <si>
    <t>Waitakere Ranges local board area</t>
  </si>
  <si>
    <t>Great Barrier local board area</t>
  </si>
  <si>
    <t>Waiheke local board area</t>
  </si>
  <si>
    <t>Waitemata local board area</t>
  </si>
  <si>
    <t>Whau local board area</t>
  </si>
  <si>
    <t>Albert-Eden local board area</t>
  </si>
  <si>
    <t>Puketapapa local board area</t>
  </si>
  <si>
    <t>Orakei local board area</t>
  </si>
  <si>
    <t>Maungakiekie-Tamaki local board area</t>
  </si>
  <si>
    <t>Howick local board area</t>
  </si>
  <si>
    <t>Mangere-Otahuhu local board area</t>
  </si>
  <si>
    <t>Otara-Papatoetoe local board area</t>
  </si>
  <si>
    <t>Manurewa local board area</t>
  </si>
  <si>
    <t>Papakura local board area</t>
  </si>
  <si>
    <t>Franklin local board area</t>
  </si>
  <si>
    <t>Counties Power covers these exceptions</t>
  </si>
  <si>
    <t>Local board area</t>
  </si>
  <si>
    <t>Auckland (exc Frankiln and Papakura)</t>
  </si>
  <si>
    <t>2016 Population Estimates</t>
  </si>
  <si>
    <t>2021 Population Forecast</t>
  </si>
  <si>
    <t>Population, 2021</t>
  </si>
  <si>
    <t>Population Growth, 2016-21</t>
  </si>
  <si>
    <t>2011 Population Estimates</t>
  </si>
  <si>
    <t>Population, 2011</t>
  </si>
  <si>
    <t>Population Growth, 2011-16</t>
  </si>
  <si>
    <t>Population growth, 2016-21</t>
  </si>
  <si>
    <t>http://nzdotstat.stats.govt.nz/OECDStat_Metadata/ShowMetadata.ashx?Dataset=TABLECODE2305&amp;ShowOnWeb=true&amp;Lang=en</t>
  </si>
  <si>
    <t>Source: Population Projections by Statistics New Zealand, last accessed on 18 June 2014, filesite 1773862</t>
  </si>
  <si>
    <t>For refinement of the Auckland region. Vector covers the Auckland region except for Franklin and some of Papakura</t>
  </si>
  <si>
    <t>Source: Auckland Projections by Statistics New Zealand, last accessed on 18 June 2014, filesite 1773863</t>
  </si>
  <si>
    <t>Source: Statistics New Zealand Census 2006, last accessed July 2012</t>
  </si>
  <si>
    <t>Price-Quality Regulation 1 April 2015 Reset</t>
  </si>
  <si>
    <t>Final determination version</t>
  </si>
  <si>
    <t>This model provides an estimate of population growth per EDB to be used in the calculation of forecast revenue growth which is ultimately used in the 2015-2020 EDB DPP reset Financial model.</t>
  </si>
  <si>
    <t>Version 2.0.  28 November 2014</t>
  </si>
  <si>
    <t>Model 6b.  Population growth</t>
  </si>
  <si>
    <t>Mapping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</si>
</sst>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* #,##0.0_);_(* \(#,##0.0\);_(* &quot;–&quot;???_);_(* @_)"/>
    <numFmt numFmtId="166" formatCode="_(* #,##0.00%_);_(* \(#,##0.00%\);_(* &quot;–&quot;???_);_(* @_)"/>
    <numFmt numFmtId="167" formatCode="_(* #,##0_);_(* \(#,##0\);_(* &quot;–&quot;???_);_(* 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theme="10"/>
      <name val="Arial"/>
      <family val="2"/>
    </font>
    <font>
      <sz val="11"/>
      <color theme="2"/>
      <name val="Calibri"/>
      <family val="2"/>
      <scheme val="minor"/>
    </font>
    <font>
      <b/>
      <sz val="10"/>
      <name val="Calibri"/>
      <family val="4"/>
      <scheme val="minor"/>
    </font>
    <font>
      <b/>
      <sz val="20"/>
      <color theme="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2"/>
      <name val="Cambria"/>
      <family val="1"/>
      <scheme val="major"/>
    </font>
    <font>
      <sz val="11"/>
      <name val="Calibri"/>
      <family val="2"/>
    </font>
    <font>
      <i/>
      <sz val="10"/>
      <name val="Calibri"/>
      <family val="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9" fontId="21" fillId="0" borderId="0" applyFill="0" applyAlignment="0"/>
    <xf numFmtId="49" fontId="15" fillId="0" borderId="0" applyFill="0" applyAlignment="0"/>
    <xf numFmtId="49" fontId="16" fillId="0" borderId="0" applyFill="0" applyAlignment="0"/>
    <xf numFmtId="49" fontId="17" fillId="33" borderId="0" applyFill="0" applyBorder="0">
      <alignment horizontal="left"/>
    </xf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19" fillId="34" borderId="14" applyNumberFormat="0" applyFill="0" applyAlignment="0">
      <protection locked="0"/>
    </xf>
    <xf numFmtId="0" fontId="1" fillId="36" borderId="14" applyNumberFormat="0" applyFill="0" applyAlignment="0"/>
    <xf numFmtId="0" fontId="7" fillId="5" borderId="1" applyNumberFormat="0" applyAlignment="0" applyProtection="0"/>
    <xf numFmtId="0" fontId="8" fillId="0" borderId="2" applyNumberFormat="0" applyFill="0" applyAlignment="0" applyProtection="0"/>
    <xf numFmtId="0" fontId="9" fillId="6" borderId="3" applyNumberFormat="0" applyAlignment="0" applyProtection="0"/>
    <xf numFmtId="0" fontId="10" fillId="0" borderId="0" applyNumberFormat="0" applyFill="0" applyBorder="0" applyAlignment="0" applyProtection="0"/>
    <xf numFmtId="0" fontId="1" fillId="7" borderId="4" applyNumberFormat="0" applyFont="0" applyAlignment="0" applyProtection="0"/>
    <xf numFmtId="49" fontId="25" fillId="0" borderId="0" applyFill="0" applyProtection="0">
      <alignment horizontal="left" indent="1"/>
    </xf>
    <xf numFmtId="0" fontId="2" fillId="0" borderId="5" applyNumberFormat="0" applyFill="0" applyAlignment="0" applyProtection="0"/>
    <xf numFmtId="0" fontId="1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1" fillId="31" borderId="0" applyNumberFormat="0" applyBorder="0" applyAlignment="0" applyProtection="0"/>
    <xf numFmtId="164" fontId="1" fillId="36" borderId="15" applyNumberFormat="0" applyFont="0" applyFill="0" applyAlignment="0" applyProtection="0"/>
    <xf numFmtId="166" fontId="24" fillId="0" borderId="0" applyFont="0" applyFill="0" applyBorder="0" applyAlignment="0" applyProtection="0">
      <protection locked="0"/>
    </xf>
    <xf numFmtId="0" fontId="20" fillId="35" borderId="14" applyNumberFormat="0" applyFill="0">
      <alignment horizontal="centerContinuous" wrapText="1"/>
    </xf>
    <xf numFmtId="165" fontId="24" fillId="0" borderId="0" applyFont="0" applyFill="0" applyBorder="0" applyAlignment="0" applyProtection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/>
    <xf numFmtId="0" fontId="12" fillId="32" borderId="6" xfId="0" applyFont="1" applyFill="1" applyBorder="1"/>
    <xf numFmtId="0" fontId="12" fillId="32" borderId="7" xfId="0" applyFont="1" applyFill="1" applyBorder="1"/>
    <xf numFmtId="0" fontId="12" fillId="32" borderId="8" xfId="0" applyFont="1" applyFill="1" applyBorder="1"/>
    <xf numFmtId="0" fontId="12" fillId="32" borderId="9" xfId="0" applyFont="1" applyFill="1" applyBorder="1" applyAlignment="1">
      <alignment horizontal="centerContinuous"/>
    </xf>
    <xf numFmtId="0" fontId="12" fillId="32" borderId="0" xfId="0" applyFont="1" applyFill="1" applyBorder="1" applyAlignment="1">
      <alignment horizontal="centerContinuous"/>
    </xf>
    <xf numFmtId="0" fontId="13" fillId="32" borderId="10" xfId="0" applyFont="1" applyFill="1" applyBorder="1" applyAlignment="1">
      <alignment horizontal="centerContinuous"/>
    </xf>
    <xf numFmtId="0" fontId="12" fillId="32" borderId="9" xfId="0" applyFont="1" applyFill="1" applyBorder="1"/>
    <xf numFmtId="0" fontId="0" fillId="0" borderId="0" xfId="0" applyBorder="1"/>
    <xf numFmtId="0" fontId="12" fillId="32" borderId="10" xfId="0" applyFont="1" applyFill="1" applyBorder="1"/>
    <xf numFmtId="0" fontId="12" fillId="32" borderId="9" xfId="0" applyFont="1" applyFill="1" applyBorder="1" applyAlignment="1"/>
    <xf numFmtId="0" fontId="12" fillId="32" borderId="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49" fontId="21" fillId="0" borderId="0" xfId="5"/>
    <xf numFmtId="0" fontId="22" fillId="35" borderId="16" xfId="0" applyFont="1" applyFill="1" applyBorder="1"/>
    <xf numFmtId="0" fontId="22" fillId="35" borderId="17" xfId="0" applyFont="1" applyFill="1" applyBorder="1"/>
    <xf numFmtId="0" fontId="23" fillId="0" borderId="10" xfId="0" applyFont="1" applyFill="1" applyBorder="1" applyAlignment="1">
      <alignment horizontal="centerContinuous"/>
    </xf>
    <xf numFmtId="49" fontId="25" fillId="0" borderId="0" xfId="20">
      <alignment horizontal="left" indent="1"/>
    </xf>
    <xf numFmtId="49" fontId="0" fillId="34" borderId="18" xfId="0" applyNumberFormat="1" applyFill="1" applyBorder="1"/>
    <xf numFmtId="0" fontId="18" fillId="34" borderId="19" xfId="50" applyFill="1" applyBorder="1" applyAlignment="1" applyProtection="1"/>
    <xf numFmtId="49" fontId="0" fillId="36" borderId="18" xfId="0" applyNumberFormat="1" applyFill="1" applyBorder="1"/>
    <xf numFmtId="0" fontId="18" fillId="36" borderId="19" xfId="50" applyFill="1" applyBorder="1" applyAlignment="1" applyProtection="1"/>
    <xf numFmtId="49" fontId="15" fillId="0" borderId="0" xfId="6" applyFill="1" applyBorder="1" applyAlignment="1">
      <alignment horizontal="left" indent="1"/>
    </xf>
    <xf numFmtId="49" fontId="21" fillId="0" borderId="0" xfId="5" applyBorder="1"/>
    <xf numFmtId="49" fontId="15" fillId="0" borderId="0" xfId="6"/>
    <xf numFmtId="49" fontId="0" fillId="34" borderId="20" xfId="0" applyNumberFormat="1" applyFill="1" applyBorder="1"/>
    <xf numFmtId="0" fontId="18" fillId="34" borderId="21" xfId="50" applyFill="1" applyBorder="1" applyAlignment="1" applyProtection="1">
      <alignment horizontal="left" indent="1"/>
    </xf>
    <xf numFmtId="166" fontId="0" fillId="0" borderId="0" xfId="47" applyFont="1" applyProtection="1"/>
    <xf numFmtId="0" fontId="20" fillId="0" borderId="14" xfId="48" applyFill="1">
      <alignment horizontal="centerContinuous" wrapText="1"/>
    </xf>
    <xf numFmtId="0" fontId="19" fillId="0" borderId="14" xfId="13" applyFill="1">
      <protection locked="0"/>
    </xf>
    <xf numFmtId="0" fontId="1" fillId="0" borderId="14" xfId="14" applyFill="1"/>
    <xf numFmtId="0" fontId="0" fillId="0" borderId="0" xfId="0" applyAlignment="1">
      <alignment horizontal="left"/>
    </xf>
    <xf numFmtId="49" fontId="15" fillId="0" borderId="0" xfId="6" applyFill="1"/>
    <xf numFmtId="167" fontId="0" fillId="0" borderId="0" xfId="2" applyFont="1"/>
    <xf numFmtId="167" fontId="0" fillId="0" borderId="0" xfId="2" applyFont="1" applyProtection="1"/>
    <xf numFmtId="167" fontId="0" fillId="0" borderId="0" xfId="0" applyNumberFormat="1"/>
    <xf numFmtId="0" fontId="0" fillId="0" borderId="0" xfId="46" applyNumberFormat="1" applyFont="1" applyFill="1" applyBorder="1" applyAlignment="1">
      <alignment horizontal="left"/>
    </xf>
    <xf numFmtId="49" fontId="0" fillId="36" borderId="22" xfId="0" applyNumberFormat="1" applyFill="1" applyBorder="1"/>
    <xf numFmtId="0" fontId="18" fillId="36" borderId="23" xfId="50" applyFill="1" applyBorder="1" applyAlignment="1" applyProtection="1">
      <alignment horizontal="left" indent="1"/>
    </xf>
    <xf numFmtId="167" fontId="1" fillId="0" borderId="14" xfId="49" applyNumberFormat="1" applyFont="1" applyFill="1" applyBorder="1" applyProtection="1"/>
    <xf numFmtId="0" fontId="19" fillId="0" borderId="14" xfId="13" applyFill="1" applyAlignment="1">
      <alignment horizontal="center"/>
      <protection locked="0"/>
    </xf>
    <xf numFmtId="166" fontId="1" fillId="0" borderId="14" xfId="47" applyFont="1" applyFill="1" applyBorder="1" applyAlignment="1" applyProtection="1">
      <alignment horizontal="center"/>
    </xf>
    <xf numFmtId="0" fontId="19" fillId="0" borderId="0" xfId="0" applyFont="1"/>
    <xf numFmtId="49" fontId="18" fillId="0" borderId="0" xfId="50" applyNumberFormat="1" applyAlignment="1" applyProtection="1">
      <alignment horizontal="left" indent="1"/>
    </xf>
    <xf numFmtId="0" fontId="20" fillId="0" borderId="14" xfId="48" applyFill="1" applyAlignment="1">
      <alignment horizontal="center" wrapText="1"/>
    </xf>
    <xf numFmtId="49" fontId="19" fillId="0" borderId="14" xfId="13" applyNumberFormat="1" applyFill="1">
      <protection locked="0"/>
    </xf>
    <xf numFmtId="49" fontId="25" fillId="0" borderId="0" xfId="20" applyFill="1">
      <alignment horizontal="left" indent="1"/>
    </xf>
    <xf numFmtId="49" fontId="15" fillId="0" borderId="0" xfId="6" applyFill="1" applyAlignment="1">
      <alignment horizontal="center"/>
    </xf>
    <xf numFmtId="0" fontId="0" fillId="0" borderId="0" xfId="0" applyAlignment="1">
      <alignment vertical="top"/>
    </xf>
    <xf numFmtId="0" fontId="0" fillId="32" borderId="0" xfId="0" applyFill="1" applyBorder="1"/>
    <xf numFmtId="0" fontId="19" fillId="0" borderId="14" xfId="13" applyFill="1" applyAlignment="1">
      <alignment vertical="top"/>
      <protection locked="0"/>
    </xf>
    <xf numFmtId="167" fontId="1" fillId="0" borderId="14" xfId="49" applyNumberFormat="1" applyFont="1" applyFill="1" applyBorder="1" applyAlignment="1" applyProtection="1">
      <alignment vertical="top"/>
    </xf>
    <xf numFmtId="0" fontId="1" fillId="0" borderId="14" xfId="14" applyFill="1" applyAlignment="1">
      <alignment vertical="top"/>
    </xf>
    <xf numFmtId="166" fontId="1" fillId="0" borderId="14" xfId="47" applyFont="1" applyFill="1" applyBorder="1" applyAlignment="1" applyProtection="1">
      <alignment horizontal="center" vertical="top"/>
    </xf>
    <xf numFmtId="0" fontId="0" fillId="0" borderId="0" xfId="0" applyAlignment="1">
      <alignment vertical="top" wrapText="1"/>
    </xf>
    <xf numFmtId="0" fontId="19" fillId="32" borderId="0" xfId="13" applyFill="1" applyBorder="1" applyAlignment="1">
      <alignment vertical="top" wrapText="1"/>
      <protection locked="0"/>
    </xf>
    <xf numFmtId="0" fontId="19" fillId="32" borderId="0" xfId="13" applyFill="1" applyBorder="1" applyAlignment="1">
      <alignment wrapText="1"/>
      <protection locked="0"/>
    </xf>
  </cellXfs>
  <cellStyles count="52">
    <cellStyle name="20% - Accent1" xfId="23" builtinId="30" hidden="1"/>
    <cellStyle name="20% - Accent2" xfId="27" builtinId="34" hidden="1"/>
    <cellStyle name="20% - Accent3" xfId="31" builtinId="38" hidden="1"/>
    <cellStyle name="20% - Accent4" xfId="35" builtinId="42" hidden="1"/>
    <cellStyle name="20% - Accent5" xfId="39" builtinId="46" hidden="1"/>
    <cellStyle name="20% - Accent6" xfId="43" builtinId="50" hidden="1"/>
    <cellStyle name="40% - Accent1" xfId="24" builtinId="31" hidden="1"/>
    <cellStyle name="40% - Accent2" xfId="28" builtinId="35" hidden="1"/>
    <cellStyle name="40% - Accent3" xfId="32" builtinId="39" hidden="1"/>
    <cellStyle name="40% - Accent4" xfId="36" builtinId="43" hidden="1"/>
    <cellStyle name="40% - Accent5" xfId="40" builtinId="47" hidden="1"/>
    <cellStyle name="40% - Accent6" xfId="44" builtinId="51" hidden="1"/>
    <cellStyle name="60% - Accent1" xfId="25" builtinId="32" hidden="1"/>
    <cellStyle name="60% - Accent2" xfId="29" builtinId="36" hidden="1"/>
    <cellStyle name="60% - Accent3" xfId="33" builtinId="40" hidden="1"/>
    <cellStyle name="60% - Accent4" xfId="37" builtinId="44" hidden="1"/>
    <cellStyle name="60% - Accent5" xfId="41" builtinId="48" hidden="1"/>
    <cellStyle name="60% - Accent6" xfId="45" builtinId="52" hidden="1"/>
    <cellStyle name="Accent1" xfId="22" builtinId="29" hidden="1"/>
    <cellStyle name="Accent2" xfId="26" builtinId="33" hidden="1"/>
    <cellStyle name="Accent3" xfId="30" builtinId="37" hidden="1"/>
    <cellStyle name="Accent4" xfId="34" builtinId="41" hidden="1"/>
    <cellStyle name="Accent5" xfId="38" builtinId="45" hidden="1"/>
    <cellStyle name="Accent6" xfId="42" builtinId="49" hidden="1"/>
    <cellStyle name="Bad" xfId="11" builtinId="27" hidden="1"/>
    <cellStyle name="Calculation" xfId="15" builtinId="22" hidden="1"/>
    <cellStyle name="Check Cell" xfId="17" builtinId="23" hidden="1"/>
    <cellStyle name="Comma" xfId="1" builtinId="3" hidden="1"/>
    <cellStyle name="Comma [0]" xfId="2" builtinId="6" customBuiltin="1"/>
    <cellStyle name="Comma [1]" xfId="49"/>
    <cellStyle name="Currency" xfId="3" builtinId="4" hidden="1"/>
    <cellStyle name="Currency [0]" xfId="4" builtinId="7" hidden="1"/>
    <cellStyle name="Explanatory Text" xfId="20" builtinId="53" customBuiltin="1"/>
    <cellStyle name="Good" xfId="10" builtinId="26" hidden="1"/>
    <cellStyle name="Heading 1" xfId="6" builtinId="16" customBuiltin="1"/>
    <cellStyle name="Heading 2" xfId="7" builtinId="17" hidden="1" customBuiltin="1"/>
    <cellStyle name="Heading 3" xfId="8" builtinId="18" hidden="1" customBuiltin="1"/>
    <cellStyle name="Heading 4" xfId="9" builtinId="19" hidden="1"/>
    <cellStyle name="Hyperlink" xfId="50" builtinId="8" customBuiltin="1"/>
    <cellStyle name="Input" xfId="13" builtinId="20" customBuiltin="1"/>
    <cellStyle name="Label" xfId="48"/>
    <cellStyle name="Linked Cell" xfId="16" builtinId="24" hidden="1"/>
    <cellStyle name="Neutral" xfId="12" builtinId="28" hidden="1"/>
    <cellStyle name="Normal" xfId="0" builtinId="0" customBuiltin="1"/>
    <cellStyle name="Note" xfId="19" builtinId="10" hidden="1"/>
    <cellStyle name="Output" xfId="14" builtinId="21" customBuiltin="1"/>
    <cellStyle name="Percent" xfId="51" builtinId="5" hidden="1" customBuiltin="1"/>
    <cellStyle name="Percent [2]" xfId="47"/>
    <cellStyle name="Rt border" xfId="46"/>
    <cellStyle name="Title" xfId="5" builtinId="15" customBuiltin="1"/>
    <cellStyle name="Total" xfId="21" builtinId="25" hidden="1"/>
    <cellStyle name="Warning Text" xfId="18" builtinId="11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314325</xdr:colOff>
      <xdr:row>0</xdr:row>
      <xdr:rowOff>142875</xdr:rowOff>
    </xdr:from>
    <xdr:ext cx="2314575" cy="704850"/>
    <xdr:pic>
      <xdr:nvPicPr>
        <xdr:cNvPr id="5" name="Picture 5" descr="ComComNZ colour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42875"/>
          <a:ext cx="2314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1</xdr:row>
      <xdr:rowOff>2286000</xdr:rowOff>
    </xdr:from>
    <xdr:to>
      <xdr:col>4</xdr:col>
      <xdr:colOff>0</xdr:colOff>
      <xdr:row>14</xdr:row>
      <xdr:rowOff>137160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"/>
          <a:ext cx="8982075" cy="3261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Commission Bronze">
  <a:themeElements>
    <a:clrScheme name="Office">
      <a:dk1>
        <a:srgbClr val="000000"/>
      </a:dk1>
      <a:lt1>
        <a:srgbClr val="FFFFFF"/>
      </a:lt1>
      <a:dk2>
        <a:srgbClr val="F9F9F5"/>
      </a:dk2>
      <a:lt2>
        <a:srgbClr val="C00000"/>
      </a:lt2>
      <a:accent1>
        <a:srgbClr val="EAE8DA"/>
      </a:accent1>
      <a:accent2>
        <a:srgbClr val="D7D3BB"/>
      </a:accent2>
      <a:accent3>
        <a:srgbClr val="C9C4A3"/>
      </a:accent3>
      <a:accent4>
        <a:srgbClr val="B0A978"/>
      </a:accent4>
      <a:accent5>
        <a:srgbClr val="968F58"/>
      </a:accent5>
      <a:accent6>
        <a:srgbClr val="645F3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stats.govt.nz/Census/2006CensusHomePage/QuickStats/AboutAPlace.aspx" TargetMode="External"/><Relationship Id="rId1" Type="http://schemas.openxmlformats.org/officeDocument/2006/relationships/hyperlink" Target="http://nzdotstat.stats.govt.nz/OECDStat_Metadata/ShowMetadata.ashx?Dataset=TABLECODE2305&amp;ShowOnWeb=true&amp;Lang=en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D18"/>
  <sheetViews>
    <sheetView showGridLines="0" tabSelected="1" view="pageBreakPreview" zoomScaleNormal="100" zoomScaleSheetLayoutView="100" workbookViewId="0"/>
  </sheetViews>
  <sheetFormatPr defaultColWidth="9.140625" defaultRowHeight="15" x14ac:dyDescent="0.25"/>
  <cols>
    <col min="1" max="1" width="26.5703125" style="1" customWidth="1"/>
    <col min="2" max="2" width="43.140625" style="1" customWidth="1"/>
    <col min="3" max="3" width="32.7109375" style="1" customWidth="1"/>
    <col min="4" max="4" width="32.28515625" style="1" customWidth="1"/>
    <col min="5" max="16384" width="9.140625" style="1"/>
  </cols>
  <sheetData>
    <row r="1" spans="1:4" ht="15" customHeight="1" x14ac:dyDescent="0.3">
      <c r="A1" s="15"/>
      <c r="B1" s="14"/>
      <c r="C1" s="14"/>
      <c r="D1" s="13"/>
    </row>
    <row r="2" spans="1:4" ht="189" customHeight="1" x14ac:dyDescent="0.3">
      <c r="A2" s="10"/>
      <c r="B2" s="12"/>
      <c r="C2" s="12"/>
      <c r="D2" s="8"/>
    </row>
    <row r="3" spans="1:4" ht="22.5" customHeight="1" x14ac:dyDescent="0.4">
      <c r="A3" s="19" t="s">
        <v>9</v>
      </c>
      <c r="B3" s="6"/>
      <c r="C3" s="6"/>
      <c r="D3" s="5"/>
    </row>
    <row r="4" spans="1:4" ht="22.5" customHeight="1" x14ac:dyDescent="0.3">
      <c r="A4" s="19" t="s">
        <v>234</v>
      </c>
      <c r="B4" s="6"/>
      <c r="C4" s="6"/>
      <c r="D4" s="5"/>
    </row>
    <row r="5" spans="1:4" ht="22.5" customHeight="1" x14ac:dyDescent="0.4">
      <c r="A5" s="19" t="s">
        <v>238</v>
      </c>
      <c r="B5" s="6"/>
      <c r="C5" s="6"/>
      <c r="D5" s="5"/>
    </row>
    <row r="6" spans="1:4" ht="22.5" customHeight="1" x14ac:dyDescent="0.3">
      <c r="A6" s="19" t="s">
        <v>235</v>
      </c>
      <c r="B6" s="6"/>
      <c r="C6" s="6"/>
      <c r="D6" s="5"/>
    </row>
    <row r="7" spans="1:4" ht="42" customHeight="1" x14ac:dyDescent="0.3">
      <c r="A7" s="10"/>
      <c r="B7" s="12"/>
      <c r="C7" s="12"/>
      <c r="D7" s="8"/>
    </row>
    <row r="8" spans="1:4" ht="15" customHeight="1" x14ac:dyDescent="0.3">
      <c r="A8" s="10"/>
      <c r="B8" s="9"/>
      <c r="C8" s="9"/>
      <c r="D8" s="11"/>
    </row>
    <row r="9" spans="1:4" ht="15" customHeight="1" x14ac:dyDescent="0.3">
      <c r="A9" s="10"/>
      <c r="B9" s="9"/>
      <c r="C9" s="9"/>
      <c r="D9" s="8"/>
    </row>
    <row r="10" spans="1:4" ht="15" customHeight="1" x14ac:dyDescent="0.3">
      <c r="A10" s="10"/>
      <c r="B10" s="9"/>
      <c r="C10" s="9"/>
      <c r="D10" s="8"/>
    </row>
    <row r="11" spans="1:4" ht="15" customHeight="1" x14ac:dyDescent="0.3">
      <c r="A11" s="10"/>
      <c r="B11" s="9"/>
      <c r="C11" s="9"/>
      <c r="D11" s="8"/>
    </row>
    <row r="12" spans="1:4" ht="15" customHeight="1" x14ac:dyDescent="0.3">
      <c r="A12" s="10"/>
      <c r="B12" s="9"/>
      <c r="C12" s="9"/>
      <c r="D12" s="11"/>
    </row>
    <row r="13" spans="1:4" ht="15" customHeight="1" x14ac:dyDescent="0.25">
      <c r="A13" s="10"/>
      <c r="B13" s="9"/>
      <c r="C13" s="9"/>
      <c r="D13" s="11"/>
    </row>
    <row r="14" spans="1:4" ht="15" customHeight="1" x14ac:dyDescent="0.25">
      <c r="A14" s="10"/>
      <c r="B14" s="9"/>
      <c r="C14" s="9"/>
      <c r="D14" s="8"/>
    </row>
    <row r="15" spans="1:4" ht="15" customHeight="1" x14ac:dyDescent="0.25">
      <c r="A15" s="10"/>
      <c r="B15" s="9"/>
      <c r="C15" s="9"/>
      <c r="D15" s="8"/>
    </row>
    <row r="16" spans="1:4" ht="15" customHeight="1" x14ac:dyDescent="0.25">
      <c r="A16" s="10"/>
      <c r="B16" s="9"/>
      <c r="C16" s="9"/>
      <c r="D16" s="8"/>
    </row>
    <row r="17" spans="1:4" ht="15" customHeight="1" x14ac:dyDescent="0.25">
      <c r="A17" s="7" t="s">
        <v>237</v>
      </c>
      <c r="B17" s="6"/>
      <c r="C17" s="6"/>
      <c r="D17" s="5"/>
    </row>
    <row r="18" spans="1:4" ht="15" customHeight="1" x14ac:dyDescent="0.25">
      <c r="A18" s="4"/>
      <c r="B18" s="3"/>
      <c r="C18" s="3"/>
      <c r="D18" s="2"/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Footer>&amp;L&amp;F&amp;C&amp;A&amp;R&amp;P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F6"/>
  <sheetViews>
    <sheetView showGridLines="0" view="pageBreakPreview" zoomScaleNormal="100" zoomScaleSheetLayoutView="100" workbookViewId="0"/>
  </sheetViews>
  <sheetFormatPr defaultColWidth="9.140625" defaultRowHeight="15" x14ac:dyDescent="0.25"/>
  <cols>
    <col min="1" max="1" width="2.7109375" style="1" customWidth="1"/>
    <col min="2" max="2" width="23.28515625" style="1" customWidth="1"/>
    <col min="3" max="3" width="100.7109375" style="1" customWidth="1"/>
    <col min="4" max="5" width="14.7109375" style="1" customWidth="1"/>
    <col min="6" max="6" width="2.7109375" style="1" customWidth="1"/>
    <col min="7" max="16384" width="9.140625" style="1"/>
  </cols>
  <sheetData>
    <row r="1" spans="1:6" ht="25.9" x14ac:dyDescent="0.5">
      <c r="A1" s="26" t="s">
        <v>5</v>
      </c>
      <c r="B1" s="9"/>
      <c r="C1" s="9"/>
      <c r="D1" s="9"/>
      <c r="E1" s="9"/>
      <c r="F1" s="9"/>
    </row>
    <row r="2" spans="1:6" ht="14.45" x14ac:dyDescent="0.3">
      <c r="A2" s="9"/>
      <c r="B2" s="9"/>
      <c r="C2" s="9"/>
      <c r="D2" s="9"/>
      <c r="E2" s="9"/>
      <c r="F2" s="9"/>
    </row>
    <row r="3" spans="1:6" ht="23.25" x14ac:dyDescent="0.35">
      <c r="A3" s="9"/>
      <c r="B3" s="25" t="s">
        <v>4</v>
      </c>
      <c r="C3" s="9"/>
      <c r="D3" s="9"/>
      <c r="E3" s="9"/>
      <c r="F3" s="9"/>
    </row>
    <row r="4" spans="1:6" x14ac:dyDescent="0.25">
      <c r="A4" s="52"/>
      <c r="B4" s="58" t="s">
        <v>236</v>
      </c>
      <c r="C4" s="59"/>
      <c r="D4" s="59"/>
      <c r="E4" s="59"/>
      <c r="F4" s="9"/>
    </row>
    <row r="5" spans="1:6" x14ac:dyDescent="0.25">
      <c r="A5" s="52"/>
      <c r="B5" s="59"/>
      <c r="C5" s="59"/>
      <c r="D5" s="59"/>
      <c r="E5" s="59"/>
      <c r="F5" s="9"/>
    </row>
    <row r="6" spans="1:6" x14ac:dyDescent="0.25">
      <c r="A6" s="9"/>
      <c r="B6" s="9"/>
      <c r="C6" s="9"/>
      <c r="D6" s="9"/>
      <c r="E6" s="9"/>
      <c r="F6" s="9"/>
    </row>
  </sheetData>
  <sheetProtection formatColumns="0" formatRows="0"/>
  <mergeCells count="1">
    <mergeCell ref="B4:E5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Footer>&amp;L&amp;F&amp;C&amp;A&amp;R&amp;P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E18"/>
  <sheetViews>
    <sheetView showGridLines="0" view="pageBreakPreview" zoomScaleNormal="100" zoomScaleSheetLayoutView="100" workbookViewId="0"/>
  </sheetViews>
  <sheetFormatPr defaultColWidth="9.140625" defaultRowHeight="15" x14ac:dyDescent="0.25"/>
  <cols>
    <col min="1" max="1" width="9.140625" style="1"/>
    <col min="2" max="2" width="19.85546875" style="1" customWidth="1"/>
    <col min="3" max="3" width="95.28515625" style="1" customWidth="1"/>
    <col min="4" max="16384" width="9.140625" style="1"/>
  </cols>
  <sheetData>
    <row r="1" spans="1:5" ht="26.25" x14ac:dyDescent="0.4">
      <c r="A1" s="26" t="s">
        <v>0</v>
      </c>
      <c r="B1" s="9"/>
      <c r="C1" s="9"/>
      <c r="D1" s="9"/>
    </row>
    <row r="2" spans="1:5" x14ac:dyDescent="0.25">
      <c r="A2" s="9"/>
      <c r="B2" s="9"/>
      <c r="C2" s="9"/>
      <c r="D2" s="9"/>
    </row>
    <row r="3" spans="1:5" ht="15.75" thickBot="1" x14ac:dyDescent="0.3">
      <c r="A3" s="9"/>
      <c r="B3"/>
      <c r="C3"/>
      <c r="D3" s="9"/>
    </row>
    <row r="4" spans="1:5" ht="15.75" x14ac:dyDescent="0.25">
      <c r="A4" s="9"/>
      <c r="B4" s="17" t="s">
        <v>1</v>
      </c>
      <c r="C4" s="18" t="s">
        <v>2</v>
      </c>
      <c r="D4" s="9"/>
    </row>
    <row r="5" spans="1:5" x14ac:dyDescent="0.25">
      <c r="A5" s="9"/>
      <c r="B5" s="21" t="s">
        <v>194</v>
      </c>
      <c r="C5" s="22" t="s">
        <v>193</v>
      </c>
      <c r="D5" s="9"/>
    </row>
    <row r="6" spans="1:5" x14ac:dyDescent="0.25">
      <c r="A6" s="9"/>
      <c r="B6" s="28"/>
      <c r="C6" s="29" t="s">
        <v>189</v>
      </c>
      <c r="D6" s="9"/>
    </row>
    <row r="7" spans="1:5" x14ac:dyDescent="0.25">
      <c r="A7" s="9"/>
      <c r="B7" s="28"/>
      <c r="C7" s="29" t="s">
        <v>196</v>
      </c>
      <c r="D7" s="9"/>
    </row>
    <row r="8" spans="1:5" x14ac:dyDescent="0.25">
      <c r="A8" s="9"/>
      <c r="B8" s="28"/>
      <c r="C8" s="29" t="s">
        <v>192</v>
      </c>
      <c r="D8" s="9"/>
    </row>
    <row r="9" spans="1:5" x14ac:dyDescent="0.25">
      <c r="A9" s="9"/>
      <c r="B9" s="23" t="s">
        <v>239</v>
      </c>
      <c r="C9" s="24" t="s">
        <v>185</v>
      </c>
      <c r="D9" s="9"/>
    </row>
    <row r="10" spans="1:5" x14ac:dyDescent="0.25">
      <c r="A10" s="9"/>
      <c r="B10" s="21" t="s">
        <v>187</v>
      </c>
      <c r="C10" s="22" t="s">
        <v>6</v>
      </c>
      <c r="D10" s="9"/>
    </row>
    <row r="11" spans="1:5" x14ac:dyDescent="0.25">
      <c r="A11" s="9"/>
      <c r="B11" s="28"/>
      <c r="C11" s="29" t="s">
        <v>225</v>
      </c>
      <c r="D11" s="9"/>
    </row>
    <row r="12" spans="1:5" x14ac:dyDescent="0.25">
      <c r="A12" s="9"/>
      <c r="B12" s="28"/>
      <c r="C12" s="29" t="s">
        <v>221</v>
      </c>
      <c r="D12" s="9"/>
    </row>
    <row r="13" spans="1:5" x14ac:dyDescent="0.25">
      <c r="A13" s="9"/>
      <c r="B13" s="28"/>
      <c r="C13" s="29" t="s">
        <v>222</v>
      </c>
      <c r="D13" s="9"/>
    </row>
    <row r="14" spans="1:5" x14ac:dyDescent="0.25">
      <c r="A14" s="9"/>
      <c r="B14" s="28"/>
      <c r="C14" s="29" t="s">
        <v>186</v>
      </c>
      <c r="D14" s="9"/>
    </row>
    <row r="15" spans="1:5" x14ac:dyDescent="0.25">
      <c r="A15" s="9"/>
      <c r="B15" s="28"/>
      <c r="C15" s="29" t="s">
        <v>187</v>
      </c>
      <c r="D15" s="9"/>
      <c r="E15"/>
    </row>
    <row r="16" spans="1:5" x14ac:dyDescent="0.25">
      <c r="A16" s="9"/>
      <c r="B16" s="23" t="s">
        <v>8</v>
      </c>
      <c r="C16" s="24" t="s">
        <v>7</v>
      </c>
      <c r="D16" s="9"/>
      <c r="E16"/>
    </row>
    <row r="17" spans="1:5" ht="15.75" thickBot="1" x14ac:dyDescent="0.3">
      <c r="A17" s="9"/>
      <c r="B17" s="40"/>
      <c r="C17" s="41" t="s">
        <v>95</v>
      </c>
      <c r="D17" s="9"/>
      <c r="E17"/>
    </row>
    <row r="18" spans="1:5" x14ac:dyDescent="0.25">
      <c r="A18" s="9"/>
      <c r="B18" s="9"/>
      <c r="C18" s="9"/>
      <c r="D18" s="9"/>
    </row>
  </sheetData>
  <sheetProtection formatColumns="0" formatRows="0"/>
  <hyperlinks>
    <hyperlink ref="C5" location="'Inputs - population data'!$A$1" tooltip="Section title. Click once to follow" display="Inputs"/>
    <hyperlink ref="C6" location="'Inputs - population data'!$A$5" tooltip="Section subtitle. Click once to follow" display="Population projections by Territorial Local Authority Region"/>
    <hyperlink ref="C7" location="'Inputs - population data'!$A$75" tooltip="Section subtitle. Click once to follow" display="Auckland projections by local board area"/>
    <hyperlink ref="C8" location="'Inputs - population data'!$A$105" tooltip="Section subtitle. Click once to follow" display="Population projections by selected Sub-regions"/>
    <hyperlink ref="C9" location="'Mapping Population'!$A$1" tooltip="Section title. Click once to follow" display="Matching Populations to EDB"/>
    <hyperlink ref="C10" location="'Population Growth'!$A$1" tooltip="Section title. Click once to follow" display="Calculations"/>
    <hyperlink ref="C11" location="'Population Growth'!$A$3" tooltip="Section subtitle. Click once to follow" display="2011 Population Estimates"/>
    <hyperlink ref="C12" location="'Population Growth'!$A$76" tooltip="Section subtitle. Click once to follow" display="2016 Population Estimates"/>
    <hyperlink ref="C13" location="'Population Growth'!$A$149" tooltip="Section subtitle. Click once to follow" display="2021 Population Forecast"/>
    <hyperlink ref="C14" location="'Population Growth'!$A$222" tooltip="Section subtitle. Click once to follow" display="Population Summary"/>
    <hyperlink ref="C15" location="'Population Growth'!$A$226" tooltip="Section subtitle. Click once to follow" display="Population Growth"/>
    <hyperlink ref="C16" location="'Output'!$A$1" tooltip="Section title. Click once to follow" display="Outputs"/>
    <hyperlink ref="C17" location="'Output'!$A$4" tooltip="Section subtitle. Click once to follow" display="Change in Population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&amp;L&amp;F&amp;C&amp;A&amp;R&amp;P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/>
    <pageSetUpPr fitToPage="1"/>
  </sheetPr>
  <dimension ref="A1:H172"/>
  <sheetViews>
    <sheetView showGridLines="0" view="pageBreakPreview" zoomScaleNormal="80" zoomScaleSheetLayoutView="100" workbookViewId="0"/>
  </sheetViews>
  <sheetFormatPr defaultRowHeight="15" x14ac:dyDescent="0.25"/>
  <cols>
    <col min="1" max="1" width="32.42578125" customWidth="1"/>
    <col min="2" max="2" width="14.42578125" customWidth="1"/>
    <col min="3" max="3" width="19.140625" bestFit="1" customWidth="1"/>
    <col min="4" max="4" width="24.7109375" bestFit="1" customWidth="1"/>
    <col min="5" max="5" width="19.5703125" bestFit="1" customWidth="1"/>
    <col min="6" max="6" width="9.5703125" bestFit="1" customWidth="1"/>
    <col min="7" max="7" width="22.28515625" customWidth="1"/>
    <col min="8" max="8" width="29.85546875" customWidth="1"/>
    <col min="9" max="9" width="2.7109375" customWidth="1"/>
  </cols>
  <sheetData>
    <row r="1" spans="1:8" s="1" customFormat="1" ht="26.25" x14ac:dyDescent="0.4">
      <c r="A1" s="16" t="s">
        <v>193</v>
      </c>
    </row>
    <row r="2" spans="1:8" ht="14.45" x14ac:dyDescent="0.3">
      <c r="A2" s="20" t="s">
        <v>230</v>
      </c>
    </row>
    <row r="3" spans="1:8" ht="14.45" x14ac:dyDescent="0.3">
      <c r="A3" s="46" t="s">
        <v>229</v>
      </c>
    </row>
    <row r="5" spans="1:8" ht="30" customHeight="1" x14ac:dyDescent="0.45">
      <c r="A5" s="27" t="s">
        <v>189</v>
      </c>
    </row>
    <row r="6" spans="1:8" ht="27.6" x14ac:dyDescent="0.3">
      <c r="A6" s="31" t="s">
        <v>184</v>
      </c>
      <c r="B6" s="31">
        <v>2011</v>
      </c>
      <c r="C6" s="47">
        <v>2016</v>
      </c>
      <c r="D6" s="31">
        <v>2021</v>
      </c>
      <c r="E6" s="31" t="s">
        <v>98</v>
      </c>
    </row>
    <row r="7" spans="1:8" ht="14.45" x14ac:dyDescent="0.3">
      <c r="A7" s="32" t="s">
        <v>17</v>
      </c>
      <c r="B7" s="32">
        <v>30100</v>
      </c>
      <c r="C7" s="32">
        <v>31200</v>
      </c>
      <c r="D7" s="32">
        <v>32200</v>
      </c>
      <c r="E7" s="43" t="s">
        <v>105</v>
      </c>
    </row>
    <row r="8" spans="1:8" ht="14.45" x14ac:dyDescent="0.3">
      <c r="A8" s="32" t="s">
        <v>195</v>
      </c>
      <c r="B8" s="32">
        <v>1485300</v>
      </c>
      <c r="C8" s="32">
        <v>1591200</v>
      </c>
      <c r="D8" s="32">
        <v>1716400</v>
      </c>
      <c r="E8" s="43" t="s">
        <v>105</v>
      </c>
      <c r="H8" s="1"/>
    </row>
    <row r="9" spans="1:8" ht="14.45" x14ac:dyDescent="0.3">
      <c r="A9" s="32" t="s">
        <v>64</v>
      </c>
      <c r="B9" s="32">
        <v>10100</v>
      </c>
      <c r="C9" s="32">
        <v>10150</v>
      </c>
      <c r="D9" s="32">
        <v>10150</v>
      </c>
      <c r="E9" s="43" t="s">
        <v>109</v>
      </c>
      <c r="H9" s="1"/>
    </row>
    <row r="10" spans="1:8" ht="14.45" x14ac:dyDescent="0.3">
      <c r="A10" s="32" t="s">
        <v>60</v>
      </c>
      <c r="B10" s="32">
        <v>7640</v>
      </c>
      <c r="C10" s="32">
        <v>7840</v>
      </c>
      <c r="D10" s="32">
        <v>7990</v>
      </c>
      <c r="E10" s="43" t="s">
        <v>105</v>
      </c>
      <c r="H10" s="1"/>
    </row>
    <row r="11" spans="1:8" ht="14.45" x14ac:dyDescent="0.3">
      <c r="A11" s="32" t="s">
        <v>81</v>
      </c>
      <c r="B11" s="32">
        <v>13500</v>
      </c>
      <c r="C11" s="32">
        <v>13500</v>
      </c>
      <c r="D11" s="32">
        <v>13500</v>
      </c>
      <c r="E11" s="43" t="s">
        <v>105</v>
      </c>
      <c r="H11" s="1"/>
    </row>
    <row r="12" spans="1:8" ht="14.45" x14ac:dyDescent="0.3">
      <c r="A12" s="32" t="s">
        <v>28</v>
      </c>
      <c r="B12" s="32">
        <v>18400</v>
      </c>
      <c r="C12" s="32">
        <v>19100</v>
      </c>
      <c r="D12" s="32">
        <v>19700</v>
      </c>
      <c r="E12" s="43" t="s">
        <v>105</v>
      </c>
      <c r="H12" s="1"/>
    </row>
    <row r="13" spans="1:8" ht="14.45" x14ac:dyDescent="0.3">
      <c r="A13" s="32" t="s">
        <v>115</v>
      </c>
      <c r="B13" s="32">
        <v>640</v>
      </c>
      <c r="C13" s="32">
        <v>630</v>
      </c>
      <c r="D13" s="32">
        <v>610</v>
      </c>
      <c r="E13" s="43" t="s">
        <v>109</v>
      </c>
      <c r="H13" s="1"/>
    </row>
    <row r="14" spans="1:8" ht="14.45" x14ac:dyDescent="0.3">
      <c r="A14" s="32" t="s">
        <v>14</v>
      </c>
      <c r="B14" s="32">
        <v>367900</v>
      </c>
      <c r="C14" s="32">
        <v>375600</v>
      </c>
      <c r="D14" s="32">
        <v>389000</v>
      </c>
      <c r="E14" s="43" t="s">
        <v>109</v>
      </c>
      <c r="H14" s="1"/>
    </row>
    <row r="15" spans="1:8" ht="14.45" x14ac:dyDescent="0.3">
      <c r="A15" s="32" t="s">
        <v>20</v>
      </c>
      <c r="B15" s="32">
        <v>17550</v>
      </c>
      <c r="C15" s="32">
        <v>17550</v>
      </c>
      <c r="D15" s="32">
        <v>17500</v>
      </c>
      <c r="E15" s="43" t="s">
        <v>105</v>
      </c>
      <c r="H15" s="1"/>
    </row>
    <row r="16" spans="1:8" ht="14.45" x14ac:dyDescent="0.3">
      <c r="A16" s="32" t="s">
        <v>49</v>
      </c>
      <c r="B16" s="32">
        <v>125900</v>
      </c>
      <c r="C16" s="32">
        <v>128100</v>
      </c>
      <c r="D16" s="32">
        <v>130500</v>
      </c>
      <c r="E16" s="43" t="s">
        <v>105</v>
      </c>
      <c r="H16" s="1"/>
    </row>
    <row r="17" spans="1:8" ht="14.45" x14ac:dyDescent="0.3">
      <c r="A17" s="32" t="s">
        <v>55</v>
      </c>
      <c r="B17" s="32">
        <v>58500</v>
      </c>
      <c r="C17" s="32">
        <v>58900</v>
      </c>
      <c r="D17" s="32">
        <v>59700</v>
      </c>
      <c r="E17" s="43" t="s">
        <v>105</v>
      </c>
      <c r="H17" s="1"/>
    </row>
    <row r="18" spans="1:8" ht="14.45" x14ac:dyDescent="0.3">
      <c r="A18" s="32" t="s">
        <v>39</v>
      </c>
      <c r="B18" s="32">
        <v>46600</v>
      </c>
      <c r="C18" s="32">
        <v>46900</v>
      </c>
      <c r="D18" s="32">
        <v>47300</v>
      </c>
      <c r="E18" s="43" t="s">
        <v>105</v>
      </c>
      <c r="H18" s="1"/>
    </row>
    <row r="19" spans="1:8" ht="14.45" x14ac:dyDescent="0.3">
      <c r="A19" s="32" t="s">
        <v>21</v>
      </c>
      <c r="B19" s="32">
        <v>12300</v>
      </c>
      <c r="C19" s="32">
        <v>12150</v>
      </c>
      <c r="D19" s="32">
        <v>12000</v>
      </c>
      <c r="E19" s="43" t="s">
        <v>109</v>
      </c>
      <c r="H19" s="1"/>
    </row>
    <row r="20" spans="1:8" ht="14.45" x14ac:dyDescent="0.3">
      <c r="A20" s="32" t="s">
        <v>19</v>
      </c>
      <c r="B20" s="32">
        <v>13850</v>
      </c>
      <c r="C20" s="32">
        <v>14000</v>
      </c>
      <c r="D20" s="32">
        <v>14050</v>
      </c>
      <c r="E20" s="43" t="s">
        <v>109</v>
      </c>
      <c r="H20" s="1"/>
    </row>
    <row r="21" spans="1:8" ht="14.45" x14ac:dyDescent="0.3">
      <c r="A21" s="32" t="s">
        <v>130</v>
      </c>
      <c r="B21" s="32">
        <v>145700</v>
      </c>
      <c r="C21" s="32">
        <v>155600</v>
      </c>
      <c r="D21" s="32">
        <v>165500</v>
      </c>
      <c r="E21" s="43" t="s">
        <v>109</v>
      </c>
      <c r="H21" s="1"/>
    </row>
    <row r="22" spans="1:8" ht="14.45" x14ac:dyDescent="0.3">
      <c r="A22" s="32" t="s">
        <v>36</v>
      </c>
      <c r="B22" s="32">
        <v>75500</v>
      </c>
      <c r="C22" s="32">
        <v>77300</v>
      </c>
      <c r="D22" s="32">
        <v>79000</v>
      </c>
      <c r="E22" s="43" t="s">
        <v>105</v>
      </c>
      <c r="H22" s="1"/>
    </row>
    <row r="23" spans="1:8" ht="14.45" x14ac:dyDescent="0.3">
      <c r="A23" s="32" t="s">
        <v>80</v>
      </c>
      <c r="B23" s="32">
        <v>18750</v>
      </c>
      <c r="C23" s="32">
        <v>18900</v>
      </c>
      <c r="D23" s="32">
        <v>18950</v>
      </c>
      <c r="E23" s="43" t="s">
        <v>105</v>
      </c>
      <c r="H23" s="1"/>
    </row>
    <row r="24" spans="1:8" ht="14.45" x14ac:dyDescent="0.3">
      <c r="A24" s="32" t="s">
        <v>58</v>
      </c>
      <c r="B24" s="32">
        <v>30700</v>
      </c>
      <c r="C24" s="32">
        <v>30400</v>
      </c>
      <c r="D24" s="32">
        <v>30300</v>
      </c>
      <c r="E24" s="43" t="s">
        <v>109</v>
      </c>
      <c r="H24" s="1"/>
    </row>
    <row r="25" spans="1:8" ht="14.45" x14ac:dyDescent="0.3">
      <c r="A25" s="32" t="s">
        <v>31</v>
      </c>
      <c r="B25" s="32">
        <v>11350</v>
      </c>
      <c r="C25" s="32">
        <v>11750</v>
      </c>
      <c r="D25" s="32">
        <v>12200</v>
      </c>
      <c r="E25" s="43" t="s">
        <v>109</v>
      </c>
      <c r="H25" s="1"/>
    </row>
    <row r="26" spans="1:8" ht="14.45" x14ac:dyDescent="0.3">
      <c r="A26" s="32" t="s">
        <v>50</v>
      </c>
      <c r="B26" s="32">
        <v>53000</v>
      </c>
      <c r="C26" s="32">
        <v>53500</v>
      </c>
      <c r="D26" s="32">
        <v>53800</v>
      </c>
      <c r="E26" s="43" t="s">
        <v>105</v>
      </c>
      <c r="H26" s="1"/>
    </row>
    <row r="27" spans="1:8" ht="14.45" x14ac:dyDescent="0.3">
      <c r="A27" s="32" t="s">
        <v>53</v>
      </c>
      <c r="B27" s="32">
        <v>3860</v>
      </c>
      <c r="C27" s="32">
        <v>3930</v>
      </c>
      <c r="D27" s="32">
        <v>3990</v>
      </c>
      <c r="E27" s="43" t="s">
        <v>109</v>
      </c>
      <c r="H27" s="1"/>
    </row>
    <row r="28" spans="1:8" x14ac:dyDescent="0.25">
      <c r="A28" s="32" t="s">
        <v>32</v>
      </c>
      <c r="B28" s="32">
        <v>19150</v>
      </c>
      <c r="C28" s="32">
        <v>19450</v>
      </c>
      <c r="D28" s="32">
        <v>19750</v>
      </c>
      <c r="E28" s="43" t="s">
        <v>109</v>
      </c>
      <c r="H28" s="1"/>
    </row>
    <row r="29" spans="1:8" x14ac:dyDescent="0.25">
      <c r="A29" s="32" t="s">
        <v>67</v>
      </c>
      <c r="B29" s="32">
        <v>49800</v>
      </c>
      <c r="C29" s="32">
        <v>51200</v>
      </c>
      <c r="D29" s="32">
        <v>53000</v>
      </c>
      <c r="E29" s="43" t="s">
        <v>109</v>
      </c>
      <c r="H29" s="1"/>
    </row>
    <row r="30" spans="1:8" x14ac:dyDescent="0.25">
      <c r="A30" s="32" t="s">
        <v>51</v>
      </c>
      <c r="B30" s="32">
        <v>6950</v>
      </c>
      <c r="C30" s="32">
        <v>6560</v>
      </c>
      <c r="D30" s="32">
        <v>6210</v>
      </c>
      <c r="E30" s="43" t="s">
        <v>105</v>
      </c>
      <c r="H30" s="1"/>
    </row>
    <row r="31" spans="1:8" x14ac:dyDescent="0.25">
      <c r="A31" s="32" t="s">
        <v>38</v>
      </c>
      <c r="B31" s="32">
        <v>103000</v>
      </c>
      <c r="C31" s="32">
        <v>103600</v>
      </c>
      <c r="D31" s="32">
        <v>104600</v>
      </c>
      <c r="E31" s="43" t="s">
        <v>105</v>
      </c>
      <c r="H31" s="1"/>
    </row>
    <row r="32" spans="1:8" x14ac:dyDescent="0.25">
      <c r="A32" s="32" t="s">
        <v>12</v>
      </c>
      <c r="B32" s="32">
        <v>4040</v>
      </c>
      <c r="C32" s="32">
        <v>4120</v>
      </c>
      <c r="D32" s="32">
        <v>4180</v>
      </c>
      <c r="E32" s="43" t="s">
        <v>105</v>
      </c>
      <c r="H32" s="1"/>
    </row>
    <row r="33" spans="1:8" x14ac:dyDescent="0.25">
      <c r="A33" s="32" t="s">
        <v>23</v>
      </c>
      <c r="B33" s="32">
        <v>27600</v>
      </c>
      <c r="C33" s="32">
        <v>28300</v>
      </c>
      <c r="D33" s="32">
        <v>29000</v>
      </c>
      <c r="E33" s="43" t="s">
        <v>105</v>
      </c>
      <c r="H33" s="1"/>
    </row>
    <row r="34" spans="1:8" x14ac:dyDescent="0.25">
      <c r="A34" s="32" t="s">
        <v>22</v>
      </c>
      <c r="B34" s="32">
        <v>45700</v>
      </c>
      <c r="C34" s="32">
        <v>47100</v>
      </c>
      <c r="D34" s="32">
        <v>48200</v>
      </c>
      <c r="E34" s="43" t="s">
        <v>109</v>
      </c>
      <c r="H34" s="1"/>
    </row>
    <row r="35" spans="1:8" x14ac:dyDescent="0.25">
      <c r="A35" s="32" t="s">
        <v>151</v>
      </c>
      <c r="B35" s="32">
        <v>23500</v>
      </c>
      <c r="C35" s="32">
        <v>23500</v>
      </c>
      <c r="D35" s="32">
        <v>23500</v>
      </c>
      <c r="E35" s="43" t="s">
        <v>105</v>
      </c>
      <c r="H35" s="1"/>
    </row>
    <row r="36" spans="1:8" x14ac:dyDescent="0.25">
      <c r="A36" s="32" t="s">
        <v>79</v>
      </c>
      <c r="B36" s="32">
        <v>31900</v>
      </c>
      <c r="C36" s="32">
        <v>32300</v>
      </c>
      <c r="D36" s="32">
        <v>32600</v>
      </c>
      <c r="E36" s="43" t="s">
        <v>105</v>
      </c>
      <c r="H36" s="1"/>
    </row>
    <row r="37" spans="1:8" x14ac:dyDescent="0.25">
      <c r="A37" s="32" t="s">
        <v>68</v>
      </c>
      <c r="B37" s="32">
        <v>57700</v>
      </c>
      <c r="C37" s="32">
        <v>58200</v>
      </c>
      <c r="D37" s="32">
        <v>58700</v>
      </c>
      <c r="E37" s="43" t="s">
        <v>105</v>
      </c>
      <c r="H37" s="1"/>
    </row>
    <row r="38" spans="1:8" x14ac:dyDescent="0.25">
      <c r="A38" s="32" t="s">
        <v>70</v>
      </c>
      <c r="B38" s="32">
        <v>46300</v>
      </c>
      <c r="C38" s="32">
        <v>47700</v>
      </c>
      <c r="D38" s="32">
        <v>49000</v>
      </c>
      <c r="E38" s="43" t="s">
        <v>105</v>
      </c>
      <c r="H38" s="1"/>
    </row>
    <row r="39" spans="1:8" x14ac:dyDescent="0.25">
      <c r="A39" s="32" t="s">
        <v>30</v>
      </c>
      <c r="B39" s="32">
        <v>73800</v>
      </c>
      <c r="C39" s="32">
        <v>75300</v>
      </c>
      <c r="D39" s="32">
        <v>76500</v>
      </c>
      <c r="E39" s="43" t="s">
        <v>105</v>
      </c>
      <c r="H39" s="1"/>
    </row>
    <row r="40" spans="1:8" x14ac:dyDescent="0.25">
      <c r="A40" s="32" t="s">
        <v>75</v>
      </c>
      <c r="B40" s="32">
        <v>8960</v>
      </c>
      <c r="C40" s="32">
        <v>8670</v>
      </c>
      <c r="D40" s="32">
        <v>8370</v>
      </c>
      <c r="E40" s="43" t="s">
        <v>105</v>
      </c>
      <c r="H40" s="1"/>
    </row>
    <row r="41" spans="1:8" x14ac:dyDescent="0.25">
      <c r="A41" s="32" t="s">
        <v>159</v>
      </c>
      <c r="B41" s="32">
        <v>9330</v>
      </c>
      <c r="C41" s="32">
        <v>9170</v>
      </c>
      <c r="D41" s="32">
        <v>8990</v>
      </c>
      <c r="E41" s="43" t="s">
        <v>105</v>
      </c>
      <c r="H41" s="1"/>
    </row>
    <row r="42" spans="1:8" x14ac:dyDescent="0.25">
      <c r="A42" s="32" t="s">
        <v>57</v>
      </c>
      <c r="B42" s="32">
        <v>84600</v>
      </c>
      <c r="C42" s="32">
        <v>88100</v>
      </c>
      <c r="D42" s="32">
        <v>91500</v>
      </c>
      <c r="E42" s="43" t="s">
        <v>105</v>
      </c>
      <c r="H42" s="1"/>
    </row>
    <row r="43" spans="1:8" x14ac:dyDescent="0.25">
      <c r="A43" s="32" t="s">
        <v>66</v>
      </c>
      <c r="B43" s="32">
        <v>52700</v>
      </c>
      <c r="C43" s="32">
        <v>53700</v>
      </c>
      <c r="D43" s="32">
        <v>54600</v>
      </c>
      <c r="E43" s="43" t="s">
        <v>105</v>
      </c>
      <c r="H43" s="1"/>
    </row>
    <row r="44" spans="1:8" x14ac:dyDescent="0.25">
      <c r="A44" s="32" t="s">
        <v>37</v>
      </c>
      <c r="B44" s="32">
        <v>28700</v>
      </c>
      <c r="C44" s="32">
        <v>31700</v>
      </c>
      <c r="D44" s="32">
        <v>35000</v>
      </c>
      <c r="E44" s="43" t="s">
        <v>105</v>
      </c>
      <c r="H44" s="1"/>
    </row>
    <row r="45" spans="1:8" x14ac:dyDescent="0.25">
      <c r="A45" s="32" t="s">
        <v>61</v>
      </c>
      <c r="B45" s="32">
        <v>14850</v>
      </c>
      <c r="C45" s="32">
        <v>14350</v>
      </c>
      <c r="D45" s="32">
        <v>13950</v>
      </c>
      <c r="E45" s="43" t="s">
        <v>105</v>
      </c>
      <c r="H45" s="1"/>
    </row>
    <row r="46" spans="1:8" x14ac:dyDescent="0.25">
      <c r="A46" s="32" t="s">
        <v>65</v>
      </c>
      <c r="B46" s="32">
        <v>68900</v>
      </c>
      <c r="C46" s="32">
        <v>69100</v>
      </c>
      <c r="D46" s="32">
        <v>69600</v>
      </c>
      <c r="E46" s="43" t="s">
        <v>105</v>
      </c>
      <c r="H46" s="1"/>
    </row>
    <row r="47" spans="1:8" x14ac:dyDescent="0.25">
      <c r="A47" s="32" t="s">
        <v>62</v>
      </c>
      <c r="B47" s="32">
        <v>13400</v>
      </c>
      <c r="C47" s="32">
        <v>12400</v>
      </c>
      <c r="D47" s="32">
        <v>11800</v>
      </c>
      <c r="E47" s="43" t="s">
        <v>105</v>
      </c>
      <c r="H47" s="1"/>
    </row>
    <row r="48" spans="1:8" x14ac:dyDescent="0.25">
      <c r="A48" s="32" t="s">
        <v>16</v>
      </c>
      <c r="B48" s="32">
        <v>41100</v>
      </c>
      <c r="C48" s="32">
        <v>46400</v>
      </c>
      <c r="D48" s="32">
        <v>50800</v>
      </c>
      <c r="E48" s="43" t="s">
        <v>109</v>
      </c>
      <c r="H48" s="1"/>
    </row>
    <row r="49" spans="1:8" x14ac:dyDescent="0.25">
      <c r="A49" s="32" t="s">
        <v>48</v>
      </c>
      <c r="B49" s="32">
        <v>26900</v>
      </c>
      <c r="C49" s="32">
        <v>26300</v>
      </c>
      <c r="D49" s="32">
        <v>25900</v>
      </c>
      <c r="E49" s="43" t="s">
        <v>105</v>
      </c>
      <c r="H49" s="1"/>
    </row>
    <row r="50" spans="1:8" x14ac:dyDescent="0.25">
      <c r="A50" s="32" t="s">
        <v>44</v>
      </c>
      <c r="B50" s="32">
        <v>22900</v>
      </c>
      <c r="C50" s="32">
        <v>22100</v>
      </c>
      <c r="D50" s="32">
        <v>21300</v>
      </c>
      <c r="E50" s="43" t="s">
        <v>105</v>
      </c>
      <c r="H50" s="1"/>
    </row>
    <row r="51" spans="1:8" x14ac:dyDescent="0.25">
      <c r="A51" s="32" t="s">
        <v>40</v>
      </c>
      <c r="B51" s="32">
        <v>9420</v>
      </c>
      <c r="C51" s="32">
        <v>9500</v>
      </c>
      <c r="D51" s="32">
        <v>9500</v>
      </c>
      <c r="E51" s="43" t="s">
        <v>105</v>
      </c>
      <c r="H51" s="1"/>
    </row>
    <row r="52" spans="1:8" x14ac:dyDescent="0.25">
      <c r="A52" s="32" t="s">
        <v>35</v>
      </c>
      <c r="B52" s="32">
        <v>29600</v>
      </c>
      <c r="C52" s="32">
        <v>29800</v>
      </c>
      <c r="D52" s="32">
        <v>29900</v>
      </c>
      <c r="E52" s="43" t="s">
        <v>109</v>
      </c>
      <c r="H52" s="1"/>
    </row>
    <row r="53" spans="1:8" x14ac:dyDescent="0.25">
      <c r="A53" s="32" t="s">
        <v>69</v>
      </c>
      <c r="B53" s="32">
        <v>9180</v>
      </c>
      <c r="C53" s="32">
        <v>9190</v>
      </c>
      <c r="D53" s="32">
        <v>9180</v>
      </c>
      <c r="E53" s="43" t="s">
        <v>105</v>
      </c>
      <c r="H53" s="1"/>
    </row>
    <row r="54" spans="1:8" x14ac:dyDescent="0.25">
      <c r="A54" s="32" t="s">
        <v>33</v>
      </c>
      <c r="B54" s="32">
        <v>17700</v>
      </c>
      <c r="C54" s="32">
        <v>17400</v>
      </c>
      <c r="D54" s="32">
        <v>17350</v>
      </c>
      <c r="E54" s="43" t="s">
        <v>109</v>
      </c>
      <c r="H54" s="1"/>
    </row>
    <row r="55" spans="1:8" x14ac:dyDescent="0.25">
      <c r="A55" s="32" t="s">
        <v>52</v>
      </c>
      <c r="B55" s="32">
        <v>48000</v>
      </c>
      <c r="C55" s="32">
        <v>49700</v>
      </c>
      <c r="D55" s="32">
        <v>51300</v>
      </c>
      <c r="E55" s="43" t="s">
        <v>105</v>
      </c>
      <c r="H55" s="1"/>
    </row>
    <row r="56" spans="1:8" x14ac:dyDescent="0.25">
      <c r="A56" s="32" t="s">
        <v>63</v>
      </c>
      <c r="B56" s="32">
        <v>34100</v>
      </c>
      <c r="C56" s="32">
        <v>34400</v>
      </c>
      <c r="D56" s="32">
        <v>35000</v>
      </c>
      <c r="E56" s="43" t="s">
        <v>105</v>
      </c>
      <c r="H56" s="1"/>
    </row>
    <row r="57" spans="1:8" x14ac:dyDescent="0.25">
      <c r="A57" s="32" t="s">
        <v>54</v>
      </c>
      <c r="B57" s="32">
        <v>115800</v>
      </c>
      <c r="C57" s="32">
        <v>121700</v>
      </c>
      <c r="D57" s="32">
        <v>131800</v>
      </c>
      <c r="E57" s="43" t="s">
        <v>105</v>
      </c>
      <c r="H57" s="1"/>
    </row>
    <row r="58" spans="1:8" x14ac:dyDescent="0.25">
      <c r="A58" s="32" t="s">
        <v>56</v>
      </c>
      <c r="B58" s="32">
        <v>27000</v>
      </c>
      <c r="C58" s="32">
        <v>27100</v>
      </c>
      <c r="D58" s="32">
        <v>27300</v>
      </c>
      <c r="E58" s="43" t="s">
        <v>105</v>
      </c>
      <c r="H58" s="1"/>
    </row>
    <row r="59" spans="1:8" x14ac:dyDescent="0.25">
      <c r="A59" s="32" t="s">
        <v>74</v>
      </c>
      <c r="B59" s="32">
        <v>44700</v>
      </c>
      <c r="C59" s="32">
        <v>45300</v>
      </c>
      <c r="D59" s="32">
        <v>45900</v>
      </c>
      <c r="E59" s="43" t="s">
        <v>105</v>
      </c>
      <c r="H59" s="1"/>
    </row>
    <row r="60" spans="1:8" x14ac:dyDescent="0.25">
      <c r="A60" s="32" t="s">
        <v>78</v>
      </c>
      <c r="B60" s="32">
        <v>41500</v>
      </c>
      <c r="C60" s="32">
        <v>42500</v>
      </c>
      <c r="D60" s="32">
        <v>43400</v>
      </c>
      <c r="E60" s="43" t="s">
        <v>105</v>
      </c>
      <c r="H60" s="1"/>
    </row>
    <row r="61" spans="1:8" x14ac:dyDescent="0.25">
      <c r="A61" s="32" t="s">
        <v>41</v>
      </c>
      <c r="B61" s="32">
        <v>64300</v>
      </c>
      <c r="C61" s="32">
        <v>67900</v>
      </c>
      <c r="D61" s="32">
        <v>71600</v>
      </c>
      <c r="E61" s="43" t="s">
        <v>109</v>
      </c>
      <c r="H61" s="1"/>
    </row>
    <row r="62" spans="1:8" x14ac:dyDescent="0.25">
      <c r="A62" s="32" t="s">
        <v>18</v>
      </c>
      <c r="B62" s="32">
        <v>48600</v>
      </c>
      <c r="C62" s="32">
        <v>52900</v>
      </c>
      <c r="D62" s="32">
        <v>57200</v>
      </c>
      <c r="E62" s="43" t="s">
        <v>109</v>
      </c>
      <c r="H62" s="1"/>
    </row>
    <row r="63" spans="1:8" x14ac:dyDescent="0.25">
      <c r="A63" s="32" t="s">
        <v>71</v>
      </c>
      <c r="B63" s="32">
        <v>7620</v>
      </c>
      <c r="C63" s="32">
        <v>7670</v>
      </c>
      <c r="D63" s="32">
        <v>7690</v>
      </c>
      <c r="E63" s="43" t="s">
        <v>105</v>
      </c>
      <c r="H63" s="1"/>
    </row>
    <row r="64" spans="1:8" x14ac:dyDescent="0.25">
      <c r="A64" s="32" t="s">
        <v>27</v>
      </c>
      <c r="B64" s="32">
        <v>46000</v>
      </c>
      <c r="C64" s="32">
        <v>47800</v>
      </c>
      <c r="D64" s="32">
        <v>49300</v>
      </c>
      <c r="E64" s="43" t="s">
        <v>109</v>
      </c>
      <c r="H64" s="1"/>
    </row>
    <row r="65" spans="1:8" x14ac:dyDescent="0.25">
      <c r="A65" s="32" t="s">
        <v>77</v>
      </c>
      <c r="B65" s="32">
        <v>8380</v>
      </c>
      <c r="C65" s="32">
        <v>7870</v>
      </c>
      <c r="D65" s="32">
        <v>7610</v>
      </c>
      <c r="E65" s="43" t="s">
        <v>105</v>
      </c>
      <c r="H65" s="1"/>
    </row>
    <row r="66" spans="1:8" x14ac:dyDescent="0.25">
      <c r="A66" s="32" t="s">
        <v>24</v>
      </c>
      <c r="B66" s="32">
        <v>20900</v>
      </c>
      <c r="C66" s="32">
        <v>21000</v>
      </c>
      <c r="D66" s="32">
        <v>21000</v>
      </c>
      <c r="E66" s="43" t="s">
        <v>109</v>
      </c>
      <c r="H66" s="1"/>
    </row>
    <row r="67" spans="1:8" x14ac:dyDescent="0.25">
      <c r="A67" s="32" t="s">
        <v>46</v>
      </c>
      <c r="B67" s="32">
        <v>9630</v>
      </c>
      <c r="C67" s="32">
        <v>9490</v>
      </c>
      <c r="D67" s="32">
        <v>9340</v>
      </c>
      <c r="E67" s="43" t="s">
        <v>105</v>
      </c>
      <c r="H67" s="1"/>
    </row>
    <row r="68" spans="1:8" x14ac:dyDescent="0.25">
      <c r="A68" s="32" t="s">
        <v>26</v>
      </c>
      <c r="B68" s="32">
        <v>43600</v>
      </c>
      <c r="C68" s="32">
        <v>43100</v>
      </c>
      <c r="D68" s="32">
        <v>42900</v>
      </c>
      <c r="E68" s="43" t="s">
        <v>105</v>
      </c>
      <c r="H68" s="1"/>
    </row>
    <row r="69" spans="1:8" x14ac:dyDescent="0.25">
      <c r="A69" s="32" t="s">
        <v>29</v>
      </c>
      <c r="B69" s="32">
        <v>200200</v>
      </c>
      <c r="C69" s="32">
        <v>209600</v>
      </c>
      <c r="D69" s="32">
        <v>219200</v>
      </c>
      <c r="E69" s="43" t="s">
        <v>105</v>
      </c>
      <c r="H69" s="1"/>
    </row>
    <row r="70" spans="1:8" x14ac:dyDescent="0.25">
      <c r="A70" s="32" t="s">
        <v>76</v>
      </c>
      <c r="B70" s="32">
        <v>45800</v>
      </c>
      <c r="C70" s="32">
        <v>47500</v>
      </c>
      <c r="D70" s="32">
        <v>49700</v>
      </c>
      <c r="E70" s="43" t="s">
        <v>105</v>
      </c>
      <c r="H70" s="1"/>
    </row>
    <row r="71" spans="1:8" x14ac:dyDescent="0.25">
      <c r="A71" s="32" t="s">
        <v>45</v>
      </c>
      <c r="B71" s="32">
        <v>8980</v>
      </c>
      <c r="C71" s="32">
        <v>9120</v>
      </c>
      <c r="D71" s="32">
        <v>9220</v>
      </c>
      <c r="E71" s="43" t="s">
        <v>109</v>
      </c>
      <c r="H71" s="1"/>
    </row>
    <row r="72" spans="1:8" x14ac:dyDescent="0.25">
      <c r="A72" s="32" t="s">
        <v>34</v>
      </c>
      <c r="B72" s="32">
        <v>34500</v>
      </c>
      <c r="C72" s="32">
        <v>34200</v>
      </c>
      <c r="D72" s="32">
        <v>34100</v>
      </c>
      <c r="E72" s="43" t="s">
        <v>105</v>
      </c>
      <c r="H72" s="1"/>
    </row>
    <row r="73" spans="1:8" x14ac:dyDescent="0.25">
      <c r="A73" s="32" t="s">
        <v>25</v>
      </c>
      <c r="B73" s="32">
        <v>80600</v>
      </c>
      <c r="C73" s="32">
        <v>83600</v>
      </c>
      <c r="D73" s="32">
        <v>87000</v>
      </c>
      <c r="E73" s="43" t="s">
        <v>109</v>
      </c>
      <c r="H73" s="1"/>
    </row>
    <row r="74" spans="1:8" s="1" customFormat="1" x14ac:dyDescent="0.25"/>
    <row r="75" spans="1:8" ht="23.25" x14ac:dyDescent="0.35">
      <c r="A75" s="35" t="s">
        <v>196</v>
      </c>
      <c r="B75" s="35"/>
      <c r="C75" s="35"/>
      <c r="D75" s="35"/>
      <c r="E75" s="50"/>
      <c r="H75" s="1"/>
    </row>
    <row r="76" spans="1:8" s="1" customFormat="1" x14ac:dyDescent="0.25">
      <c r="A76" s="20" t="s">
        <v>232</v>
      </c>
      <c r="B76" s="49"/>
      <c r="C76" s="49"/>
      <c r="D76" s="49"/>
      <c r="E76" s="49"/>
    </row>
    <row r="77" spans="1:8" s="1" customFormat="1" x14ac:dyDescent="0.25">
      <c r="A77" s="49" t="s">
        <v>231</v>
      </c>
      <c r="B77" s="49"/>
      <c r="C77" s="49"/>
      <c r="D77" s="49"/>
      <c r="E77" s="49"/>
    </row>
    <row r="78" spans="1:8" s="1" customFormat="1" x14ac:dyDescent="0.25">
      <c r="A78" s="49" t="s">
        <v>218</v>
      </c>
      <c r="B78" s="49"/>
      <c r="C78" s="49"/>
      <c r="D78" s="49"/>
      <c r="E78" s="49"/>
    </row>
    <row r="79" spans="1:8" s="1" customFormat="1" x14ac:dyDescent="0.25">
      <c r="A79" s="49"/>
      <c r="B79" s="49"/>
      <c r="C79" s="49"/>
      <c r="D79" s="49"/>
      <c r="E79" s="49"/>
    </row>
    <row r="80" spans="1:8" s="1" customFormat="1" ht="26.25" x14ac:dyDescent="0.25">
      <c r="A80" s="31" t="s">
        <v>219</v>
      </c>
      <c r="B80" s="31">
        <v>2011</v>
      </c>
      <c r="C80" s="47">
        <v>2016</v>
      </c>
      <c r="D80" s="31">
        <v>2021</v>
      </c>
      <c r="E80" s="31" t="s">
        <v>98</v>
      </c>
    </row>
    <row r="81" spans="1:5" s="1" customFormat="1" x14ac:dyDescent="0.25">
      <c r="A81" s="48" t="s">
        <v>197</v>
      </c>
      <c r="B81" s="32">
        <v>56200</v>
      </c>
      <c r="C81" s="32">
        <v>61000</v>
      </c>
      <c r="D81" s="32">
        <v>67100</v>
      </c>
      <c r="E81" s="43" t="s">
        <v>109</v>
      </c>
    </row>
    <row r="82" spans="1:5" s="1" customFormat="1" x14ac:dyDescent="0.25">
      <c r="A82" s="48" t="s">
        <v>198</v>
      </c>
      <c r="B82" s="32">
        <v>91300</v>
      </c>
      <c r="C82" s="32">
        <v>98300</v>
      </c>
      <c r="D82" s="32">
        <v>109500</v>
      </c>
      <c r="E82" s="43" t="s">
        <v>109</v>
      </c>
    </row>
    <row r="83" spans="1:5" s="1" customFormat="1" x14ac:dyDescent="0.25">
      <c r="A83" s="48" t="s">
        <v>199</v>
      </c>
      <c r="B83" s="32">
        <v>51200</v>
      </c>
      <c r="C83" s="32">
        <v>55500</v>
      </c>
      <c r="D83" s="32">
        <v>61500</v>
      </c>
      <c r="E83" s="43" t="s">
        <v>109</v>
      </c>
    </row>
    <row r="84" spans="1:5" s="1" customFormat="1" x14ac:dyDescent="0.25">
      <c r="A84" s="48" t="s">
        <v>200</v>
      </c>
      <c r="B84" s="32">
        <v>88300</v>
      </c>
      <c r="C84" s="32">
        <v>92800</v>
      </c>
      <c r="D84" s="32">
        <v>97100</v>
      </c>
      <c r="E84" s="43" t="s">
        <v>109</v>
      </c>
    </row>
    <row r="85" spans="1:5" s="1" customFormat="1" x14ac:dyDescent="0.25">
      <c r="A85" s="48" t="s">
        <v>201</v>
      </c>
      <c r="B85" s="32">
        <v>58700</v>
      </c>
      <c r="C85" s="32">
        <v>62100</v>
      </c>
      <c r="D85" s="32">
        <v>69800</v>
      </c>
      <c r="E85" s="43" t="s">
        <v>109</v>
      </c>
    </row>
    <row r="86" spans="1:5" s="1" customFormat="1" x14ac:dyDescent="0.25">
      <c r="A86" s="48" t="s">
        <v>202</v>
      </c>
      <c r="B86" s="32">
        <v>114000</v>
      </c>
      <c r="C86" s="32">
        <v>122800</v>
      </c>
      <c r="D86" s="32">
        <v>131700</v>
      </c>
      <c r="E86" s="43" t="s">
        <v>109</v>
      </c>
    </row>
    <row r="87" spans="1:5" s="1" customFormat="1" x14ac:dyDescent="0.25">
      <c r="A87" s="48" t="s">
        <v>203</v>
      </c>
      <c r="B87" s="32">
        <v>50200</v>
      </c>
      <c r="C87" s="32">
        <v>53600</v>
      </c>
      <c r="D87" s="32">
        <v>58100</v>
      </c>
      <c r="E87" s="43" t="s">
        <v>109</v>
      </c>
    </row>
    <row r="88" spans="1:5" s="1" customFormat="1" x14ac:dyDescent="0.25">
      <c r="A88" s="48" t="s">
        <v>204</v>
      </c>
      <c r="B88" s="32">
        <v>900</v>
      </c>
      <c r="C88" s="32">
        <v>900</v>
      </c>
      <c r="D88" s="32">
        <v>910</v>
      </c>
      <c r="E88" s="43" t="s">
        <v>109</v>
      </c>
    </row>
    <row r="89" spans="1:5" s="1" customFormat="1" x14ac:dyDescent="0.25">
      <c r="A89" s="48" t="s">
        <v>205</v>
      </c>
      <c r="B89" s="32">
        <v>8750</v>
      </c>
      <c r="C89" s="32">
        <v>9350</v>
      </c>
      <c r="D89" s="32">
        <v>9990</v>
      </c>
      <c r="E89" s="43" t="s">
        <v>109</v>
      </c>
    </row>
    <row r="90" spans="1:5" s="1" customFormat="1" x14ac:dyDescent="0.25">
      <c r="A90" s="48" t="s">
        <v>206</v>
      </c>
      <c r="B90" s="32">
        <v>71500</v>
      </c>
      <c r="C90" s="32">
        <v>76400</v>
      </c>
      <c r="D90" s="32">
        <v>82800</v>
      </c>
      <c r="E90" s="43" t="s">
        <v>109</v>
      </c>
    </row>
    <row r="91" spans="1:5" s="1" customFormat="1" x14ac:dyDescent="0.25">
      <c r="A91" s="48" t="s">
        <v>207</v>
      </c>
      <c r="B91" s="32">
        <v>78900</v>
      </c>
      <c r="C91" s="32">
        <v>85200</v>
      </c>
      <c r="D91" s="32">
        <v>91900</v>
      </c>
      <c r="E91" s="43" t="s">
        <v>109</v>
      </c>
    </row>
    <row r="92" spans="1:5" s="1" customFormat="1" x14ac:dyDescent="0.25">
      <c r="A92" s="48" t="s">
        <v>208</v>
      </c>
      <c r="B92" s="32">
        <v>101200</v>
      </c>
      <c r="C92" s="32">
        <v>107100</v>
      </c>
      <c r="D92" s="32">
        <v>113400</v>
      </c>
      <c r="E92" s="43" t="s">
        <v>109</v>
      </c>
    </row>
    <row r="93" spans="1:5" s="1" customFormat="1" x14ac:dyDescent="0.25">
      <c r="A93" s="48" t="s">
        <v>209</v>
      </c>
      <c r="B93" s="32">
        <v>57700</v>
      </c>
      <c r="C93" s="32">
        <v>61800</v>
      </c>
      <c r="D93" s="32">
        <v>66200</v>
      </c>
      <c r="E93" s="43" t="s">
        <v>109</v>
      </c>
    </row>
    <row r="94" spans="1:5" s="1" customFormat="1" x14ac:dyDescent="0.25">
      <c r="A94" s="48" t="s">
        <v>210</v>
      </c>
      <c r="B94" s="32">
        <v>82700</v>
      </c>
      <c r="C94" s="32">
        <v>89400</v>
      </c>
      <c r="D94" s="32">
        <v>96400</v>
      </c>
      <c r="E94" s="43" t="s">
        <v>109</v>
      </c>
    </row>
    <row r="95" spans="1:5" s="1" customFormat="1" x14ac:dyDescent="0.25">
      <c r="A95" s="48" t="s">
        <v>211</v>
      </c>
      <c r="B95" s="32">
        <v>76200</v>
      </c>
      <c r="C95" s="32">
        <v>81100</v>
      </c>
      <c r="D95" s="32">
        <v>86600</v>
      </c>
      <c r="E95" s="43" t="s">
        <v>109</v>
      </c>
    </row>
    <row r="96" spans="1:5" s="1" customFormat="1" x14ac:dyDescent="0.25">
      <c r="A96" s="48" t="s">
        <v>212</v>
      </c>
      <c r="B96" s="32">
        <v>132500</v>
      </c>
      <c r="C96" s="32">
        <v>142700</v>
      </c>
      <c r="D96" s="32">
        <v>151100</v>
      </c>
      <c r="E96" s="43" t="s">
        <v>109</v>
      </c>
    </row>
    <row r="97" spans="1:8" s="1" customFormat="1" x14ac:dyDescent="0.25">
      <c r="A97" s="48" t="s">
        <v>213</v>
      </c>
      <c r="B97" s="32">
        <v>78600</v>
      </c>
      <c r="C97" s="32">
        <v>84000</v>
      </c>
      <c r="D97" s="32">
        <v>90600</v>
      </c>
      <c r="E97" s="43" t="s">
        <v>109</v>
      </c>
    </row>
    <row r="98" spans="1:8" s="1" customFormat="1" x14ac:dyDescent="0.25">
      <c r="A98" s="48" t="s">
        <v>214</v>
      </c>
      <c r="B98" s="32">
        <v>83400</v>
      </c>
      <c r="C98" s="32">
        <v>89700</v>
      </c>
      <c r="D98" s="32">
        <v>96400</v>
      </c>
      <c r="E98" s="43" t="s">
        <v>109</v>
      </c>
    </row>
    <row r="99" spans="1:8" x14ac:dyDescent="0.25">
      <c r="A99" s="32" t="s">
        <v>215</v>
      </c>
      <c r="B99" s="32">
        <v>90300</v>
      </c>
      <c r="C99" s="32">
        <v>95900</v>
      </c>
      <c r="D99" s="32">
        <v>101400</v>
      </c>
      <c r="E99" s="43" t="s">
        <v>109</v>
      </c>
      <c r="H99" s="1"/>
    </row>
    <row r="100" spans="1:8" x14ac:dyDescent="0.25">
      <c r="A100" s="32" t="s">
        <v>216</v>
      </c>
      <c r="B100" s="32">
        <v>46500</v>
      </c>
      <c r="C100" s="32">
        <v>49800</v>
      </c>
      <c r="D100" s="32">
        <v>54300</v>
      </c>
      <c r="E100" s="43" t="s">
        <v>109</v>
      </c>
      <c r="H100" s="1"/>
    </row>
    <row r="101" spans="1:8" s="1" customFormat="1" x14ac:dyDescent="0.25">
      <c r="A101" s="32" t="s">
        <v>217</v>
      </c>
      <c r="B101" s="32">
        <v>66200</v>
      </c>
      <c r="C101" s="32">
        <v>71800</v>
      </c>
      <c r="D101" s="32">
        <v>79500</v>
      </c>
      <c r="E101" s="43" t="s">
        <v>105</v>
      </c>
    </row>
    <row r="102" spans="1:8" s="1" customFormat="1" x14ac:dyDescent="0.25">
      <c r="A102" s="32"/>
      <c r="B102" s="32"/>
      <c r="C102" s="32"/>
      <c r="D102" s="32"/>
      <c r="E102" s="43"/>
    </row>
    <row r="103" spans="1:8" x14ac:dyDescent="0.25">
      <c r="A103" s="33" t="s">
        <v>220</v>
      </c>
      <c r="B103" s="33">
        <f>SUM(B81:B99)</f>
        <v>1372550</v>
      </c>
      <c r="C103" s="33">
        <f t="shared" ref="C103:D103" si="0">SUM(C81:C99)</f>
        <v>1469650</v>
      </c>
      <c r="D103" s="33">
        <f t="shared" si="0"/>
        <v>1582500</v>
      </c>
      <c r="E103" s="43" t="s">
        <v>109</v>
      </c>
      <c r="H103" s="1"/>
    </row>
    <row r="105" spans="1:8" ht="23.25" x14ac:dyDescent="0.35">
      <c r="A105" s="35" t="s">
        <v>192</v>
      </c>
    </row>
    <row r="106" spans="1:8" x14ac:dyDescent="0.25">
      <c r="A106" s="20" t="s">
        <v>97</v>
      </c>
    </row>
    <row r="107" spans="1:8" x14ac:dyDescent="0.25">
      <c r="A107" s="20" t="s">
        <v>233</v>
      </c>
    </row>
    <row r="108" spans="1:8" x14ac:dyDescent="0.25">
      <c r="A108" s="46" t="s">
        <v>96</v>
      </c>
    </row>
    <row r="110" spans="1:8" x14ac:dyDescent="0.25">
      <c r="A110" s="31" t="s">
        <v>100</v>
      </c>
      <c r="B110" s="31">
        <v>2006</v>
      </c>
      <c r="C110" s="31" t="s">
        <v>101</v>
      </c>
      <c r="D110" s="31" t="s">
        <v>99</v>
      </c>
      <c r="E110" s="31" t="s">
        <v>102</v>
      </c>
      <c r="F110" s="31" t="s">
        <v>11</v>
      </c>
      <c r="G110" s="31" t="s">
        <v>103</v>
      </c>
      <c r="H110" s="31" t="s">
        <v>104</v>
      </c>
    </row>
    <row r="111" spans="1:8" x14ac:dyDescent="0.25">
      <c r="A111" s="32" t="s">
        <v>106</v>
      </c>
      <c r="B111" s="32">
        <v>612</v>
      </c>
      <c r="C111" s="32" t="s">
        <v>82</v>
      </c>
      <c r="D111" s="32" t="s">
        <v>28</v>
      </c>
      <c r="E111" s="42">
        <f t="shared" ref="E111:E142" si="1">+SUMIF($D$110:$D$172,D111,$B$110:$B$172)</f>
        <v>16647</v>
      </c>
      <c r="F111" s="33" t="str">
        <f t="shared" ref="F111:F142" si="2">+D111&amp;C111</f>
        <v>Central Otago DistrictAurora Energy</v>
      </c>
      <c r="G111" s="44">
        <f t="shared" ref="G111:G142" si="3">+B111/E111</f>
        <v>3.6763380789331411E-2</v>
      </c>
    </row>
    <row r="112" spans="1:8" x14ac:dyDescent="0.25">
      <c r="A112" s="32" t="s">
        <v>107</v>
      </c>
      <c r="B112" s="32">
        <v>1071</v>
      </c>
      <c r="C112" s="32" t="s">
        <v>82</v>
      </c>
      <c r="D112" s="32" t="s">
        <v>28</v>
      </c>
      <c r="E112" s="42">
        <f t="shared" si="1"/>
        <v>16647</v>
      </c>
      <c r="F112" s="33" t="str">
        <f t="shared" si="2"/>
        <v>Central Otago DistrictAurora Energy</v>
      </c>
      <c r="G112" s="44">
        <f t="shared" si="3"/>
        <v>6.4335916381329974E-2</v>
      </c>
    </row>
    <row r="113" spans="1:7" x14ac:dyDescent="0.25">
      <c r="A113" s="32" t="s">
        <v>110</v>
      </c>
      <c r="B113" s="32">
        <v>711</v>
      </c>
      <c r="C113" s="32" t="s">
        <v>90</v>
      </c>
      <c r="D113" s="32" t="s">
        <v>28</v>
      </c>
      <c r="E113" s="42">
        <f t="shared" si="1"/>
        <v>16647</v>
      </c>
      <c r="F113" s="33" t="str">
        <f t="shared" si="2"/>
        <v>Central Otago DistrictOtagoNet</v>
      </c>
      <c r="G113" s="44">
        <f t="shared" si="3"/>
        <v>4.2710398269958552E-2</v>
      </c>
    </row>
    <row r="114" spans="1:7" x14ac:dyDescent="0.25">
      <c r="A114" s="32" t="s">
        <v>111</v>
      </c>
      <c r="B114" s="32">
        <v>1035</v>
      </c>
      <c r="C114" s="32" t="s">
        <v>90</v>
      </c>
      <c r="D114" s="32" t="s">
        <v>28</v>
      </c>
      <c r="E114" s="42">
        <f t="shared" si="1"/>
        <v>16647</v>
      </c>
      <c r="F114" s="33" t="str">
        <f t="shared" si="2"/>
        <v>Central Otago DistrictOtagoNet</v>
      </c>
      <c r="G114" s="44">
        <f t="shared" si="3"/>
        <v>6.2173364570192825E-2</v>
      </c>
    </row>
    <row r="115" spans="1:7" x14ac:dyDescent="0.25">
      <c r="A115" s="32" t="s">
        <v>112</v>
      </c>
      <c r="B115" s="32">
        <v>114</v>
      </c>
      <c r="C115" s="32" t="s">
        <v>90</v>
      </c>
      <c r="D115" s="32" t="s">
        <v>28</v>
      </c>
      <c r="E115" s="42">
        <f t="shared" si="1"/>
        <v>16647</v>
      </c>
      <c r="F115" s="33" t="str">
        <f t="shared" si="2"/>
        <v>Central Otago DistrictOtagoNet</v>
      </c>
      <c r="G115" s="44">
        <f t="shared" si="3"/>
        <v>6.8480807352676162E-3</v>
      </c>
    </row>
    <row r="116" spans="1:7" x14ac:dyDescent="0.25">
      <c r="A116" s="32" t="s">
        <v>113</v>
      </c>
      <c r="B116" s="32">
        <v>3771</v>
      </c>
      <c r="C116" s="32" t="s">
        <v>82</v>
      </c>
      <c r="D116" s="32" t="s">
        <v>28</v>
      </c>
      <c r="E116" s="42">
        <f t="shared" si="1"/>
        <v>16647</v>
      </c>
      <c r="F116" s="33" t="str">
        <f t="shared" si="2"/>
        <v>Central Otago DistrictAurora Energy</v>
      </c>
      <c r="G116" s="44">
        <f t="shared" si="3"/>
        <v>0.2265273022166156</v>
      </c>
    </row>
    <row r="117" spans="1:7" x14ac:dyDescent="0.25">
      <c r="A117" s="32" t="s">
        <v>114</v>
      </c>
      <c r="B117" s="32">
        <v>921</v>
      </c>
      <c r="C117" s="32" t="s">
        <v>82</v>
      </c>
      <c r="D117" s="32" t="s">
        <v>28</v>
      </c>
      <c r="E117" s="42">
        <f t="shared" si="1"/>
        <v>16647</v>
      </c>
      <c r="F117" s="33" t="str">
        <f t="shared" si="2"/>
        <v>Central Otago DistrictAurora Energy</v>
      </c>
      <c r="G117" s="44">
        <f t="shared" si="3"/>
        <v>5.5325283834925215E-2</v>
      </c>
    </row>
    <row r="118" spans="1:7" x14ac:dyDescent="0.25">
      <c r="A118" s="32" t="s">
        <v>116</v>
      </c>
      <c r="B118" s="32">
        <v>4827</v>
      </c>
      <c r="C118" s="32" t="s">
        <v>82</v>
      </c>
      <c r="D118" s="32" t="s">
        <v>28</v>
      </c>
      <c r="E118" s="42">
        <f t="shared" si="1"/>
        <v>16647</v>
      </c>
      <c r="F118" s="33" t="str">
        <f t="shared" si="2"/>
        <v>Central Otago DistrictAurora Energy</v>
      </c>
      <c r="G118" s="44">
        <f t="shared" si="3"/>
        <v>0.28996215534330511</v>
      </c>
    </row>
    <row r="119" spans="1:7" x14ac:dyDescent="0.25">
      <c r="A119" s="32" t="s">
        <v>118</v>
      </c>
      <c r="B119" s="32">
        <v>3585</v>
      </c>
      <c r="C119" s="32" t="s">
        <v>82</v>
      </c>
      <c r="D119" s="32" t="s">
        <v>28</v>
      </c>
      <c r="E119" s="42">
        <f t="shared" si="1"/>
        <v>16647</v>
      </c>
      <c r="F119" s="33" t="str">
        <f t="shared" si="2"/>
        <v>Central Otago DistrictAurora Energy</v>
      </c>
      <c r="G119" s="44">
        <f t="shared" si="3"/>
        <v>0.21535411785907371</v>
      </c>
    </row>
    <row r="120" spans="1:7" x14ac:dyDescent="0.25">
      <c r="A120" s="32" t="s">
        <v>119</v>
      </c>
      <c r="B120" s="32">
        <v>765</v>
      </c>
      <c r="C120" s="32" t="s">
        <v>120</v>
      </c>
      <c r="D120" s="32" t="s">
        <v>24</v>
      </c>
      <c r="E120" s="42">
        <f t="shared" si="1"/>
        <v>20211</v>
      </c>
      <c r="F120" s="33" t="str">
        <f t="shared" si="2"/>
        <v>Waitaki DistrictNetwork Waitaki</v>
      </c>
      <c r="G120" s="44">
        <f t="shared" si="3"/>
        <v>3.7850675374795903E-2</v>
      </c>
    </row>
    <row r="121" spans="1:7" x14ac:dyDescent="0.25">
      <c r="A121" s="32" t="s">
        <v>121</v>
      </c>
      <c r="B121" s="32">
        <v>498</v>
      </c>
      <c r="C121" s="32" t="s">
        <v>120</v>
      </c>
      <c r="D121" s="32" t="s">
        <v>24</v>
      </c>
      <c r="E121" s="42">
        <f t="shared" si="1"/>
        <v>20211</v>
      </c>
      <c r="F121" s="33" t="str">
        <f t="shared" si="2"/>
        <v>Waitaki DistrictNetwork Waitaki</v>
      </c>
      <c r="G121" s="44">
        <f t="shared" si="3"/>
        <v>2.4640047498886746E-2</v>
      </c>
    </row>
    <row r="122" spans="1:7" x14ac:dyDescent="0.25">
      <c r="A122" s="32" t="s">
        <v>122</v>
      </c>
      <c r="B122" s="32">
        <v>291</v>
      </c>
      <c r="C122" s="32" t="s">
        <v>120</v>
      </c>
      <c r="D122" s="32" t="s">
        <v>24</v>
      </c>
      <c r="E122" s="42">
        <f t="shared" si="1"/>
        <v>20211</v>
      </c>
      <c r="F122" s="33" t="str">
        <f t="shared" si="2"/>
        <v>Waitaki DistrictNetwork Waitaki</v>
      </c>
      <c r="G122" s="44">
        <f t="shared" si="3"/>
        <v>1.4398100044530206E-2</v>
      </c>
    </row>
    <row r="123" spans="1:7" x14ac:dyDescent="0.25">
      <c r="A123" s="32" t="s">
        <v>124</v>
      </c>
      <c r="B123" s="32">
        <v>3705</v>
      </c>
      <c r="C123" s="32" t="s">
        <v>120</v>
      </c>
      <c r="D123" s="32" t="s">
        <v>24</v>
      </c>
      <c r="E123" s="42">
        <f t="shared" si="1"/>
        <v>20211</v>
      </c>
      <c r="F123" s="33" t="str">
        <f t="shared" si="2"/>
        <v>Waitaki DistrictNetwork Waitaki</v>
      </c>
      <c r="G123" s="44">
        <f t="shared" si="3"/>
        <v>0.18331601603087427</v>
      </c>
    </row>
    <row r="124" spans="1:7" x14ac:dyDescent="0.25">
      <c r="A124" s="32" t="s">
        <v>125</v>
      </c>
      <c r="B124" s="32">
        <v>414</v>
      </c>
      <c r="C124" s="32" t="s">
        <v>120</v>
      </c>
      <c r="D124" s="32" t="s">
        <v>24</v>
      </c>
      <c r="E124" s="42">
        <f t="shared" si="1"/>
        <v>20211</v>
      </c>
      <c r="F124" s="33" t="str">
        <f t="shared" si="2"/>
        <v>Waitaki DistrictNetwork Waitaki</v>
      </c>
      <c r="G124" s="44">
        <f t="shared" si="3"/>
        <v>2.0483894908713076E-2</v>
      </c>
    </row>
    <row r="125" spans="1:7" x14ac:dyDescent="0.25">
      <c r="A125" s="32" t="s">
        <v>127</v>
      </c>
      <c r="B125" s="32">
        <v>297</v>
      </c>
      <c r="C125" s="32" t="s">
        <v>120</v>
      </c>
      <c r="D125" s="32" t="s">
        <v>24</v>
      </c>
      <c r="E125" s="42">
        <f t="shared" si="1"/>
        <v>20211</v>
      </c>
      <c r="F125" s="33" t="str">
        <f t="shared" si="2"/>
        <v>Waitaki DistrictNetwork Waitaki</v>
      </c>
      <c r="G125" s="44">
        <f t="shared" si="3"/>
        <v>1.4694968086685469E-2</v>
      </c>
    </row>
    <row r="126" spans="1:7" x14ac:dyDescent="0.25">
      <c r="A126" s="32" t="s">
        <v>129</v>
      </c>
      <c r="B126" s="32">
        <v>11127</v>
      </c>
      <c r="C126" s="32" t="s">
        <v>120</v>
      </c>
      <c r="D126" s="32" t="s">
        <v>24</v>
      </c>
      <c r="E126" s="42">
        <f t="shared" si="1"/>
        <v>20211</v>
      </c>
      <c r="F126" s="33" t="str">
        <f t="shared" si="2"/>
        <v>Waitaki DistrictNetwork Waitaki</v>
      </c>
      <c r="G126" s="44">
        <f t="shared" si="3"/>
        <v>0.55054178417693334</v>
      </c>
    </row>
    <row r="127" spans="1:7" x14ac:dyDescent="0.25">
      <c r="A127" s="32" t="s">
        <v>131</v>
      </c>
      <c r="B127" s="32">
        <v>804</v>
      </c>
      <c r="C127" s="32" t="s">
        <v>90</v>
      </c>
      <c r="D127" s="32" t="s">
        <v>24</v>
      </c>
      <c r="E127" s="42">
        <f t="shared" si="1"/>
        <v>20211</v>
      </c>
      <c r="F127" s="33" t="str">
        <f t="shared" si="2"/>
        <v>Waitaki DistrictOtagoNet</v>
      </c>
      <c r="G127" s="44">
        <f t="shared" si="3"/>
        <v>3.9780317648805109E-2</v>
      </c>
    </row>
    <row r="128" spans="1:7" x14ac:dyDescent="0.25">
      <c r="A128" s="32" t="s">
        <v>132</v>
      </c>
      <c r="B128" s="32">
        <v>675</v>
      </c>
      <c r="C128" s="32" t="s">
        <v>90</v>
      </c>
      <c r="D128" s="32" t="s">
        <v>24</v>
      </c>
      <c r="E128" s="42">
        <f t="shared" si="1"/>
        <v>20211</v>
      </c>
      <c r="F128" s="33" t="str">
        <f t="shared" si="2"/>
        <v>Waitaki DistrictOtagoNet</v>
      </c>
      <c r="G128" s="44">
        <f t="shared" si="3"/>
        <v>3.3397654742466976E-2</v>
      </c>
    </row>
    <row r="129" spans="1:7" x14ac:dyDescent="0.25">
      <c r="A129" s="32" t="s">
        <v>133</v>
      </c>
      <c r="B129" s="32">
        <v>93</v>
      </c>
      <c r="C129" s="32" t="s">
        <v>90</v>
      </c>
      <c r="D129" s="32" t="s">
        <v>24</v>
      </c>
      <c r="E129" s="42">
        <f t="shared" si="1"/>
        <v>20211</v>
      </c>
      <c r="F129" s="33" t="str">
        <f t="shared" si="2"/>
        <v>Waitaki DistrictOtagoNet</v>
      </c>
      <c r="G129" s="44">
        <f t="shared" si="3"/>
        <v>4.6014546534065611E-3</v>
      </c>
    </row>
    <row r="130" spans="1:7" x14ac:dyDescent="0.25">
      <c r="A130" s="32" t="s">
        <v>135</v>
      </c>
      <c r="B130" s="32">
        <v>123</v>
      </c>
      <c r="C130" s="32" t="s">
        <v>120</v>
      </c>
      <c r="D130" s="32" t="s">
        <v>24</v>
      </c>
      <c r="E130" s="42">
        <f t="shared" si="1"/>
        <v>20211</v>
      </c>
      <c r="F130" s="33" t="str">
        <f t="shared" si="2"/>
        <v>Waitaki DistrictNetwork Waitaki</v>
      </c>
      <c r="G130" s="44">
        <f t="shared" si="3"/>
        <v>6.0857948641828705E-3</v>
      </c>
    </row>
    <row r="131" spans="1:7" x14ac:dyDescent="0.25">
      <c r="A131" s="32" t="s">
        <v>137</v>
      </c>
      <c r="B131" s="32">
        <v>339</v>
      </c>
      <c r="C131" s="32" t="s">
        <v>120</v>
      </c>
      <c r="D131" s="32" t="s">
        <v>24</v>
      </c>
      <c r="E131" s="42">
        <f t="shared" si="1"/>
        <v>20211</v>
      </c>
      <c r="F131" s="33" t="str">
        <f t="shared" si="2"/>
        <v>Waitaki DistrictNetwork Waitaki</v>
      </c>
      <c r="G131" s="44">
        <f t="shared" si="3"/>
        <v>1.6773044381772302E-2</v>
      </c>
    </row>
    <row r="132" spans="1:7" x14ac:dyDescent="0.25">
      <c r="A132" s="32" t="s">
        <v>138</v>
      </c>
      <c r="B132" s="32">
        <v>231</v>
      </c>
      <c r="C132" s="32" t="s">
        <v>120</v>
      </c>
      <c r="D132" s="32" t="s">
        <v>24</v>
      </c>
      <c r="E132" s="42">
        <f t="shared" si="1"/>
        <v>20211</v>
      </c>
      <c r="F132" s="33" t="str">
        <f t="shared" si="2"/>
        <v>Waitaki DistrictNetwork Waitaki</v>
      </c>
      <c r="G132" s="44">
        <f t="shared" si="3"/>
        <v>1.1429419622977586E-2</v>
      </c>
    </row>
    <row r="133" spans="1:7" x14ac:dyDescent="0.25">
      <c r="A133" s="32" t="s">
        <v>139</v>
      </c>
      <c r="B133" s="32">
        <v>186</v>
      </c>
      <c r="C133" s="32" t="s">
        <v>120</v>
      </c>
      <c r="D133" s="32" t="s">
        <v>24</v>
      </c>
      <c r="E133" s="42">
        <f t="shared" si="1"/>
        <v>20211</v>
      </c>
      <c r="F133" s="33" t="str">
        <f t="shared" si="2"/>
        <v>Waitaki DistrictNetwork Waitaki</v>
      </c>
      <c r="G133" s="44">
        <f t="shared" si="3"/>
        <v>9.2029093068131222E-3</v>
      </c>
    </row>
    <row r="134" spans="1:7" x14ac:dyDescent="0.25">
      <c r="A134" s="32" t="s">
        <v>141</v>
      </c>
      <c r="B134" s="32">
        <v>663</v>
      </c>
      <c r="C134" s="32" t="s">
        <v>120</v>
      </c>
      <c r="D134" s="32" t="s">
        <v>24</v>
      </c>
      <c r="E134" s="42">
        <f t="shared" si="1"/>
        <v>20211</v>
      </c>
      <c r="F134" s="33" t="str">
        <f t="shared" si="2"/>
        <v>Waitaki DistrictNetwork Waitaki</v>
      </c>
      <c r="G134" s="44">
        <f t="shared" si="3"/>
        <v>3.2803918658156447E-2</v>
      </c>
    </row>
    <row r="135" spans="1:7" x14ac:dyDescent="0.25">
      <c r="A135" s="32" t="s">
        <v>142</v>
      </c>
      <c r="B135" s="32">
        <v>3450</v>
      </c>
      <c r="C135" s="32" t="s">
        <v>143</v>
      </c>
      <c r="D135" s="32" t="s">
        <v>33</v>
      </c>
      <c r="E135" s="42">
        <f t="shared" si="1"/>
        <v>17625</v>
      </c>
      <c r="F135" s="33" t="str">
        <f t="shared" si="2"/>
        <v>Tararua DistrictScanpower</v>
      </c>
      <c r="G135" s="44">
        <f t="shared" si="3"/>
        <v>0.19574468085106383</v>
      </c>
    </row>
    <row r="136" spans="1:7" x14ac:dyDescent="0.25">
      <c r="A136" s="32" t="s">
        <v>144</v>
      </c>
      <c r="B136" s="32">
        <v>534</v>
      </c>
      <c r="C136" s="32" t="s">
        <v>91</v>
      </c>
      <c r="D136" s="32" t="s">
        <v>33</v>
      </c>
      <c r="E136" s="42">
        <f t="shared" si="1"/>
        <v>17625</v>
      </c>
      <c r="F136" s="33" t="str">
        <f t="shared" si="2"/>
        <v>Tararua DistrictPowerco</v>
      </c>
      <c r="G136" s="44">
        <f t="shared" si="3"/>
        <v>3.0297872340425532E-2</v>
      </c>
    </row>
    <row r="137" spans="1:7" x14ac:dyDescent="0.25">
      <c r="A137" s="32" t="s">
        <v>145</v>
      </c>
      <c r="B137" s="32">
        <v>5520</v>
      </c>
      <c r="C137" s="32" t="s">
        <v>143</v>
      </c>
      <c r="D137" s="32" t="s">
        <v>33</v>
      </c>
      <c r="E137" s="42">
        <f t="shared" si="1"/>
        <v>17625</v>
      </c>
      <c r="F137" s="33" t="str">
        <f t="shared" si="2"/>
        <v>Tararua DistrictScanpower</v>
      </c>
      <c r="G137" s="44">
        <f t="shared" si="3"/>
        <v>0.3131914893617021</v>
      </c>
    </row>
    <row r="138" spans="1:7" x14ac:dyDescent="0.25">
      <c r="A138" s="32" t="s">
        <v>146</v>
      </c>
      <c r="B138" s="32">
        <v>1065</v>
      </c>
      <c r="C138" s="32" t="s">
        <v>143</v>
      </c>
      <c r="D138" s="32" t="s">
        <v>33</v>
      </c>
      <c r="E138" s="42">
        <f t="shared" si="1"/>
        <v>17625</v>
      </c>
      <c r="F138" s="33" t="str">
        <f t="shared" si="2"/>
        <v>Tararua DistrictScanpower</v>
      </c>
      <c r="G138" s="44">
        <f t="shared" si="3"/>
        <v>6.0425531914893617E-2</v>
      </c>
    </row>
    <row r="139" spans="1:7" x14ac:dyDescent="0.25">
      <c r="A139" s="32" t="s">
        <v>147</v>
      </c>
      <c r="B139" s="32">
        <v>1398</v>
      </c>
      <c r="C139" s="32" t="s">
        <v>143</v>
      </c>
      <c r="D139" s="32" t="s">
        <v>33</v>
      </c>
      <c r="E139" s="42">
        <f t="shared" si="1"/>
        <v>17625</v>
      </c>
      <c r="F139" s="33" t="str">
        <f t="shared" si="2"/>
        <v>Tararua DistrictScanpower</v>
      </c>
      <c r="G139" s="44">
        <f t="shared" si="3"/>
        <v>7.9319148936170217E-2</v>
      </c>
    </row>
    <row r="140" spans="1:7" x14ac:dyDescent="0.25">
      <c r="A140" s="32" t="s">
        <v>148</v>
      </c>
      <c r="B140" s="32">
        <v>1566</v>
      </c>
      <c r="C140" s="32" t="s">
        <v>143</v>
      </c>
      <c r="D140" s="32" t="s">
        <v>33</v>
      </c>
      <c r="E140" s="42">
        <f t="shared" si="1"/>
        <v>17625</v>
      </c>
      <c r="F140" s="33" t="str">
        <f t="shared" si="2"/>
        <v>Tararua DistrictScanpower</v>
      </c>
      <c r="G140" s="44">
        <f t="shared" si="3"/>
        <v>8.8851063829787233E-2</v>
      </c>
    </row>
    <row r="141" spans="1:7" x14ac:dyDescent="0.25">
      <c r="A141" s="32" t="s">
        <v>150</v>
      </c>
      <c r="B141" s="32">
        <v>2559</v>
      </c>
      <c r="C141" s="32" t="s">
        <v>91</v>
      </c>
      <c r="D141" s="32" t="s">
        <v>33</v>
      </c>
      <c r="E141" s="42">
        <f t="shared" si="1"/>
        <v>17625</v>
      </c>
      <c r="F141" s="33" t="str">
        <f t="shared" si="2"/>
        <v>Tararua DistrictPowerco</v>
      </c>
      <c r="G141" s="44">
        <f t="shared" si="3"/>
        <v>0.14519148936170212</v>
      </c>
    </row>
    <row r="142" spans="1:7" x14ac:dyDescent="0.25">
      <c r="A142" s="32" t="s">
        <v>152</v>
      </c>
      <c r="B142" s="32">
        <v>456</v>
      </c>
      <c r="C142" s="32" t="s">
        <v>91</v>
      </c>
      <c r="D142" s="32" t="s">
        <v>33</v>
      </c>
      <c r="E142" s="42">
        <f t="shared" si="1"/>
        <v>17625</v>
      </c>
      <c r="F142" s="33" t="str">
        <f t="shared" si="2"/>
        <v>Tararua DistrictPowerco</v>
      </c>
      <c r="G142" s="44">
        <f t="shared" si="3"/>
        <v>2.5872340425531916E-2</v>
      </c>
    </row>
    <row r="143" spans="1:7" x14ac:dyDescent="0.25">
      <c r="A143" s="32" t="s">
        <v>153</v>
      </c>
      <c r="B143" s="32">
        <v>1077</v>
      </c>
      <c r="C143" s="32" t="s">
        <v>91</v>
      </c>
      <c r="D143" s="32" t="s">
        <v>33</v>
      </c>
      <c r="E143" s="42">
        <f t="shared" ref="E143:E172" si="4">+SUMIF($D$110:$D$172,D143,$B$110:$B$172)</f>
        <v>17625</v>
      </c>
      <c r="F143" s="33" t="str">
        <f t="shared" ref="F143:F172" si="5">+D143&amp;C143</f>
        <v>Tararua DistrictPowerco</v>
      </c>
      <c r="G143" s="44">
        <f t="shared" ref="G143:G172" si="6">+B143/E143</f>
        <v>6.1106382978723402E-2</v>
      </c>
    </row>
    <row r="144" spans="1:7" x14ac:dyDescent="0.25">
      <c r="A144" s="32" t="s">
        <v>154</v>
      </c>
      <c r="B144" s="32">
        <v>189</v>
      </c>
      <c r="C144" s="32" t="s">
        <v>47</v>
      </c>
      <c r="D144" s="32" t="s">
        <v>62</v>
      </c>
      <c r="E144" s="42">
        <f t="shared" si="4"/>
        <v>13575</v>
      </c>
      <c r="F144" s="33" t="str">
        <f t="shared" si="5"/>
        <v>Ruapehu DistrictThe Lines Company</v>
      </c>
      <c r="G144" s="44">
        <f t="shared" si="6"/>
        <v>1.3922651933701657E-2</v>
      </c>
    </row>
    <row r="145" spans="1:7" x14ac:dyDescent="0.25">
      <c r="A145" s="32" t="s">
        <v>155</v>
      </c>
      <c r="B145" s="32">
        <v>165</v>
      </c>
      <c r="C145" s="32" t="s">
        <v>47</v>
      </c>
      <c r="D145" s="32" t="s">
        <v>62</v>
      </c>
      <c r="E145" s="42">
        <f t="shared" si="4"/>
        <v>13575</v>
      </c>
      <c r="F145" s="33" t="str">
        <f t="shared" si="5"/>
        <v>Ruapehu DistrictThe Lines Company</v>
      </c>
      <c r="G145" s="44">
        <f t="shared" si="6"/>
        <v>1.2154696132596685E-2</v>
      </c>
    </row>
    <row r="146" spans="1:7" x14ac:dyDescent="0.25">
      <c r="A146" s="32" t="s">
        <v>156</v>
      </c>
      <c r="B146" s="32">
        <v>1584</v>
      </c>
      <c r="C146" s="32" t="s">
        <v>47</v>
      </c>
      <c r="D146" s="32" t="s">
        <v>62</v>
      </c>
      <c r="E146" s="42">
        <f t="shared" si="4"/>
        <v>13575</v>
      </c>
      <c r="F146" s="33" t="str">
        <f t="shared" si="5"/>
        <v>Ruapehu DistrictThe Lines Company</v>
      </c>
      <c r="G146" s="44">
        <f t="shared" si="6"/>
        <v>0.11668508287292818</v>
      </c>
    </row>
    <row r="147" spans="1:7" x14ac:dyDescent="0.25">
      <c r="A147" s="32" t="s">
        <v>157</v>
      </c>
      <c r="B147" s="32">
        <v>552</v>
      </c>
      <c r="C147" s="32" t="s">
        <v>47</v>
      </c>
      <c r="D147" s="32" t="s">
        <v>62</v>
      </c>
      <c r="E147" s="42">
        <f t="shared" si="4"/>
        <v>13575</v>
      </c>
      <c r="F147" s="33" t="str">
        <f t="shared" si="5"/>
        <v>Ruapehu DistrictThe Lines Company</v>
      </c>
      <c r="G147" s="44">
        <f t="shared" si="6"/>
        <v>4.0662983425414363E-2</v>
      </c>
    </row>
    <row r="148" spans="1:7" x14ac:dyDescent="0.25">
      <c r="A148" s="32" t="s">
        <v>158</v>
      </c>
      <c r="B148" s="32">
        <v>240</v>
      </c>
      <c r="C148" s="32" t="s">
        <v>47</v>
      </c>
      <c r="D148" s="32" t="s">
        <v>62</v>
      </c>
      <c r="E148" s="42">
        <f t="shared" si="4"/>
        <v>13575</v>
      </c>
      <c r="F148" s="33" t="str">
        <f t="shared" si="5"/>
        <v>Ruapehu DistrictThe Lines Company</v>
      </c>
      <c r="G148" s="44">
        <f t="shared" si="6"/>
        <v>1.7679558011049725E-2</v>
      </c>
    </row>
    <row r="149" spans="1:7" x14ac:dyDescent="0.25">
      <c r="A149" s="32" t="s">
        <v>160</v>
      </c>
      <c r="B149" s="32">
        <v>930</v>
      </c>
      <c r="C149" s="32" t="s">
        <v>47</v>
      </c>
      <c r="D149" s="32" t="s">
        <v>62</v>
      </c>
      <c r="E149" s="42">
        <f t="shared" si="4"/>
        <v>13575</v>
      </c>
      <c r="F149" s="33" t="str">
        <f t="shared" si="5"/>
        <v>Ruapehu DistrictThe Lines Company</v>
      </c>
      <c r="G149" s="44">
        <f t="shared" si="6"/>
        <v>6.8508287292817674E-2</v>
      </c>
    </row>
    <row r="150" spans="1:7" x14ac:dyDescent="0.25">
      <c r="A150" s="32" t="s">
        <v>161</v>
      </c>
      <c r="B150" s="32">
        <v>4494</v>
      </c>
      <c r="C150" s="32" t="s">
        <v>47</v>
      </c>
      <c r="D150" s="32" t="s">
        <v>62</v>
      </c>
      <c r="E150" s="42">
        <f t="shared" si="4"/>
        <v>13575</v>
      </c>
      <c r="F150" s="33" t="str">
        <f t="shared" si="5"/>
        <v>Ruapehu DistrictThe Lines Company</v>
      </c>
      <c r="G150" s="44">
        <f t="shared" si="6"/>
        <v>0.33104972375690606</v>
      </c>
    </row>
    <row r="151" spans="1:7" x14ac:dyDescent="0.25">
      <c r="A151" s="32" t="s">
        <v>162</v>
      </c>
      <c r="B151" s="32">
        <v>558</v>
      </c>
      <c r="C151" s="32" t="s">
        <v>47</v>
      </c>
      <c r="D151" s="32" t="s">
        <v>62</v>
      </c>
      <c r="E151" s="42">
        <f t="shared" si="4"/>
        <v>13575</v>
      </c>
      <c r="F151" s="33" t="str">
        <f t="shared" si="5"/>
        <v>Ruapehu DistrictThe Lines Company</v>
      </c>
      <c r="G151" s="44">
        <f t="shared" si="6"/>
        <v>4.1104972375690607E-2</v>
      </c>
    </row>
    <row r="152" spans="1:7" x14ac:dyDescent="0.25">
      <c r="A152" s="32" t="s">
        <v>163</v>
      </c>
      <c r="B152" s="32">
        <v>1344</v>
      </c>
      <c r="C152" s="32" t="s">
        <v>91</v>
      </c>
      <c r="D152" s="32" t="s">
        <v>62</v>
      </c>
      <c r="E152" s="42">
        <f t="shared" si="4"/>
        <v>13575</v>
      </c>
      <c r="F152" s="33" t="str">
        <f t="shared" si="5"/>
        <v>Ruapehu DistrictPowerco</v>
      </c>
      <c r="G152" s="44">
        <f t="shared" si="6"/>
        <v>9.9005524861878455E-2</v>
      </c>
    </row>
    <row r="153" spans="1:7" x14ac:dyDescent="0.25">
      <c r="A153" s="32" t="s">
        <v>164</v>
      </c>
      <c r="B153" s="32">
        <v>1101</v>
      </c>
      <c r="C153" s="32" t="s">
        <v>47</v>
      </c>
      <c r="D153" s="32" t="s">
        <v>62</v>
      </c>
      <c r="E153" s="42">
        <f t="shared" si="4"/>
        <v>13575</v>
      </c>
      <c r="F153" s="33" t="str">
        <f t="shared" si="5"/>
        <v>Ruapehu DistrictThe Lines Company</v>
      </c>
      <c r="G153" s="44">
        <f t="shared" si="6"/>
        <v>8.1104972375690601E-2</v>
      </c>
    </row>
    <row r="154" spans="1:7" x14ac:dyDescent="0.25">
      <c r="A154" s="32" t="s">
        <v>165</v>
      </c>
      <c r="B154" s="32">
        <v>1035</v>
      </c>
      <c r="C154" s="32" t="s">
        <v>91</v>
      </c>
      <c r="D154" s="32" t="s">
        <v>62</v>
      </c>
      <c r="E154" s="42">
        <f t="shared" si="4"/>
        <v>13575</v>
      </c>
      <c r="F154" s="33" t="str">
        <f t="shared" si="5"/>
        <v>Ruapehu DistrictPowerco</v>
      </c>
      <c r="G154" s="44">
        <f t="shared" si="6"/>
        <v>7.6243093922651939E-2</v>
      </c>
    </row>
    <row r="155" spans="1:7" x14ac:dyDescent="0.25">
      <c r="A155" s="32" t="s">
        <v>166</v>
      </c>
      <c r="B155" s="32">
        <v>1383</v>
      </c>
      <c r="C155" s="32" t="s">
        <v>91</v>
      </c>
      <c r="D155" s="32" t="s">
        <v>62</v>
      </c>
      <c r="E155" s="42">
        <f t="shared" si="4"/>
        <v>13575</v>
      </c>
      <c r="F155" s="33" t="str">
        <f t="shared" si="5"/>
        <v>Ruapehu DistrictPowerco</v>
      </c>
      <c r="G155" s="44">
        <f t="shared" si="6"/>
        <v>0.10187845303867403</v>
      </c>
    </row>
    <row r="156" spans="1:7" x14ac:dyDescent="0.25">
      <c r="A156" s="32" t="s">
        <v>167</v>
      </c>
      <c r="B156" s="32">
        <v>219</v>
      </c>
      <c r="C156" s="32" t="s">
        <v>47</v>
      </c>
      <c r="D156" s="32" t="s">
        <v>63</v>
      </c>
      <c r="E156" s="42">
        <f t="shared" si="4"/>
        <v>32418</v>
      </c>
      <c r="F156" s="33" t="str">
        <f t="shared" si="5"/>
        <v>Taupo DistrictThe Lines Company</v>
      </c>
      <c r="G156" s="44">
        <f t="shared" si="6"/>
        <v>6.7555062002591154E-3</v>
      </c>
    </row>
    <row r="157" spans="1:7" x14ac:dyDescent="0.25">
      <c r="A157" s="32" t="s">
        <v>168</v>
      </c>
      <c r="B157" s="32">
        <v>354</v>
      </c>
      <c r="C157" s="32" t="s">
        <v>47</v>
      </c>
      <c r="D157" s="32" t="s">
        <v>63</v>
      </c>
      <c r="E157" s="42">
        <f t="shared" si="4"/>
        <v>32418</v>
      </c>
      <c r="F157" s="33" t="str">
        <f t="shared" si="5"/>
        <v>Taupo DistrictThe Lines Company</v>
      </c>
      <c r="G157" s="44">
        <f t="shared" si="6"/>
        <v>1.0919859337405146E-2</v>
      </c>
    </row>
    <row r="158" spans="1:7" x14ac:dyDescent="0.25">
      <c r="A158" s="32" t="s">
        <v>169</v>
      </c>
      <c r="B158" s="32">
        <v>1020</v>
      </c>
      <c r="C158" s="32" t="s">
        <v>47</v>
      </c>
      <c r="D158" s="32" t="s">
        <v>63</v>
      </c>
      <c r="E158" s="42">
        <f t="shared" si="4"/>
        <v>32418</v>
      </c>
      <c r="F158" s="33" t="str">
        <f t="shared" si="5"/>
        <v>Taupo DistrictThe Lines Company</v>
      </c>
      <c r="G158" s="44">
        <f t="shared" si="6"/>
        <v>3.1464001480658893E-2</v>
      </c>
    </row>
    <row r="159" spans="1:7" x14ac:dyDescent="0.25">
      <c r="A159" s="32" t="s">
        <v>170</v>
      </c>
      <c r="B159" s="32">
        <v>3240</v>
      </c>
      <c r="C159" s="32" t="s">
        <v>47</v>
      </c>
      <c r="D159" s="32" t="s">
        <v>63</v>
      </c>
      <c r="E159" s="42">
        <f t="shared" si="4"/>
        <v>32418</v>
      </c>
      <c r="F159" s="33" t="str">
        <f t="shared" si="5"/>
        <v>Taupo DistrictThe Lines Company</v>
      </c>
      <c r="G159" s="44">
        <f t="shared" si="6"/>
        <v>9.9944475291504714E-2</v>
      </c>
    </row>
    <row r="160" spans="1:7" x14ac:dyDescent="0.25">
      <c r="A160" s="32" t="s">
        <v>171</v>
      </c>
      <c r="B160" s="32">
        <v>1230</v>
      </c>
      <c r="C160" s="32" t="s">
        <v>93</v>
      </c>
      <c r="D160" s="32" t="s">
        <v>63</v>
      </c>
      <c r="E160" s="42">
        <f t="shared" si="4"/>
        <v>32418</v>
      </c>
      <c r="F160" s="33" t="str">
        <f t="shared" si="5"/>
        <v>Taupo DistrictUnison</v>
      </c>
      <c r="G160" s="44">
        <f t="shared" si="6"/>
        <v>3.7941884138441608E-2</v>
      </c>
    </row>
    <row r="161" spans="1:8" x14ac:dyDescent="0.25">
      <c r="A161" s="32" t="s">
        <v>172</v>
      </c>
      <c r="B161" s="32">
        <v>630</v>
      </c>
      <c r="C161" s="32" t="s">
        <v>93</v>
      </c>
      <c r="D161" s="32" t="s">
        <v>63</v>
      </c>
      <c r="E161" s="42">
        <f t="shared" si="4"/>
        <v>32418</v>
      </c>
      <c r="F161" s="33" t="str">
        <f t="shared" si="5"/>
        <v>Taupo DistrictUnison</v>
      </c>
      <c r="G161" s="44">
        <f t="shared" si="6"/>
        <v>1.943364797334814E-2</v>
      </c>
    </row>
    <row r="162" spans="1:8" x14ac:dyDescent="0.25">
      <c r="A162" s="32" t="s">
        <v>173</v>
      </c>
      <c r="B162" s="32">
        <v>33</v>
      </c>
      <c r="C162" s="32" t="s">
        <v>93</v>
      </c>
      <c r="D162" s="32" t="s">
        <v>63</v>
      </c>
      <c r="E162" s="42">
        <f t="shared" si="4"/>
        <v>32418</v>
      </c>
      <c r="F162" s="33" t="str">
        <f t="shared" si="5"/>
        <v>Taupo DistrictUnison</v>
      </c>
      <c r="G162" s="44">
        <f t="shared" si="6"/>
        <v>1.0179529890801406E-3</v>
      </c>
    </row>
    <row r="163" spans="1:8" x14ac:dyDescent="0.25">
      <c r="A163" s="32" t="s">
        <v>174</v>
      </c>
      <c r="B163" s="32">
        <v>19398</v>
      </c>
      <c r="C163" s="32" t="s">
        <v>93</v>
      </c>
      <c r="D163" s="32" t="s">
        <v>63</v>
      </c>
      <c r="E163" s="42">
        <f t="shared" si="4"/>
        <v>32418</v>
      </c>
      <c r="F163" s="33" t="str">
        <f t="shared" si="5"/>
        <v>Taupo DistrictUnison</v>
      </c>
      <c r="G163" s="44">
        <f t="shared" si="6"/>
        <v>0.5983712752174718</v>
      </c>
    </row>
    <row r="164" spans="1:8" x14ac:dyDescent="0.25">
      <c r="A164" s="32" t="s">
        <v>175</v>
      </c>
      <c r="B164" s="32">
        <v>1308</v>
      </c>
      <c r="C164" s="32" t="s">
        <v>47</v>
      </c>
      <c r="D164" s="32" t="s">
        <v>63</v>
      </c>
      <c r="E164" s="42">
        <f t="shared" si="4"/>
        <v>32418</v>
      </c>
      <c r="F164" s="33" t="str">
        <f t="shared" si="5"/>
        <v>Taupo DistrictThe Lines Company</v>
      </c>
      <c r="G164" s="44">
        <f t="shared" si="6"/>
        <v>4.0347954839903756E-2</v>
      </c>
    </row>
    <row r="165" spans="1:8" x14ac:dyDescent="0.25">
      <c r="A165" s="32" t="s">
        <v>176</v>
      </c>
      <c r="B165" s="32">
        <v>2187</v>
      </c>
      <c r="C165" s="32" t="s">
        <v>93</v>
      </c>
      <c r="D165" s="32" t="s">
        <v>63</v>
      </c>
      <c r="E165" s="42">
        <f t="shared" si="4"/>
        <v>32418</v>
      </c>
      <c r="F165" s="33" t="str">
        <f t="shared" si="5"/>
        <v>Taupo DistrictUnison</v>
      </c>
      <c r="G165" s="44">
        <f t="shared" si="6"/>
        <v>6.7462520821765681E-2</v>
      </c>
    </row>
    <row r="166" spans="1:8" x14ac:dyDescent="0.25">
      <c r="A166" s="32" t="s">
        <v>177</v>
      </c>
      <c r="B166" s="32">
        <v>327</v>
      </c>
      <c r="C166" s="32" t="s">
        <v>93</v>
      </c>
      <c r="D166" s="32" t="s">
        <v>63</v>
      </c>
      <c r="E166" s="42">
        <f t="shared" si="4"/>
        <v>32418</v>
      </c>
      <c r="F166" s="33" t="str">
        <f t="shared" si="5"/>
        <v>Taupo DistrictUnison</v>
      </c>
      <c r="G166" s="44">
        <f t="shared" si="6"/>
        <v>1.0086988709975939E-2</v>
      </c>
    </row>
    <row r="167" spans="1:8" x14ac:dyDescent="0.25">
      <c r="A167" s="32" t="s">
        <v>178</v>
      </c>
      <c r="B167" s="32">
        <v>1989</v>
      </c>
      <c r="C167" s="32" t="s">
        <v>93</v>
      </c>
      <c r="D167" s="32" t="s">
        <v>63</v>
      </c>
      <c r="E167" s="42">
        <f t="shared" si="4"/>
        <v>32418</v>
      </c>
      <c r="F167" s="33" t="str">
        <f t="shared" si="5"/>
        <v>Taupo DistrictUnison</v>
      </c>
      <c r="G167" s="44">
        <f t="shared" si="6"/>
        <v>6.1354802887284843E-2</v>
      </c>
    </row>
    <row r="168" spans="1:8" x14ac:dyDescent="0.25">
      <c r="A168" s="32" t="s">
        <v>179</v>
      </c>
      <c r="B168" s="32">
        <v>240</v>
      </c>
      <c r="C168" s="32" t="s">
        <v>47</v>
      </c>
      <c r="D168" s="32" t="s">
        <v>63</v>
      </c>
      <c r="E168" s="42">
        <f t="shared" si="4"/>
        <v>32418</v>
      </c>
      <c r="F168" s="33" t="str">
        <f t="shared" si="5"/>
        <v>Taupo DistrictThe Lines Company</v>
      </c>
      <c r="G168" s="44">
        <f t="shared" si="6"/>
        <v>7.403294466037387E-3</v>
      </c>
    </row>
    <row r="169" spans="1:8" x14ac:dyDescent="0.25">
      <c r="A169" s="32" t="s">
        <v>180</v>
      </c>
      <c r="B169" s="32">
        <v>81</v>
      </c>
      <c r="C169" s="32" t="s">
        <v>93</v>
      </c>
      <c r="D169" s="32" t="s">
        <v>63</v>
      </c>
      <c r="E169" s="42">
        <f t="shared" si="4"/>
        <v>32418</v>
      </c>
      <c r="F169" s="33" t="str">
        <f t="shared" si="5"/>
        <v>Taupo DistrictUnison</v>
      </c>
      <c r="G169" s="44">
        <f t="shared" si="6"/>
        <v>2.4986118822876179E-3</v>
      </c>
    </row>
    <row r="170" spans="1:8" x14ac:dyDescent="0.25">
      <c r="A170" s="32" t="s">
        <v>181</v>
      </c>
      <c r="B170" s="32">
        <v>162</v>
      </c>
      <c r="C170" s="32" t="s">
        <v>93</v>
      </c>
      <c r="D170" s="32" t="s">
        <v>63</v>
      </c>
      <c r="E170" s="42">
        <f t="shared" si="4"/>
        <v>32418</v>
      </c>
      <c r="F170" s="33" t="str">
        <f t="shared" si="5"/>
        <v>Taupo DistrictUnison</v>
      </c>
      <c r="G170" s="44">
        <f t="shared" si="6"/>
        <v>4.9972237645752359E-3</v>
      </c>
    </row>
    <row r="171" spans="1:8" s="51" customFormat="1" ht="30" x14ac:dyDescent="0.25">
      <c r="A171" s="53"/>
      <c r="B171" s="53">
        <v>0.5</v>
      </c>
      <c r="C171" s="53" t="s">
        <v>123</v>
      </c>
      <c r="D171" s="53" t="s">
        <v>73</v>
      </c>
      <c r="E171" s="54">
        <f t="shared" si="4"/>
        <v>1</v>
      </c>
      <c r="F171" s="55" t="str">
        <f t="shared" si="5"/>
        <v>Papakura DistrictCounties Power</v>
      </c>
      <c r="G171" s="56">
        <f t="shared" si="6"/>
        <v>0.5</v>
      </c>
      <c r="H171" s="57" t="s">
        <v>182</v>
      </c>
    </row>
    <row r="172" spans="1:8" s="51" customFormat="1" ht="30" x14ac:dyDescent="0.25">
      <c r="A172" s="53"/>
      <c r="B172" s="53">
        <v>0.5</v>
      </c>
      <c r="C172" s="53" t="s">
        <v>3</v>
      </c>
      <c r="D172" s="53" t="s">
        <v>73</v>
      </c>
      <c r="E172" s="54">
        <f t="shared" si="4"/>
        <v>1</v>
      </c>
      <c r="F172" s="55" t="str">
        <f t="shared" si="5"/>
        <v>Papakura DistrictVector</v>
      </c>
      <c r="G172" s="56">
        <f t="shared" si="6"/>
        <v>0.5</v>
      </c>
      <c r="H172" s="57" t="s">
        <v>182</v>
      </c>
    </row>
  </sheetData>
  <hyperlinks>
    <hyperlink ref="A3" r:id="rId1"/>
    <hyperlink ref="A108" r:id="rId2"/>
  </hyperlinks>
  <pageMargins left="0.23622047244094491" right="0.23622047244094491" top="0.74803149606299213" bottom="0.74803149606299213" header="0.31496062992125984" footer="0.31496062992125984"/>
  <pageSetup paperSize="9" scale="81" fitToHeight="0" orientation="landscape" r:id="rId3"/>
  <headerFooter>
    <oddHeader>&amp;R&amp;D &amp;T</oddHeader>
    <oddFooter>&amp;L&amp;F&amp;C&amp;A&amp;R&amp;P</oddFooter>
  </headerFooter>
  <rowBreaks count="2" manualBreakCount="2">
    <brk id="73" max="8" man="1"/>
    <brk id="103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fitToPage="1"/>
  </sheetPr>
  <dimension ref="A1:E83"/>
  <sheetViews>
    <sheetView showGridLines="0" view="pageBreakPreview" zoomScaleNormal="100" zoomScaleSheetLayoutView="100" workbookViewId="0"/>
  </sheetViews>
  <sheetFormatPr defaultRowHeight="15" x14ac:dyDescent="0.25"/>
  <cols>
    <col min="1" max="1" width="32.140625" customWidth="1"/>
    <col min="2" max="2" width="18.5703125" bestFit="1" customWidth="1"/>
    <col min="3" max="3" width="34.85546875" bestFit="1" customWidth="1"/>
    <col min="4" max="4" width="11.140625" customWidth="1"/>
    <col min="5" max="5" width="3.5703125" customWidth="1"/>
    <col min="6" max="6" width="11.140625" customWidth="1"/>
  </cols>
  <sheetData>
    <row r="1" spans="1:5" s="1" customFormat="1" ht="26.25" x14ac:dyDescent="0.4">
      <c r="A1" s="16" t="s">
        <v>185</v>
      </c>
    </row>
    <row r="2" spans="1:5" ht="14.45" x14ac:dyDescent="0.3">
      <c r="A2" s="1"/>
      <c r="B2" s="1"/>
      <c r="C2" s="1"/>
      <c r="D2" s="1"/>
      <c r="E2" s="1"/>
    </row>
    <row r="3" spans="1:5" ht="14.45" x14ac:dyDescent="0.3">
      <c r="A3" s="31" t="s">
        <v>184</v>
      </c>
      <c r="B3" s="31" t="s">
        <v>10</v>
      </c>
      <c r="C3" s="31" t="s">
        <v>11</v>
      </c>
      <c r="D3" s="31" t="s">
        <v>191</v>
      </c>
    </row>
    <row r="4" spans="1:5" x14ac:dyDescent="0.25">
      <c r="A4" s="45" t="s">
        <v>17</v>
      </c>
      <c r="B4" s="45" t="s">
        <v>85</v>
      </c>
      <c r="C4" t="str">
        <f>A4&amp;B4</f>
        <v>Ashburton DistrictElectricity Ashburton</v>
      </c>
      <c r="D4" s="1">
        <f>IF(ISNA(VLOOKUP(C4,'Inputs - population data'!$F$110:$F$172,1,FALSE)),1,SUMIF('Inputs - population data'!$F$110:$F$172,C4,'Inputs - population data'!$G$110:$G$172))</f>
        <v>1</v>
      </c>
    </row>
    <row r="5" spans="1:5" x14ac:dyDescent="0.25">
      <c r="A5" s="45" t="s">
        <v>220</v>
      </c>
      <c r="B5" s="45" t="s">
        <v>3</v>
      </c>
      <c r="C5" s="1" t="str">
        <f t="shared" ref="C5:C69" si="0">A5&amp;B5</f>
        <v>Auckland (exc Frankiln and Papakura)Vector</v>
      </c>
      <c r="D5" s="1">
        <f>IF(ISNA(VLOOKUP(C5,'Inputs - population data'!$F$110:$F$172,1,FALSE)),1,SUMIF('Inputs - population data'!$F$110:$F$172,C5,'Inputs - population data'!$G$110:$G$172))</f>
        <v>1</v>
      </c>
    </row>
    <row r="6" spans="1:5" x14ac:dyDescent="0.25">
      <c r="A6" s="45" t="s">
        <v>64</v>
      </c>
      <c r="B6" s="45" t="s">
        <v>108</v>
      </c>
      <c r="C6" s="1" t="str">
        <f t="shared" si="0"/>
        <v>Buller DistrictBuller Network</v>
      </c>
      <c r="D6" s="1">
        <f>IF(ISNA(VLOOKUP(C6,'Inputs - population data'!$F$110:$F$172,1,FALSE)),1,SUMIF('Inputs - population data'!$F$110:$F$172,C6,'Inputs - population data'!$G$110:$G$172))</f>
        <v>1</v>
      </c>
    </row>
    <row r="7" spans="1:5" x14ac:dyDescent="0.25">
      <c r="A7" s="45" t="s">
        <v>60</v>
      </c>
      <c r="B7" s="45" t="s">
        <v>91</v>
      </c>
      <c r="C7" s="1" t="str">
        <f t="shared" si="0"/>
        <v>Carterton DistrictPowerco</v>
      </c>
      <c r="D7" s="1">
        <f>IF(ISNA(VLOOKUP(C7,'Inputs - population data'!$F$110:$F$172,1,FALSE)),1,SUMIF('Inputs - population data'!$F$110:$F$172,C7,'Inputs - population data'!$G$110:$G$172))</f>
        <v>1</v>
      </c>
    </row>
    <row r="8" spans="1:5" x14ac:dyDescent="0.25">
      <c r="A8" s="45" t="s">
        <v>81</v>
      </c>
      <c r="B8" s="45" t="s">
        <v>83</v>
      </c>
      <c r="C8" s="1" t="str">
        <f t="shared" si="0"/>
        <v>Central Hawke's Bay DistrictCentralines</v>
      </c>
      <c r="D8" s="1">
        <f>IF(ISNA(VLOOKUP(C8,'Inputs - population data'!$F$110:$F$172,1,FALSE)),1,SUMIF('Inputs - population data'!$F$110:$F$172,C8,'Inputs - population data'!$G$110:$G$172))</f>
        <v>1</v>
      </c>
    </row>
    <row r="9" spans="1:5" x14ac:dyDescent="0.25">
      <c r="A9" s="45" t="s">
        <v>28</v>
      </c>
      <c r="B9" s="45" t="s">
        <v>82</v>
      </c>
      <c r="C9" s="1" t="str">
        <f t="shared" si="0"/>
        <v>Central Otago DistrictAurora Energy</v>
      </c>
      <c r="D9" s="1">
        <f>IF(ISNA(VLOOKUP(C9,'Inputs - population data'!$F$110:$F$172,1,FALSE)),1,SUMIF('Inputs - population data'!$F$110:$F$172,C9,'Inputs - population data'!$G$110:$G$172))</f>
        <v>0.8882681564245809</v>
      </c>
    </row>
    <row r="10" spans="1:5" x14ac:dyDescent="0.25">
      <c r="A10" s="45" t="s">
        <v>28</v>
      </c>
      <c r="B10" s="45" t="s">
        <v>90</v>
      </c>
      <c r="C10" s="1" t="str">
        <f t="shared" si="0"/>
        <v>Central Otago DistrictOtagoNet</v>
      </c>
      <c r="D10" s="1">
        <f>IF(ISNA(VLOOKUP(C10,'Inputs - population data'!$F$110:$F$172,1,FALSE)),1,SUMIF('Inputs - population data'!$F$110:$F$172,C10,'Inputs - population data'!$G$110:$G$172))</f>
        <v>0.111731843575419</v>
      </c>
    </row>
    <row r="11" spans="1:5" x14ac:dyDescent="0.25">
      <c r="A11" s="45" t="s">
        <v>115</v>
      </c>
      <c r="B11" s="45"/>
      <c r="C11" s="1" t="str">
        <f t="shared" si="0"/>
        <v>Chatham Islands Territory</v>
      </c>
      <c r="D11" s="1">
        <f>IF(ISNA(VLOOKUP(C11,'Inputs - population data'!$F$110:$F$172,1,FALSE)),1,SUMIF('Inputs - population data'!$F$110:$F$172,C11,'Inputs - population data'!$G$110:$G$172))</f>
        <v>1</v>
      </c>
    </row>
    <row r="12" spans="1:5" x14ac:dyDescent="0.25">
      <c r="A12" s="45" t="s">
        <v>14</v>
      </c>
      <c r="B12" s="45" t="s">
        <v>117</v>
      </c>
      <c r="C12" s="1" t="str">
        <f t="shared" si="0"/>
        <v>Christchurch CityOrion</v>
      </c>
      <c r="D12" s="1">
        <f>IF(ISNA(VLOOKUP(C12,'Inputs - population data'!$F$110:$F$172,1,FALSE)),1,SUMIF('Inputs - population data'!$F$110:$F$172,C12,'Inputs - population data'!$G$110:$G$172))</f>
        <v>1</v>
      </c>
    </row>
    <row r="13" spans="1:5" x14ac:dyDescent="0.25">
      <c r="A13" s="45" t="s">
        <v>20</v>
      </c>
      <c r="B13" s="45" t="s">
        <v>90</v>
      </c>
      <c r="C13" s="1" t="str">
        <f t="shared" si="0"/>
        <v>Clutha DistrictOtagoNet</v>
      </c>
      <c r="D13" s="1">
        <f>IF(ISNA(VLOOKUP(C13,'Inputs - population data'!$F$110:$F$172,1,FALSE)),1,SUMIF('Inputs - population data'!$F$110:$F$172,C13,'Inputs - population data'!$G$110:$G$172))</f>
        <v>1</v>
      </c>
    </row>
    <row r="14" spans="1:5" x14ac:dyDescent="0.25">
      <c r="A14" s="45" t="s">
        <v>49</v>
      </c>
      <c r="B14" s="45" t="s">
        <v>82</v>
      </c>
      <c r="C14" s="1" t="str">
        <f t="shared" si="0"/>
        <v>Dunedin CityAurora Energy</v>
      </c>
      <c r="D14" s="1">
        <f>IF(ISNA(VLOOKUP(C14,'Inputs - population data'!$F$110:$F$172,1,FALSE)),1,SUMIF('Inputs - population data'!$F$110:$F$172,C14,'Inputs - population data'!$G$110:$G$172))</f>
        <v>1</v>
      </c>
    </row>
    <row r="15" spans="1:5" x14ac:dyDescent="0.25">
      <c r="A15" s="45" t="s">
        <v>55</v>
      </c>
      <c r="B15" s="45" t="s">
        <v>92</v>
      </c>
      <c r="C15" s="1" t="str">
        <f t="shared" si="0"/>
        <v>Far North DistrictTop Energy</v>
      </c>
      <c r="D15" s="1">
        <f>IF(ISNA(VLOOKUP(C15,'Inputs - population data'!$F$110:$F$172,1,FALSE)),1,SUMIF('Inputs - population data'!$F$110:$F$172,C15,'Inputs - population data'!$G$110:$G$172))</f>
        <v>1</v>
      </c>
    </row>
    <row r="16" spans="1:5" x14ac:dyDescent="0.25">
      <c r="A16" s="45" t="s">
        <v>217</v>
      </c>
      <c r="B16" s="45" t="s">
        <v>123</v>
      </c>
      <c r="C16" s="1" t="str">
        <f t="shared" si="0"/>
        <v>Franklin local board areaCounties Power</v>
      </c>
      <c r="D16" s="1">
        <f>IF(ISNA(VLOOKUP(C16,'Inputs - population data'!$F$110:$F$172,1,FALSE)),1,SUMIF('Inputs - population data'!$F$110:$F$172,C16,'Inputs - population data'!$G$110:$G$172))</f>
        <v>1</v>
      </c>
    </row>
    <row r="17" spans="1:4" x14ac:dyDescent="0.25">
      <c r="A17" s="45" t="s">
        <v>39</v>
      </c>
      <c r="B17" s="45" t="s">
        <v>84</v>
      </c>
      <c r="C17" s="1" t="str">
        <f t="shared" si="0"/>
        <v>Gisborne DistrictEastland Network</v>
      </c>
      <c r="D17" s="1">
        <f>IF(ISNA(VLOOKUP(C17,'Inputs - population data'!$F$110:$F$172,1,FALSE)),1,SUMIF('Inputs - population data'!$F$110:$F$172,C17,'Inputs - population data'!$G$110:$G$172))</f>
        <v>1</v>
      </c>
    </row>
    <row r="18" spans="1:4" x14ac:dyDescent="0.25">
      <c r="A18" s="45" t="s">
        <v>21</v>
      </c>
      <c r="B18" s="45" t="s">
        <v>126</v>
      </c>
      <c r="C18" s="1" t="str">
        <f t="shared" si="0"/>
        <v>Gore DistrictThe Power Company</v>
      </c>
      <c r="D18" s="1">
        <f>IF(ISNA(VLOOKUP(C18,'Inputs - population data'!$F$110:$F$172,1,FALSE)),1,SUMIF('Inputs - population data'!$F$110:$F$172,C18,'Inputs - population data'!$G$110:$G$172))</f>
        <v>1</v>
      </c>
    </row>
    <row r="19" spans="1:4" x14ac:dyDescent="0.25">
      <c r="A19" s="45" t="s">
        <v>19</v>
      </c>
      <c r="B19" s="45" t="s">
        <v>128</v>
      </c>
      <c r="C19" s="1" t="str">
        <f t="shared" si="0"/>
        <v>Grey DistrictWestpower</v>
      </c>
      <c r="D19" s="1">
        <f>IF(ISNA(VLOOKUP(C19,'Inputs - population data'!$F$110:$F$172,1,FALSE)),1,SUMIF('Inputs - population data'!$F$110:$F$172,C19,'Inputs - population data'!$G$110:$G$172))</f>
        <v>1</v>
      </c>
    </row>
    <row r="20" spans="1:4" x14ac:dyDescent="0.25">
      <c r="A20" s="45" t="s">
        <v>130</v>
      </c>
      <c r="B20" s="45" t="s">
        <v>42</v>
      </c>
      <c r="C20" s="1" t="str">
        <f t="shared" si="0"/>
        <v>Hamilton CityWEL Networks</v>
      </c>
      <c r="D20" s="1">
        <f>IF(ISNA(VLOOKUP(C20,'Inputs - population data'!$F$110:$F$172,1,FALSE)),1,SUMIF('Inputs - population data'!$F$110:$F$172,C20,'Inputs - population data'!$G$110:$G$172))</f>
        <v>1</v>
      </c>
    </row>
    <row r="21" spans="1:4" x14ac:dyDescent="0.25">
      <c r="A21" s="45" t="s">
        <v>36</v>
      </c>
      <c r="B21" s="45" t="s">
        <v>93</v>
      </c>
      <c r="C21" s="1" t="str">
        <f t="shared" si="0"/>
        <v>Hastings DistrictUnison</v>
      </c>
      <c r="D21" s="1">
        <f>IF(ISNA(VLOOKUP(C21,'Inputs - population data'!$F$110:$F$172,1,FALSE)),1,SUMIF('Inputs - population data'!$F$110:$F$172,C21,'Inputs - population data'!$G$110:$G$172))</f>
        <v>1</v>
      </c>
    </row>
    <row r="22" spans="1:4" x14ac:dyDescent="0.25">
      <c r="A22" s="45" t="s">
        <v>80</v>
      </c>
      <c r="B22" s="45" t="s">
        <v>91</v>
      </c>
      <c r="C22" s="1" t="str">
        <f t="shared" si="0"/>
        <v>Hauraki DistrictPowerco</v>
      </c>
      <c r="D22" s="1">
        <f>IF(ISNA(VLOOKUP(C22,'Inputs - population data'!$F$110:$F$172,1,FALSE)),1,SUMIF('Inputs - population data'!$F$110:$F$172,C22,'Inputs - population data'!$G$110:$G$172))</f>
        <v>1</v>
      </c>
    </row>
    <row r="23" spans="1:4" x14ac:dyDescent="0.25">
      <c r="A23" s="45" t="s">
        <v>58</v>
      </c>
      <c r="B23" s="45" t="s">
        <v>134</v>
      </c>
      <c r="C23" s="1" t="str">
        <f t="shared" si="0"/>
        <v>Horowhenua DistrictElectra</v>
      </c>
      <c r="D23" s="1">
        <f>IF(ISNA(VLOOKUP(C23,'Inputs - population data'!$F$110:$F$172,1,FALSE)),1,SUMIF('Inputs - population data'!$F$110:$F$172,C23,'Inputs - population data'!$G$110:$G$172))</f>
        <v>1</v>
      </c>
    </row>
    <row r="24" spans="1:4" x14ac:dyDescent="0.25">
      <c r="A24" s="45" t="s">
        <v>31</v>
      </c>
      <c r="B24" s="45" t="s">
        <v>136</v>
      </c>
      <c r="C24" s="1" t="str">
        <f t="shared" si="0"/>
        <v>Hurunui DistrictMainPower</v>
      </c>
      <c r="D24" s="1">
        <f>IF(ISNA(VLOOKUP(C24,'Inputs - population data'!$F$110:$F$172,1,FALSE)),1,SUMIF('Inputs - population data'!$F$110:$F$172,C24,'Inputs - population data'!$G$110:$G$172))</f>
        <v>1</v>
      </c>
    </row>
    <row r="25" spans="1:4" x14ac:dyDescent="0.25">
      <c r="A25" s="45" t="s">
        <v>50</v>
      </c>
      <c r="B25" s="45" t="s">
        <v>86</v>
      </c>
      <c r="C25" s="1" t="str">
        <f t="shared" si="0"/>
        <v>Invercargill CityElectricity Invercargill</v>
      </c>
      <c r="D25" s="1">
        <f>IF(ISNA(VLOOKUP(C25,'Inputs - population data'!$F$110:$F$172,1,FALSE)),1,SUMIF('Inputs - population data'!$F$110:$F$172,C25,'Inputs - population data'!$G$110:$G$172))</f>
        <v>1</v>
      </c>
    </row>
    <row r="26" spans="1:4" x14ac:dyDescent="0.25">
      <c r="A26" s="45" t="s">
        <v>53</v>
      </c>
      <c r="B26" s="45" t="s">
        <v>136</v>
      </c>
      <c r="C26" s="1" t="str">
        <f t="shared" si="0"/>
        <v>Kaikoura DistrictMainPower</v>
      </c>
      <c r="D26" s="1">
        <f>IF(ISNA(VLOOKUP(C26,'Inputs - population data'!$F$110:$F$172,1,FALSE)),1,SUMIF('Inputs - population data'!$F$110:$F$172,C26,'Inputs - population data'!$G$110:$G$172))</f>
        <v>1</v>
      </c>
    </row>
    <row r="27" spans="1:4" x14ac:dyDescent="0.25">
      <c r="A27" s="45" t="s">
        <v>32</v>
      </c>
      <c r="B27" s="45" t="s">
        <v>140</v>
      </c>
      <c r="C27" s="1" t="str">
        <f t="shared" si="0"/>
        <v>Kaipara DistrictNorthpower</v>
      </c>
      <c r="D27" s="1">
        <f>IF(ISNA(VLOOKUP(C27,'Inputs - population data'!$F$110:$F$172,1,FALSE)),1,SUMIF('Inputs - population data'!$F$110:$F$172,C27,'Inputs - population data'!$G$110:$G$172))</f>
        <v>1</v>
      </c>
    </row>
    <row r="28" spans="1:4" x14ac:dyDescent="0.25">
      <c r="A28" s="45" t="s">
        <v>67</v>
      </c>
      <c r="B28" s="45" t="s">
        <v>134</v>
      </c>
      <c r="C28" s="1" t="str">
        <f t="shared" si="0"/>
        <v>Kapiti Coast DistrictElectra</v>
      </c>
      <c r="D28" s="1">
        <f>IF(ISNA(VLOOKUP(C28,'Inputs - population data'!$F$110:$F$172,1,FALSE)),1,SUMIF('Inputs - population data'!$F$110:$F$172,C28,'Inputs - population data'!$G$110:$G$172))</f>
        <v>1</v>
      </c>
    </row>
    <row r="29" spans="1:4" x14ac:dyDescent="0.25">
      <c r="A29" s="45" t="s">
        <v>51</v>
      </c>
      <c r="B29" s="45" t="s">
        <v>87</v>
      </c>
      <c r="C29" s="1" t="str">
        <f t="shared" si="0"/>
        <v xml:space="preserve">Kawerau DistrictHorizon Energy </v>
      </c>
      <c r="D29" s="1">
        <f>IF(ISNA(VLOOKUP(C29,'Inputs - population data'!$F$110:$F$172,1,FALSE)),1,SUMIF('Inputs - population data'!$F$110:$F$172,C29,'Inputs - population data'!$G$110:$G$172))</f>
        <v>1</v>
      </c>
    </row>
    <row r="30" spans="1:4" x14ac:dyDescent="0.25">
      <c r="A30" s="45" t="s">
        <v>38</v>
      </c>
      <c r="B30" s="45" t="s">
        <v>94</v>
      </c>
      <c r="C30" s="1" t="str">
        <f t="shared" si="0"/>
        <v>Lower Hutt CityWellington Electricity</v>
      </c>
      <c r="D30" s="1">
        <f>IF(ISNA(VLOOKUP(C30,'Inputs - population data'!$F$110:$F$172,1,FALSE)),1,SUMIF('Inputs - population data'!$F$110:$F$172,C30,'Inputs - population data'!$G$110:$G$172))</f>
        <v>1</v>
      </c>
    </row>
    <row r="31" spans="1:4" x14ac:dyDescent="0.25">
      <c r="A31" s="45" t="s">
        <v>12</v>
      </c>
      <c r="B31" s="45" t="s">
        <v>13</v>
      </c>
      <c r="C31" s="1" t="str">
        <f t="shared" si="0"/>
        <v>Mackenzie DistrictAlpine Energy</v>
      </c>
      <c r="D31" s="1">
        <f>IF(ISNA(VLOOKUP(C31,'Inputs - population data'!$F$110:$F$172,1,FALSE)),1,SUMIF('Inputs - population data'!$F$110:$F$172,C31,'Inputs - population data'!$G$110:$G$172))</f>
        <v>1</v>
      </c>
    </row>
    <row r="32" spans="1:4" x14ac:dyDescent="0.25">
      <c r="A32" s="45" t="s">
        <v>23</v>
      </c>
      <c r="B32" s="45" t="s">
        <v>91</v>
      </c>
      <c r="C32" s="1" t="str">
        <f t="shared" si="0"/>
        <v>Manawatu DistrictPowerco</v>
      </c>
      <c r="D32" s="1">
        <f>IF(ISNA(VLOOKUP(C32,'Inputs - population data'!$F$110:$F$172,1,FALSE)),1,SUMIF('Inputs - population data'!$F$110:$F$172,C32,'Inputs - population data'!$G$110:$G$172))</f>
        <v>1</v>
      </c>
    </row>
    <row r="33" spans="1:4" x14ac:dyDescent="0.25">
      <c r="A33" s="45" t="s">
        <v>59</v>
      </c>
      <c r="B33" s="45" t="s">
        <v>3</v>
      </c>
      <c r="C33" s="1" t="str">
        <f t="shared" si="0"/>
        <v>Manukau CityVector</v>
      </c>
      <c r="D33" s="1">
        <f>IF(ISNA(VLOOKUP(C33,'Inputs - population data'!$F$110:$F$172,1,FALSE)),1,SUMIF('Inputs - population data'!$F$110:$F$172,C33,'Inputs - population data'!$G$110:$G$172))</f>
        <v>1</v>
      </c>
    </row>
    <row r="34" spans="1:4" x14ac:dyDescent="0.25">
      <c r="A34" s="45" t="s">
        <v>22</v>
      </c>
      <c r="B34" s="45" t="s">
        <v>149</v>
      </c>
      <c r="C34" s="1" t="str">
        <f t="shared" si="0"/>
        <v>Marlborough DistrictMarlborough Lines</v>
      </c>
      <c r="D34" s="1">
        <f>IF(ISNA(VLOOKUP(C34,'Inputs - population data'!$F$110:$F$172,1,FALSE)),1,SUMIF('Inputs - population data'!$F$110:$F$172,C34,'Inputs - population data'!$G$110:$G$172))</f>
        <v>1</v>
      </c>
    </row>
    <row r="35" spans="1:4" x14ac:dyDescent="0.25">
      <c r="A35" s="45" t="s">
        <v>151</v>
      </c>
      <c r="B35" s="45" t="s">
        <v>91</v>
      </c>
      <c r="C35" s="1" t="str">
        <f t="shared" si="0"/>
        <v>Masterton DistrictPowerco</v>
      </c>
      <c r="D35" s="1">
        <f>IF(ISNA(VLOOKUP(C35,'Inputs - population data'!$F$110:$F$172,1,FALSE)),1,SUMIF('Inputs - population data'!$F$110:$F$172,C35,'Inputs - population data'!$G$110:$G$172))</f>
        <v>1</v>
      </c>
    </row>
    <row r="36" spans="1:4" x14ac:dyDescent="0.25">
      <c r="A36" s="45" t="s">
        <v>79</v>
      </c>
      <c r="B36" s="45" t="s">
        <v>91</v>
      </c>
      <c r="C36" s="1" t="str">
        <f t="shared" si="0"/>
        <v>Matamata-Piako DistrictPowerco</v>
      </c>
      <c r="D36" s="1">
        <f>IF(ISNA(VLOOKUP(C36,'Inputs - population data'!$F$110:$F$172,1,FALSE)),1,SUMIF('Inputs - population data'!$F$110:$F$172,C36,'Inputs - population data'!$G$110:$G$172))</f>
        <v>1</v>
      </c>
    </row>
    <row r="37" spans="1:4" x14ac:dyDescent="0.25">
      <c r="A37" s="45" t="s">
        <v>68</v>
      </c>
      <c r="B37" s="45" t="s">
        <v>93</v>
      </c>
      <c r="C37" s="1" t="str">
        <f t="shared" si="0"/>
        <v>Napier CityUnison</v>
      </c>
      <c r="D37" s="1">
        <f>IF(ISNA(VLOOKUP(C37,'Inputs - population data'!$F$110:$F$172,1,FALSE)),1,SUMIF('Inputs - population data'!$F$110:$F$172,C37,'Inputs - population data'!$G$110:$G$172))</f>
        <v>1</v>
      </c>
    </row>
    <row r="38" spans="1:4" s="1" customFormat="1" x14ac:dyDescent="0.25">
      <c r="A38" s="45" t="s">
        <v>70</v>
      </c>
      <c r="B38" s="45" t="s">
        <v>88</v>
      </c>
      <c r="C38" s="1" t="str">
        <f t="shared" si="0"/>
        <v>Nelson CityNelson Electricity</v>
      </c>
      <c r="D38" s="1">
        <v>0.44</v>
      </c>
    </row>
    <row r="39" spans="1:4" s="1" customFormat="1" x14ac:dyDescent="0.25">
      <c r="A39" s="45" t="s">
        <v>70</v>
      </c>
      <c r="B39" s="45" t="s">
        <v>89</v>
      </c>
      <c r="C39" s="1" t="str">
        <f t="shared" ref="C39" si="1">A39&amp;B39</f>
        <v>Nelson CityNetwork Tasman</v>
      </c>
      <c r="D39" s="1">
        <v>0.56000000000000005</v>
      </c>
    </row>
    <row r="40" spans="1:4" s="1" customFormat="1" x14ac:dyDescent="0.25">
      <c r="A40" s="45" t="s">
        <v>30</v>
      </c>
      <c r="B40" s="45" t="s">
        <v>91</v>
      </c>
      <c r="C40" s="1" t="str">
        <f t="shared" si="0"/>
        <v>New Plymouth DistrictPowerco</v>
      </c>
      <c r="D40" s="1">
        <f>IF(ISNA(VLOOKUP(C40,'Inputs - population data'!$F$110:$F$172,1,FALSE)),1,SUMIF('Inputs - population data'!$F$110:$F$172,C40,'Inputs - population data'!$G$110:$G$172))</f>
        <v>1</v>
      </c>
    </row>
    <row r="41" spans="1:4" s="1" customFormat="1" x14ac:dyDescent="0.25">
      <c r="A41" s="45" t="s">
        <v>15</v>
      </c>
      <c r="B41" s="45" t="s">
        <v>3</v>
      </c>
      <c r="C41" s="1" t="str">
        <f t="shared" si="0"/>
        <v>North Shore CityVector</v>
      </c>
      <c r="D41" s="1">
        <f>IF(ISNA(VLOOKUP(C41,'Inputs - population data'!$F$110:$F$172,1,FALSE)),1,SUMIF('Inputs - population data'!$F$110:$F$172,C41,'Inputs - population data'!$G$110:$G$172))</f>
        <v>1</v>
      </c>
    </row>
    <row r="42" spans="1:4" s="1" customFormat="1" x14ac:dyDescent="0.25">
      <c r="A42" s="45" t="s">
        <v>75</v>
      </c>
      <c r="B42" s="45" t="s">
        <v>87</v>
      </c>
      <c r="C42" s="1" t="str">
        <f t="shared" si="0"/>
        <v xml:space="preserve">Opotiki DistrictHorizon Energy </v>
      </c>
      <c r="D42" s="1">
        <f>IF(ISNA(VLOOKUP(C42,'Inputs - population data'!$F$110:$F$172,1,FALSE)),1,SUMIF('Inputs - population data'!$F$110:$F$172,C42,'Inputs - population data'!$G$110:$G$172))</f>
        <v>1</v>
      </c>
    </row>
    <row r="43" spans="1:4" s="1" customFormat="1" x14ac:dyDescent="0.25">
      <c r="A43" s="45" t="s">
        <v>159</v>
      </c>
      <c r="B43" s="45" t="s">
        <v>47</v>
      </c>
      <c r="C43" s="1" t="str">
        <f t="shared" si="0"/>
        <v>Otorohanga DistrictThe Lines Company</v>
      </c>
      <c r="D43" s="1">
        <f>IF(ISNA(VLOOKUP(C43,'Inputs - population data'!$F$110:$F$172,1,FALSE)),1,SUMIF('Inputs - population data'!$F$110:$F$172,C43,'Inputs - population data'!$G$110:$G$172))</f>
        <v>1</v>
      </c>
    </row>
    <row r="44" spans="1:4" s="1" customFormat="1" x14ac:dyDescent="0.25">
      <c r="A44" s="45" t="s">
        <v>57</v>
      </c>
      <c r="B44" s="45" t="s">
        <v>91</v>
      </c>
      <c r="C44" s="1" t="str">
        <f t="shared" si="0"/>
        <v>Palmerston North CityPowerco</v>
      </c>
      <c r="D44" s="1">
        <f>IF(ISNA(VLOOKUP(C44,'Inputs - population data'!$F$110:$F$172,1,FALSE)),1,SUMIF('Inputs - population data'!$F$110:$F$172,C44,'Inputs - population data'!$G$110:$G$172))</f>
        <v>1</v>
      </c>
    </row>
    <row r="45" spans="1:4" s="1" customFormat="1" x14ac:dyDescent="0.25">
      <c r="A45" s="45" t="s">
        <v>216</v>
      </c>
      <c r="B45" s="45" t="s">
        <v>123</v>
      </c>
      <c r="C45" s="1" t="str">
        <f t="shared" si="0"/>
        <v>Papakura local board areaCounties Power</v>
      </c>
      <c r="D45" s="1">
        <f>IF(ISNA(VLOOKUP(C45,'Inputs - population data'!$F$110:$F$172,1,FALSE)),1,SUMIF('Inputs - population data'!$F$110:$F$172,C45,'Inputs - population data'!$G$110:$G$172))</f>
        <v>1</v>
      </c>
    </row>
    <row r="46" spans="1:4" s="1" customFormat="1" x14ac:dyDescent="0.25">
      <c r="A46" s="45" t="s">
        <v>216</v>
      </c>
      <c r="B46" s="45" t="s">
        <v>3</v>
      </c>
      <c r="C46" s="1" t="str">
        <f t="shared" si="0"/>
        <v>Papakura local board areaVector</v>
      </c>
      <c r="D46" s="1">
        <f>IF(ISNA(VLOOKUP(C46,'Inputs - population data'!$F$110:$F$172,1,FALSE)),1,SUMIF('Inputs - population data'!$F$110:$F$172,C46,'Inputs - population data'!$G$110:$G$172))</f>
        <v>1</v>
      </c>
    </row>
    <row r="47" spans="1:4" s="1" customFormat="1" x14ac:dyDescent="0.25">
      <c r="A47" s="45" t="s">
        <v>66</v>
      </c>
      <c r="B47" s="45" t="s">
        <v>94</v>
      </c>
      <c r="C47" s="1" t="str">
        <f t="shared" si="0"/>
        <v>Porirua CityWellington Electricity</v>
      </c>
      <c r="D47" s="1">
        <f>IF(ISNA(VLOOKUP(C47,'Inputs - population data'!$F$110:$F$172,1,FALSE)),1,SUMIF('Inputs - population data'!$F$110:$F$172,C47,'Inputs - population data'!$G$110:$G$172))</f>
        <v>1</v>
      </c>
    </row>
    <row r="48" spans="1:4" s="1" customFormat="1" x14ac:dyDescent="0.25">
      <c r="A48" s="45" t="s">
        <v>37</v>
      </c>
      <c r="B48" s="45" t="s">
        <v>82</v>
      </c>
      <c r="C48" s="1" t="str">
        <f t="shared" si="0"/>
        <v>Queenstown-Lakes DistrictAurora Energy</v>
      </c>
      <c r="D48" s="1">
        <f>IF(ISNA(VLOOKUP(C48,'Inputs - population data'!$F$110:$F$172,1,FALSE)),1,SUMIF('Inputs - population data'!$F$110:$F$172,C48,'Inputs - population data'!$G$110:$G$172))</f>
        <v>1</v>
      </c>
    </row>
    <row r="49" spans="1:4" s="1" customFormat="1" x14ac:dyDescent="0.25">
      <c r="A49" s="45" t="s">
        <v>61</v>
      </c>
      <c r="B49" s="45" t="s">
        <v>91</v>
      </c>
      <c r="C49" s="1" t="str">
        <f t="shared" si="0"/>
        <v>Rangitikei DistrictPowerco</v>
      </c>
      <c r="D49" s="1">
        <f>IF(ISNA(VLOOKUP(C49,'Inputs - population data'!$F$110:$F$172,1,FALSE)),1,SUMIF('Inputs - population data'!$F$110:$F$172,C49,'Inputs - population data'!$G$110:$G$172))</f>
        <v>1</v>
      </c>
    </row>
    <row r="50" spans="1:4" s="1" customFormat="1" x14ac:dyDescent="0.25">
      <c r="A50" s="45" t="s">
        <v>72</v>
      </c>
      <c r="B50" s="45" t="s">
        <v>3</v>
      </c>
      <c r="C50" s="1" t="str">
        <f t="shared" si="0"/>
        <v>Rodney DistrictVector</v>
      </c>
      <c r="D50" s="1">
        <f>IF(ISNA(VLOOKUP(C50,'Inputs - population data'!$F$110:$F$172,1,FALSE)),1,SUMIF('Inputs - population data'!$F$110:$F$172,C50,'Inputs - population data'!$G$110:$G$172))</f>
        <v>1</v>
      </c>
    </row>
    <row r="51" spans="1:4" s="1" customFormat="1" x14ac:dyDescent="0.25">
      <c r="A51" s="45" t="s">
        <v>65</v>
      </c>
      <c r="B51" s="45" t="s">
        <v>93</v>
      </c>
      <c r="C51" s="1" t="str">
        <f t="shared" si="0"/>
        <v>Rotorua DistrictUnison</v>
      </c>
      <c r="D51" s="1">
        <f>IF(ISNA(VLOOKUP(C51,'Inputs - population data'!$F$110:$F$172,1,FALSE)),1,SUMIF('Inputs - population data'!$F$110:$F$172,C51,'Inputs - population data'!$G$110:$G$172))</f>
        <v>1</v>
      </c>
    </row>
    <row r="52" spans="1:4" s="1" customFormat="1" x14ac:dyDescent="0.25">
      <c r="A52" s="45" t="s">
        <v>62</v>
      </c>
      <c r="B52" s="45" t="s">
        <v>47</v>
      </c>
      <c r="C52" s="1" t="str">
        <f t="shared" si="0"/>
        <v>Ruapehu DistrictThe Lines Company</v>
      </c>
      <c r="D52" s="1">
        <f>IF(ISNA(VLOOKUP(C52,'Inputs - population data'!$F$110:$F$172,1,FALSE)),1,SUMIF('Inputs - population data'!$F$110:$F$172,C52,'Inputs - population data'!$G$110:$G$172))</f>
        <v>0.72287292817679549</v>
      </c>
    </row>
    <row r="53" spans="1:4" s="1" customFormat="1" x14ac:dyDescent="0.25">
      <c r="A53" s="45" t="s">
        <v>62</v>
      </c>
      <c r="B53" s="45" t="s">
        <v>91</v>
      </c>
      <c r="C53" s="1" t="str">
        <f t="shared" si="0"/>
        <v>Ruapehu DistrictPowerco</v>
      </c>
      <c r="D53" s="1">
        <f>IF(ISNA(VLOOKUP(C53,'Inputs - population data'!$F$110:$F$172,1,FALSE)),1,SUMIF('Inputs - population data'!$F$110:$F$172,C53,'Inputs - population data'!$G$110:$G$172))</f>
        <v>0.27712707182320445</v>
      </c>
    </row>
    <row r="54" spans="1:4" s="1" customFormat="1" x14ac:dyDescent="0.25">
      <c r="A54" s="45" t="s">
        <v>16</v>
      </c>
      <c r="B54" s="45" t="s">
        <v>117</v>
      </c>
      <c r="C54" s="1" t="str">
        <f t="shared" si="0"/>
        <v>Selwyn DistrictOrion</v>
      </c>
      <c r="D54" s="1">
        <f>IF(ISNA(VLOOKUP(C54,'Inputs - population data'!$F$110:$F$172,1,FALSE)),1,SUMIF('Inputs - population data'!$F$110:$F$172,C54,'Inputs - population data'!$G$110:$G$172))</f>
        <v>1</v>
      </c>
    </row>
    <row r="55" spans="1:4" s="1" customFormat="1" x14ac:dyDescent="0.25">
      <c r="A55" s="45" t="s">
        <v>48</v>
      </c>
      <c r="B55" s="45" t="s">
        <v>91</v>
      </c>
      <c r="C55" s="1" t="str">
        <f t="shared" si="0"/>
        <v>South Taranaki DistrictPowerco</v>
      </c>
      <c r="D55" s="1">
        <f>IF(ISNA(VLOOKUP(C55,'Inputs - population data'!$F$110:$F$172,1,FALSE)),1,SUMIF('Inputs - population data'!$F$110:$F$172,C55,'Inputs - population data'!$G$110:$G$172))</f>
        <v>1</v>
      </c>
    </row>
    <row r="56" spans="1:4" s="1" customFormat="1" x14ac:dyDescent="0.25">
      <c r="A56" s="45" t="s">
        <v>44</v>
      </c>
      <c r="B56" s="45" t="s">
        <v>91</v>
      </c>
      <c r="C56" s="1" t="str">
        <f t="shared" si="0"/>
        <v>South Waikato DistrictPowerco</v>
      </c>
      <c r="D56" s="1">
        <f>IF(ISNA(VLOOKUP(C56,'Inputs - population data'!$F$110:$F$172,1,FALSE)),1,SUMIF('Inputs - population data'!$F$110:$F$172,C56,'Inputs - population data'!$G$110:$G$172))</f>
        <v>1</v>
      </c>
    </row>
    <row r="57" spans="1:4" s="1" customFormat="1" x14ac:dyDescent="0.25">
      <c r="A57" s="45" t="s">
        <v>40</v>
      </c>
      <c r="B57" s="45" t="s">
        <v>91</v>
      </c>
      <c r="C57" s="1" t="str">
        <f t="shared" si="0"/>
        <v>South Wairarapa DistrictPowerco</v>
      </c>
      <c r="D57" s="1">
        <f>IF(ISNA(VLOOKUP(C57,'Inputs - population data'!$F$110:$F$172,1,FALSE)),1,SUMIF('Inputs - population data'!$F$110:$F$172,C57,'Inputs - population data'!$G$110:$G$172))</f>
        <v>1</v>
      </c>
    </row>
    <row r="58" spans="1:4" s="1" customFormat="1" x14ac:dyDescent="0.25">
      <c r="A58" s="45" t="s">
        <v>35</v>
      </c>
      <c r="B58" s="45" t="s">
        <v>126</v>
      </c>
      <c r="C58" s="1" t="str">
        <f t="shared" si="0"/>
        <v>Southland DistrictThe Power Company</v>
      </c>
      <c r="D58" s="1">
        <f>IF(ISNA(VLOOKUP(C58,'Inputs - population data'!$F$110:$F$172,1,FALSE)),1,SUMIF('Inputs - population data'!$F$110:$F$172,C58,'Inputs - population data'!$G$110:$G$172))</f>
        <v>1</v>
      </c>
    </row>
    <row r="59" spans="1:4" s="1" customFormat="1" x14ac:dyDescent="0.25">
      <c r="A59" s="45" t="s">
        <v>69</v>
      </c>
      <c r="B59" s="45" t="s">
        <v>91</v>
      </c>
      <c r="C59" s="1" t="str">
        <f t="shared" si="0"/>
        <v>Stratford DistrictPowerco</v>
      </c>
      <c r="D59" s="1">
        <f>IF(ISNA(VLOOKUP(C59,'Inputs - population data'!$F$110:$F$172,1,FALSE)),1,SUMIF('Inputs - population data'!$F$110:$F$172,C59,'Inputs - population data'!$G$110:$G$172))</f>
        <v>1</v>
      </c>
    </row>
    <row r="60" spans="1:4" s="1" customFormat="1" x14ac:dyDescent="0.25">
      <c r="A60" s="45" t="s">
        <v>33</v>
      </c>
      <c r="B60" s="45" t="s">
        <v>143</v>
      </c>
      <c r="C60" s="1" t="str">
        <f t="shared" si="0"/>
        <v>Tararua DistrictScanpower</v>
      </c>
      <c r="D60" s="1">
        <f>IF(ISNA(VLOOKUP(C60,'Inputs - population data'!$F$110:$F$172,1,FALSE)),1,SUMIF('Inputs - population data'!$F$110:$F$172,C60,'Inputs - population data'!$G$110:$G$172))</f>
        <v>0.73753191489361702</v>
      </c>
    </row>
    <row r="61" spans="1:4" s="1" customFormat="1" x14ac:dyDescent="0.25">
      <c r="A61" s="45" t="s">
        <v>33</v>
      </c>
      <c r="B61" s="45" t="s">
        <v>91</v>
      </c>
      <c r="C61" s="1" t="str">
        <f t="shared" si="0"/>
        <v>Tararua DistrictPowerco</v>
      </c>
      <c r="D61" s="1">
        <f>IF(ISNA(VLOOKUP(C61,'Inputs - population data'!$F$110:$F$172,1,FALSE)),1,SUMIF('Inputs - population data'!$F$110:$F$172,C61,'Inputs - population data'!$G$110:$G$172))</f>
        <v>0.26246808510638298</v>
      </c>
    </row>
    <row r="62" spans="1:4" s="1" customFormat="1" x14ac:dyDescent="0.25">
      <c r="A62" s="45" t="s">
        <v>52</v>
      </c>
      <c r="B62" s="45" t="s">
        <v>89</v>
      </c>
      <c r="C62" s="1" t="str">
        <f t="shared" si="0"/>
        <v>Tasman DistrictNetwork Tasman</v>
      </c>
      <c r="D62" s="1">
        <v>1</v>
      </c>
    </row>
    <row r="63" spans="1:4" s="1" customFormat="1" x14ac:dyDescent="0.25">
      <c r="A63" s="45" t="s">
        <v>63</v>
      </c>
      <c r="B63" s="45" t="s">
        <v>93</v>
      </c>
      <c r="C63" s="1" t="str">
        <f t="shared" si="0"/>
        <v>Taupo DistrictUnison</v>
      </c>
      <c r="D63" s="1">
        <f>IF(ISNA(VLOOKUP(C63,'Inputs - population data'!$F$110:$F$172,1,FALSE)),1,SUMIF('Inputs - population data'!$F$110:$F$172,C63,'Inputs - population data'!$G$110:$G$172))</f>
        <v>0.80316490838423094</v>
      </c>
    </row>
    <row r="64" spans="1:4" x14ac:dyDescent="0.25">
      <c r="A64" s="45" t="s">
        <v>63</v>
      </c>
      <c r="B64" s="45" t="s">
        <v>47</v>
      </c>
      <c r="C64" s="1" t="str">
        <f t="shared" si="0"/>
        <v>Taupo DistrictThe Lines Company</v>
      </c>
      <c r="D64" s="1">
        <f>IF(ISNA(VLOOKUP(C64,'Inputs - population data'!$F$110:$F$172,1,FALSE)),1,SUMIF('Inputs - population data'!$F$110:$F$172,C64,'Inputs - population data'!$G$110:$G$172))</f>
        <v>0.19683509161576898</v>
      </c>
    </row>
    <row r="65" spans="1:4" x14ac:dyDescent="0.25">
      <c r="A65" s="45" t="s">
        <v>54</v>
      </c>
      <c r="B65" s="45" t="s">
        <v>91</v>
      </c>
      <c r="C65" s="1" t="str">
        <f t="shared" si="0"/>
        <v>Tauranga CityPowerco</v>
      </c>
      <c r="D65" s="1">
        <f>IF(ISNA(VLOOKUP(C65,'Inputs - population data'!$F$110:$F$172,1,FALSE)),1,SUMIF('Inputs - population data'!$F$110:$F$172,C65,'Inputs - population data'!$G$110:$G$172))</f>
        <v>1</v>
      </c>
    </row>
    <row r="66" spans="1:4" x14ac:dyDescent="0.25">
      <c r="A66" s="45" t="s">
        <v>56</v>
      </c>
      <c r="B66" s="45" t="s">
        <v>91</v>
      </c>
      <c r="C66" s="1" t="str">
        <f t="shared" si="0"/>
        <v>Thames-Coromandel DistrictPowerco</v>
      </c>
      <c r="D66" s="1">
        <f>IF(ISNA(VLOOKUP(C66,'Inputs - population data'!$F$110:$F$172,1,FALSE)),1,SUMIF('Inputs - population data'!$F$110:$F$172,C66,'Inputs - population data'!$G$110:$G$172))</f>
        <v>1</v>
      </c>
    </row>
    <row r="67" spans="1:4" x14ac:dyDescent="0.25">
      <c r="A67" s="45" t="s">
        <v>74</v>
      </c>
      <c r="B67" s="45" t="s">
        <v>13</v>
      </c>
      <c r="C67" s="1" t="str">
        <f t="shared" si="0"/>
        <v>Timaru DistrictAlpine Energy</v>
      </c>
      <c r="D67" s="1">
        <f>IF(ISNA(VLOOKUP(C67,'Inputs - population data'!$F$110:$F$172,1,FALSE)),1,SUMIF('Inputs - population data'!$F$110:$F$172,C67,'Inputs - population data'!$G$110:$G$172))</f>
        <v>1</v>
      </c>
    </row>
    <row r="68" spans="1:4" x14ac:dyDescent="0.25">
      <c r="A68" s="45" t="s">
        <v>78</v>
      </c>
      <c r="B68" s="45" t="s">
        <v>94</v>
      </c>
      <c r="C68" s="1" t="str">
        <f t="shared" si="0"/>
        <v>Upper Hutt CityWellington Electricity</v>
      </c>
      <c r="D68" s="1">
        <f>IF(ISNA(VLOOKUP(C68,'Inputs - population data'!$F$110:$F$172,1,FALSE)),1,SUMIF('Inputs - population data'!$F$110:$F$172,C68,'Inputs - population data'!$G$110:$G$172))</f>
        <v>1</v>
      </c>
    </row>
    <row r="69" spans="1:4" x14ac:dyDescent="0.25">
      <c r="A69" s="45" t="s">
        <v>41</v>
      </c>
      <c r="B69" s="45" t="s">
        <v>42</v>
      </c>
      <c r="C69" s="1" t="str">
        <f t="shared" si="0"/>
        <v>Waikato DistrictWEL Networks</v>
      </c>
      <c r="D69" s="1">
        <f>IF(ISNA(VLOOKUP(C69,'Inputs - population data'!$F$110:$F$172,1,FALSE)),1,SUMIF('Inputs - population data'!$F$110:$F$172,C69,'Inputs - population data'!$G$110:$G$172))</f>
        <v>1</v>
      </c>
    </row>
    <row r="70" spans="1:4" x14ac:dyDescent="0.25">
      <c r="A70" s="45" t="s">
        <v>18</v>
      </c>
      <c r="B70" s="45" t="s">
        <v>136</v>
      </c>
      <c r="C70" s="1" t="str">
        <f t="shared" ref="C70:C83" si="2">A70&amp;B70</f>
        <v>Waimakariri DistrictMainPower</v>
      </c>
      <c r="D70" s="1">
        <f>IF(ISNA(VLOOKUP(C70,'Inputs - population data'!$F$110:$F$172,1,FALSE)),1,SUMIF('Inputs - population data'!$F$110:$F$172,C70,'Inputs - population data'!$G$110:$G$172))</f>
        <v>1</v>
      </c>
    </row>
    <row r="71" spans="1:4" x14ac:dyDescent="0.25">
      <c r="A71" s="45" t="s">
        <v>71</v>
      </c>
      <c r="B71" s="45" t="s">
        <v>13</v>
      </c>
      <c r="C71" s="1" t="str">
        <f t="shared" si="2"/>
        <v>Waimate DistrictAlpine Energy</v>
      </c>
      <c r="D71" s="1">
        <f>IF(ISNA(VLOOKUP(C71,'Inputs - population data'!$F$110:$F$172,1,FALSE)),1,SUMIF('Inputs - population data'!$F$110:$F$172,C71,'Inputs - population data'!$G$110:$G$172))</f>
        <v>1</v>
      </c>
    </row>
    <row r="72" spans="1:4" x14ac:dyDescent="0.25">
      <c r="A72" s="45" t="s">
        <v>27</v>
      </c>
      <c r="B72" s="45" t="s">
        <v>183</v>
      </c>
      <c r="C72" s="1" t="str">
        <f t="shared" si="2"/>
        <v>Waipa DistrictWaipa Networks</v>
      </c>
      <c r="D72" s="1">
        <f>IF(ISNA(VLOOKUP(C72,'Inputs - population data'!$F$110:$F$172,1,FALSE)),1,SUMIF('Inputs - population data'!$F$110:$F$172,C72,'Inputs - population data'!$G$110:$G$172))</f>
        <v>1</v>
      </c>
    </row>
    <row r="73" spans="1:4" x14ac:dyDescent="0.25">
      <c r="A73" s="45" t="s">
        <v>77</v>
      </c>
      <c r="B73" s="45" t="s">
        <v>84</v>
      </c>
      <c r="C73" s="1" t="str">
        <f t="shared" si="2"/>
        <v>Wairoa DistrictEastland Network</v>
      </c>
      <c r="D73" s="1">
        <f>IF(ISNA(VLOOKUP(C73,'Inputs - population data'!$F$110:$F$172,1,FALSE)),1,SUMIF('Inputs - population data'!$F$110:$F$172,C73,'Inputs - population data'!$G$110:$G$172))</f>
        <v>1</v>
      </c>
    </row>
    <row r="74" spans="1:4" x14ac:dyDescent="0.25">
      <c r="A74" s="45" t="s">
        <v>43</v>
      </c>
      <c r="B74" s="45" t="s">
        <v>3</v>
      </c>
      <c r="C74" s="1" t="str">
        <f t="shared" si="2"/>
        <v>Waitakere CityVector</v>
      </c>
      <c r="D74" s="1">
        <f>IF(ISNA(VLOOKUP(C74,'Inputs - population data'!$F$110:$F$172,1,FALSE)),1,SUMIF('Inputs - population data'!$F$110:$F$172,C74,'Inputs - population data'!$G$110:$G$172))</f>
        <v>1</v>
      </c>
    </row>
    <row r="75" spans="1:4" x14ac:dyDescent="0.25">
      <c r="A75" s="45" t="s">
        <v>24</v>
      </c>
      <c r="B75" s="45" t="s">
        <v>120</v>
      </c>
      <c r="C75" s="1" t="str">
        <f t="shared" si="2"/>
        <v>Waitaki DistrictNetwork Waitaki</v>
      </c>
      <c r="D75" s="1">
        <f>IF(ISNA(VLOOKUP(C75,'Inputs - population data'!$F$110:$F$172,1,FALSE)),1,SUMIF('Inputs - population data'!$F$110:$F$172,C75,'Inputs - population data'!$G$110:$G$172))</f>
        <v>0.92222057295532134</v>
      </c>
    </row>
    <row r="76" spans="1:4" x14ac:dyDescent="0.25">
      <c r="A76" s="45" t="s">
        <v>24</v>
      </c>
      <c r="B76" s="45" t="s">
        <v>90</v>
      </c>
      <c r="C76" s="1" t="str">
        <f t="shared" si="2"/>
        <v>Waitaki DistrictOtagoNet</v>
      </c>
      <c r="D76" s="1">
        <f>IF(ISNA(VLOOKUP(C76,'Inputs - population data'!$F$110:$F$172,1,FALSE)),1,SUMIF('Inputs - population data'!$F$110:$F$172,C76,'Inputs - population data'!$G$110:$G$172))</f>
        <v>7.7779427044678634E-2</v>
      </c>
    </row>
    <row r="77" spans="1:4" x14ac:dyDescent="0.25">
      <c r="A77" s="45" t="s">
        <v>46</v>
      </c>
      <c r="B77" s="45" t="s">
        <v>47</v>
      </c>
      <c r="C77" s="1" t="str">
        <f t="shared" si="2"/>
        <v>Waitomo DistrictThe Lines Company</v>
      </c>
      <c r="D77" s="1">
        <f>IF(ISNA(VLOOKUP(C77,'Inputs - population data'!$F$110:$F$172,1,FALSE)),1,SUMIF('Inputs - population data'!$F$110:$F$172,C77,'Inputs - population data'!$G$110:$G$172))</f>
        <v>1</v>
      </c>
    </row>
    <row r="78" spans="1:4" x14ac:dyDescent="0.25">
      <c r="A78" s="45" t="s">
        <v>26</v>
      </c>
      <c r="B78" s="45" t="s">
        <v>91</v>
      </c>
      <c r="C78" s="1" t="str">
        <f t="shared" si="2"/>
        <v>Wanganui DistrictPowerco</v>
      </c>
      <c r="D78" s="1">
        <f>IF(ISNA(VLOOKUP(C78,'Inputs - population data'!$F$110:$F$172,1,FALSE)),1,SUMIF('Inputs - population data'!$F$110:$F$172,C78,'Inputs - population data'!$G$110:$G$172))</f>
        <v>1</v>
      </c>
    </row>
    <row r="79" spans="1:4" x14ac:dyDescent="0.25">
      <c r="A79" s="45" t="s">
        <v>29</v>
      </c>
      <c r="B79" s="45" t="s">
        <v>94</v>
      </c>
      <c r="C79" s="1" t="str">
        <f t="shared" si="2"/>
        <v>Wellington CityWellington Electricity</v>
      </c>
      <c r="D79" s="1">
        <f>IF(ISNA(VLOOKUP(C79,'Inputs - population data'!$F$110:$F$172,1,FALSE)),1,SUMIF('Inputs - population data'!$F$110:$F$172,C79,'Inputs - population data'!$G$110:$G$172))</f>
        <v>1</v>
      </c>
    </row>
    <row r="80" spans="1:4" x14ac:dyDescent="0.25">
      <c r="A80" s="45" t="s">
        <v>76</v>
      </c>
      <c r="B80" s="45" t="s">
        <v>91</v>
      </c>
      <c r="C80" s="1" t="str">
        <f t="shared" si="2"/>
        <v>Western Bay of Plenty DistrictPowerco</v>
      </c>
      <c r="D80" s="1">
        <f>IF(ISNA(VLOOKUP(C80,'Inputs - population data'!$F$110:$F$172,1,FALSE)),1,SUMIF('Inputs - population data'!$F$110:$F$172,C80,'Inputs - population data'!$G$110:$G$172))</f>
        <v>1</v>
      </c>
    </row>
    <row r="81" spans="1:4" x14ac:dyDescent="0.25">
      <c r="A81" s="45" t="s">
        <v>45</v>
      </c>
      <c r="B81" s="45" t="s">
        <v>128</v>
      </c>
      <c r="C81" s="1" t="str">
        <f t="shared" si="2"/>
        <v>Westland DistrictWestpower</v>
      </c>
      <c r="D81" s="1">
        <f>IF(ISNA(VLOOKUP(C81,'Inputs - population data'!$F$110:$F$172,1,FALSE)),1,SUMIF('Inputs - population data'!$F$110:$F$172,C81,'Inputs - population data'!$G$110:$G$172))</f>
        <v>1</v>
      </c>
    </row>
    <row r="82" spans="1:4" x14ac:dyDescent="0.25">
      <c r="A82" s="45" t="s">
        <v>34</v>
      </c>
      <c r="B82" s="45" t="s">
        <v>87</v>
      </c>
      <c r="C82" s="1" t="str">
        <f t="shared" si="2"/>
        <v xml:space="preserve">Whakatane DistrictHorizon Energy </v>
      </c>
      <c r="D82" s="1">
        <f>IF(ISNA(VLOOKUP(C82,'Inputs - population data'!$F$110:$F$172,1,FALSE)),1,SUMIF('Inputs - population data'!$F$110:$F$172,C82,'Inputs - population data'!$G$110:$G$172))</f>
        <v>1</v>
      </c>
    </row>
    <row r="83" spans="1:4" x14ac:dyDescent="0.25">
      <c r="A83" s="45" t="s">
        <v>25</v>
      </c>
      <c r="B83" s="45" t="s">
        <v>140</v>
      </c>
      <c r="C83" s="1" t="str">
        <f t="shared" si="2"/>
        <v>Whangarei DistrictNorthpower</v>
      </c>
      <c r="D83" s="1">
        <f>IF(ISNA(VLOOKUP(C83,'Inputs - population data'!$F$110:$F$172,1,FALSE)),1,SUMIF('Inputs - population data'!$F$110:$F$172,C83,'Inputs - population data'!$G$110:$G$172))</f>
        <v>1</v>
      </c>
    </row>
  </sheetData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&amp;R&amp;D &amp;T</oddHeader>
    <oddFooter>&amp;L&amp;F&amp;C&amp;A&amp;R&amp;P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/>
    <pageSetUpPr fitToPage="1"/>
  </sheetPr>
  <dimension ref="A1:R228"/>
  <sheetViews>
    <sheetView showGridLines="0" view="pageBreakPreview" zoomScaleNormal="100" zoomScaleSheetLayoutView="100" workbookViewId="0"/>
  </sheetViews>
  <sheetFormatPr defaultColWidth="9.140625" defaultRowHeight="15" x14ac:dyDescent="0.25"/>
  <cols>
    <col min="1" max="1" width="31" style="1" customWidth="1"/>
    <col min="2" max="18" width="10.7109375" style="1" customWidth="1"/>
    <col min="19" max="19" width="2.7109375" style="1" customWidth="1"/>
    <col min="20" max="16384" width="9.140625" style="1"/>
  </cols>
  <sheetData>
    <row r="1" spans="1:18" ht="26.25" x14ac:dyDescent="0.4">
      <c r="A1" s="16" t="s">
        <v>6</v>
      </c>
    </row>
    <row r="2" spans="1:18" ht="26.25" x14ac:dyDescent="0.25">
      <c r="B2" s="31" t="s">
        <v>13</v>
      </c>
      <c r="C2" s="31" t="s">
        <v>82</v>
      </c>
      <c r="D2" s="31" t="s">
        <v>83</v>
      </c>
      <c r="E2" s="31" t="s">
        <v>84</v>
      </c>
      <c r="F2" s="31" t="s">
        <v>85</v>
      </c>
      <c r="G2" s="31" t="s">
        <v>86</v>
      </c>
      <c r="H2" s="31" t="s">
        <v>87</v>
      </c>
      <c r="I2" s="31" t="s">
        <v>88</v>
      </c>
      <c r="J2" s="31" t="s">
        <v>89</v>
      </c>
      <c r="K2" s="31" t="s">
        <v>117</v>
      </c>
      <c r="L2" s="31" t="s">
        <v>90</v>
      </c>
      <c r="M2" s="31" t="s">
        <v>91</v>
      </c>
      <c r="N2" s="31" t="s">
        <v>47</v>
      </c>
      <c r="O2" s="31" t="s">
        <v>92</v>
      </c>
      <c r="P2" s="31" t="s">
        <v>93</v>
      </c>
      <c r="Q2" s="31" t="s">
        <v>3</v>
      </c>
      <c r="R2" s="31" t="s">
        <v>94</v>
      </c>
    </row>
    <row r="3" spans="1:18" ht="30" customHeight="1" x14ac:dyDescent="0.35">
      <c r="A3" s="27" t="s">
        <v>225</v>
      </c>
    </row>
    <row r="4" spans="1:18" x14ac:dyDescent="0.25">
      <c r="A4" s="1" t="s">
        <v>17</v>
      </c>
      <c r="B4" s="37">
        <f>+SUMIF('Mapping Population'!$C$4:$C$83,$A4&amp;B$2,'Mapping Population'!$D$4:$D$83)*VLOOKUP($A4,'Inputs - population data'!$A$7:$D$103,2,FALSE)</f>
        <v>0</v>
      </c>
      <c r="C4" s="37">
        <f>+SUMIF('Mapping Population'!$C$4:$C$83,$A4&amp;C$2,'Mapping Population'!$D$4:$D$83)*VLOOKUP($A4,'Inputs - population data'!$A$7:$D$103,2,FALSE)</f>
        <v>0</v>
      </c>
      <c r="D4" s="37">
        <f>+SUMIF('Mapping Population'!$C$4:$C$83,$A4&amp;D$2,'Mapping Population'!$D$4:$D$83)*VLOOKUP($A4,'Inputs - population data'!$A$7:$D$103,2,FALSE)</f>
        <v>0</v>
      </c>
      <c r="E4" s="37">
        <f>+SUMIF('Mapping Population'!$C$4:$C$83,$A4&amp;E$2,'Mapping Population'!$D$4:$D$83)*VLOOKUP($A4,'Inputs - population data'!$A$7:$D$103,2,FALSE)</f>
        <v>0</v>
      </c>
      <c r="F4" s="37">
        <f>+SUMIF('Mapping Population'!$C$4:$C$83,$A4&amp;F$2,'Mapping Population'!$D$4:$D$83)*VLOOKUP($A4,'Inputs - population data'!$A$7:$D$103,2,FALSE)</f>
        <v>30100</v>
      </c>
      <c r="G4" s="37">
        <f>+SUMIF('Mapping Population'!$C$4:$C$83,$A4&amp;G$2,'Mapping Population'!$D$4:$D$83)*VLOOKUP($A4,'Inputs - population data'!$A$7:$D$103,2,FALSE)</f>
        <v>0</v>
      </c>
      <c r="H4" s="37">
        <f>+SUMIF('Mapping Population'!$C$4:$C$83,$A4&amp;H$2,'Mapping Population'!$D$4:$D$83)*VLOOKUP($A4,'Inputs - population data'!$A$7:$D$103,2,FALSE)</f>
        <v>0</v>
      </c>
      <c r="I4" s="37">
        <f>+SUMIF('Mapping Population'!$C$4:$C$83,$A4&amp;I$2,'Mapping Population'!$D$4:$D$83)*VLOOKUP($A4,'Inputs - population data'!$A$7:$D$103,2,FALSE)</f>
        <v>0</v>
      </c>
      <c r="J4" s="37">
        <f>+SUMIF('Mapping Population'!$C$4:$C$83,$A4&amp;J$2,'Mapping Population'!$D$4:$D$83)*VLOOKUP($A4,'Inputs - population data'!$A$7:$D$103,2,FALSE)</f>
        <v>0</v>
      </c>
      <c r="K4" s="37">
        <f>+SUMIF('Mapping Population'!$C$4:$C$83,$A4&amp;K$2,'Mapping Population'!$D$4:$D$83)*VLOOKUP($A4,'Inputs - population data'!$A$7:$D$103,2,FALSE)</f>
        <v>0</v>
      </c>
      <c r="L4" s="37">
        <f>+SUMIF('Mapping Population'!$C$4:$C$83,$A4&amp;L$2,'Mapping Population'!$D$4:$D$83)*VLOOKUP($A4,'Inputs - population data'!$A$7:$D$103,2,FALSE)</f>
        <v>0</v>
      </c>
      <c r="M4" s="37">
        <f>+SUMIF('Mapping Population'!$C$4:$C$83,$A4&amp;M$2,'Mapping Population'!$D$4:$D$83)*VLOOKUP($A4,'Inputs - population data'!$A$7:$D$103,2,FALSE)</f>
        <v>0</v>
      </c>
      <c r="N4" s="37">
        <f>+SUMIF('Mapping Population'!$C$4:$C$83,$A4&amp;N$2,'Mapping Population'!$D$4:$D$83)*VLOOKUP($A4,'Inputs - population data'!$A$7:$D$103,2,FALSE)</f>
        <v>0</v>
      </c>
      <c r="O4" s="37">
        <f>+SUMIF('Mapping Population'!$C$4:$C$83,$A4&amp;O$2,'Mapping Population'!$D$4:$D$83)*VLOOKUP($A4,'Inputs - population data'!$A$7:$D$103,2,FALSE)</f>
        <v>0</v>
      </c>
      <c r="P4" s="37">
        <f>+SUMIF('Mapping Population'!$C$4:$C$83,$A4&amp;P$2,'Mapping Population'!$D$4:$D$83)*VLOOKUP($A4,'Inputs - population data'!$A$7:$D$103,2,FALSE)</f>
        <v>0</v>
      </c>
      <c r="Q4" s="37">
        <f>+SUMIF('Mapping Population'!$C$4:$C$83,$A4&amp;Q$2,'Mapping Population'!$D$4:$D$83)*VLOOKUP($A4,'Inputs - population data'!$A$7:$D$103,2,FALSE)</f>
        <v>0</v>
      </c>
      <c r="R4" s="37">
        <f>+SUMIF('Mapping Population'!$C$4:$C$83,$A4&amp;R$2,'Mapping Population'!$D$4:$D$83)*VLOOKUP($A4,'Inputs - population data'!$A$7:$D$103,2,FALSE)</f>
        <v>0</v>
      </c>
    </row>
    <row r="5" spans="1:18" x14ac:dyDescent="0.25">
      <c r="A5" s="1" t="s">
        <v>220</v>
      </c>
      <c r="B5" s="37">
        <f>+SUMIF('Mapping Population'!$C$4:$C$83,$A5&amp;B$2,'Mapping Population'!$D$4:$D$83)*VLOOKUP($A5,'Inputs - population data'!$A$7:$D$103,2,FALSE)</f>
        <v>0</v>
      </c>
      <c r="C5" s="37">
        <f>+SUMIF('Mapping Population'!$C$4:$C$83,$A5&amp;C$2,'Mapping Population'!$D$4:$D$83)*VLOOKUP($A5,'Inputs - population data'!$A$7:$D$103,2,FALSE)</f>
        <v>0</v>
      </c>
      <c r="D5" s="37">
        <f>+SUMIF('Mapping Population'!$C$4:$C$83,$A5&amp;D$2,'Mapping Population'!$D$4:$D$83)*VLOOKUP($A5,'Inputs - population data'!$A$7:$D$103,2,FALSE)</f>
        <v>0</v>
      </c>
      <c r="E5" s="37">
        <f>+SUMIF('Mapping Population'!$C$4:$C$83,$A5&amp;E$2,'Mapping Population'!$D$4:$D$83)*VLOOKUP($A5,'Inputs - population data'!$A$7:$D$103,2,FALSE)</f>
        <v>0</v>
      </c>
      <c r="F5" s="37">
        <f>+SUMIF('Mapping Population'!$C$4:$C$83,$A5&amp;F$2,'Mapping Population'!$D$4:$D$83)*VLOOKUP($A5,'Inputs - population data'!$A$7:$D$103,2,FALSE)</f>
        <v>0</v>
      </c>
      <c r="G5" s="37">
        <f>+SUMIF('Mapping Population'!$C$4:$C$83,$A5&amp;G$2,'Mapping Population'!$D$4:$D$83)*VLOOKUP($A5,'Inputs - population data'!$A$7:$D$103,2,FALSE)</f>
        <v>0</v>
      </c>
      <c r="H5" s="37">
        <f>+SUMIF('Mapping Population'!$C$4:$C$83,$A5&amp;H$2,'Mapping Population'!$D$4:$D$83)*VLOOKUP($A5,'Inputs - population data'!$A$7:$D$103,2,FALSE)</f>
        <v>0</v>
      </c>
      <c r="I5" s="37">
        <f>+SUMIF('Mapping Population'!$C$4:$C$83,$A5&amp;I$2,'Mapping Population'!$D$4:$D$83)*VLOOKUP($A5,'Inputs - population data'!$A$7:$D$103,2,FALSE)</f>
        <v>0</v>
      </c>
      <c r="J5" s="37">
        <f>+SUMIF('Mapping Population'!$C$4:$C$83,$A5&amp;J$2,'Mapping Population'!$D$4:$D$83)*VLOOKUP($A5,'Inputs - population data'!$A$7:$D$103,2,FALSE)</f>
        <v>0</v>
      </c>
      <c r="K5" s="37">
        <f>+SUMIF('Mapping Population'!$C$4:$C$83,$A5&amp;K$2,'Mapping Population'!$D$4:$D$83)*VLOOKUP($A5,'Inputs - population data'!$A$7:$D$103,2,FALSE)</f>
        <v>0</v>
      </c>
      <c r="L5" s="37">
        <f>+SUMIF('Mapping Population'!$C$4:$C$83,$A5&amp;L$2,'Mapping Population'!$D$4:$D$83)*VLOOKUP($A5,'Inputs - population data'!$A$7:$D$103,2,FALSE)</f>
        <v>0</v>
      </c>
      <c r="M5" s="37">
        <f>+SUMIF('Mapping Population'!$C$4:$C$83,$A5&amp;M$2,'Mapping Population'!$D$4:$D$83)*VLOOKUP($A5,'Inputs - population data'!$A$7:$D$103,2,FALSE)</f>
        <v>0</v>
      </c>
      <c r="N5" s="37">
        <f>+SUMIF('Mapping Population'!$C$4:$C$83,$A5&amp;N$2,'Mapping Population'!$D$4:$D$83)*VLOOKUP($A5,'Inputs - population data'!$A$7:$D$103,2,FALSE)</f>
        <v>0</v>
      </c>
      <c r="O5" s="37">
        <f>+SUMIF('Mapping Population'!$C$4:$C$83,$A5&amp;O$2,'Mapping Population'!$D$4:$D$83)*VLOOKUP($A5,'Inputs - population data'!$A$7:$D$103,2,FALSE)</f>
        <v>0</v>
      </c>
      <c r="P5" s="37">
        <f>+SUMIF('Mapping Population'!$C$4:$C$83,$A5&amp;P$2,'Mapping Population'!$D$4:$D$83)*VLOOKUP($A5,'Inputs - population data'!$A$7:$D$103,2,FALSE)</f>
        <v>0</v>
      </c>
      <c r="Q5" s="37">
        <f>+SUMIF('Mapping Population'!$C$4:$C$83,$A5&amp;Q$2,'Mapping Population'!$D$4:$D$83)*VLOOKUP($A5,'Inputs - population data'!$A$7:$D$103,2,FALSE)</f>
        <v>1372550</v>
      </c>
      <c r="R5" s="37">
        <f>+SUMIF('Mapping Population'!$C$4:$C$83,$A5&amp;R$2,'Mapping Population'!$D$4:$D$83)*VLOOKUP($A5,'Inputs - population data'!$A$7:$D$103,2,FALSE)</f>
        <v>0</v>
      </c>
    </row>
    <row r="6" spans="1:18" x14ac:dyDescent="0.25">
      <c r="A6" s="1" t="s">
        <v>64</v>
      </c>
      <c r="B6" s="37">
        <f>+SUMIF('Mapping Population'!$C$4:$C$83,$A6&amp;B$2,'Mapping Population'!$D$4:$D$83)*VLOOKUP($A6,'Inputs - population data'!$A$7:$D$103,2,FALSE)</f>
        <v>0</v>
      </c>
      <c r="C6" s="37">
        <f>+SUMIF('Mapping Population'!$C$4:$C$83,$A6&amp;C$2,'Mapping Population'!$D$4:$D$83)*VLOOKUP($A6,'Inputs - population data'!$A$7:$D$103,2,FALSE)</f>
        <v>0</v>
      </c>
      <c r="D6" s="37">
        <f>+SUMIF('Mapping Population'!$C$4:$C$83,$A6&amp;D$2,'Mapping Population'!$D$4:$D$83)*VLOOKUP($A6,'Inputs - population data'!$A$7:$D$103,2,FALSE)</f>
        <v>0</v>
      </c>
      <c r="E6" s="37">
        <f>+SUMIF('Mapping Population'!$C$4:$C$83,$A6&amp;E$2,'Mapping Population'!$D$4:$D$83)*VLOOKUP($A6,'Inputs - population data'!$A$7:$D$103,2,FALSE)</f>
        <v>0</v>
      </c>
      <c r="F6" s="37">
        <f>+SUMIF('Mapping Population'!$C$4:$C$83,$A6&amp;F$2,'Mapping Population'!$D$4:$D$83)*VLOOKUP($A6,'Inputs - population data'!$A$7:$D$103,2,FALSE)</f>
        <v>0</v>
      </c>
      <c r="G6" s="37">
        <f>+SUMIF('Mapping Population'!$C$4:$C$83,$A6&amp;G$2,'Mapping Population'!$D$4:$D$83)*VLOOKUP($A6,'Inputs - population data'!$A$7:$D$103,2,FALSE)</f>
        <v>0</v>
      </c>
      <c r="H6" s="37">
        <f>+SUMIF('Mapping Population'!$C$4:$C$83,$A6&amp;H$2,'Mapping Population'!$D$4:$D$83)*VLOOKUP($A6,'Inputs - population data'!$A$7:$D$103,2,FALSE)</f>
        <v>0</v>
      </c>
      <c r="I6" s="37">
        <f>+SUMIF('Mapping Population'!$C$4:$C$83,$A6&amp;I$2,'Mapping Population'!$D$4:$D$83)*VLOOKUP($A6,'Inputs - population data'!$A$7:$D$103,2,FALSE)</f>
        <v>0</v>
      </c>
      <c r="J6" s="37">
        <f>+SUMIF('Mapping Population'!$C$4:$C$83,$A6&amp;J$2,'Mapping Population'!$D$4:$D$83)*VLOOKUP($A6,'Inputs - population data'!$A$7:$D$103,2,FALSE)</f>
        <v>0</v>
      </c>
      <c r="K6" s="37">
        <f>+SUMIF('Mapping Population'!$C$4:$C$83,$A6&amp;K$2,'Mapping Population'!$D$4:$D$83)*VLOOKUP($A6,'Inputs - population data'!$A$7:$D$103,2,FALSE)</f>
        <v>0</v>
      </c>
      <c r="L6" s="37">
        <f>+SUMIF('Mapping Population'!$C$4:$C$83,$A6&amp;L$2,'Mapping Population'!$D$4:$D$83)*VLOOKUP($A6,'Inputs - population data'!$A$7:$D$103,2,FALSE)</f>
        <v>0</v>
      </c>
      <c r="M6" s="37">
        <f>+SUMIF('Mapping Population'!$C$4:$C$83,$A6&amp;M$2,'Mapping Population'!$D$4:$D$83)*VLOOKUP($A6,'Inputs - population data'!$A$7:$D$103,2,FALSE)</f>
        <v>0</v>
      </c>
      <c r="N6" s="37">
        <f>+SUMIF('Mapping Population'!$C$4:$C$83,$A6&amp;N$2,'Mapping Population'!$D$4:$D$83)*VLOOKUP($A6,'Inputs - population data'!$A$7:$D$103,2,FALSE)</f>
        <v>0</v>
      </c>
      <c r="O6" s="37">
        <f>+SUMIF('Mapping Population'!$C$4:$C$83,$A6&amp;O$2,'Mapping Population'!$D$4:$D$83)*VLOOKUP($A6,'Inputs - population data'!$A$7:$D$103,2,FALSE)</f>
        <v>0</v>
      </c>
      <c r="P6" s="37">
        <f>+SUMIF('Mapping Population'!$C$4:$C$83,$A6&amp;P$2,'Mapping Population'!$D$4:$D$83)*VLOOKUP($A6,'Inputs - population data'!$A$7:$D$103,2,FALSE)</f>
        <v>0</v>
      </c>
      <c r="Q6" s="37">
        <f>+SUMIF('Mapping Population'!$C$4:$C$83,$A6&amp;Q$2,'Mapping Population'!$D$4:$D$83)*VLOOKUP($A6,'Inputs - population data'!$A$7:$D$103,2,FALSE)</f>
        <v>0</v>
      </c>
      <c r="R6" s="37">
        <f>+SUMIF('Mapping Population'!$C$4:$C$83,$A6&amp;R$2,'Mapping Population'!$D$4:$D$83)*VLOOKUP($A6,'Inputs - population data'!$A$7:$D$103,2,FALSE)</f>
        <v>0</v>
      </c>
    </row>
    <row r="7" spans="1:18" x14ac:dyDescent="0.25">
      <c r="A7" s="1" t="s">
        <v>60</v>
      </c>
      <c r="B7" s="37">
        <f>+SUMIF('Mapping Population'!$C$4:$C$83,$A7&amp;B$2,'Mapping Population'!$D$4:$D$83)*VLOOKUP($A7,'Inputs - population data'!$A$7:$D$103,2,FALSE)</f>
        <v>0</v>
      </c>
      <c r="C7" s="37">
        <f>+SUMIF('Mapping Population'!$C$4:$C$83,$A7&amp;C$2,'Mapping Population'!$D$4:$D$83)*VLOOKUP($A7,'Inputs - population data'!$A$7:$D$103,2,FALSE)</f>
        <v>0</v>
      </c>
      <c r="D7" s="37">
        <f>+SUMIF('Mapping Population'!$C$4:$C$83,$A7&amp;D$2,'Mapping Population'!$D$4:$D$83)*VLOOKUP($A7,'Inputs - population data'!$A$7:$D$103,2,FALSE)</f>
        <v>0</v>
      </c>
      <c r="E7" s="37">
        <f>+SUMIF('Mapping Population'!$C$4:$C$83,$A7&amp;E$2,'Mapping Population'!$D$4:$D$83)*VLOOKUP($A7,'Inputs - population data'!$A$7:$D$103,2,FALSE)</f>
        <v>0</v>
      </c>
      <c r="F7" s="37">
        <f>+SUMIF('Mapping Population'!$C$4:$C$83,$A7&amp;F$2,'Mapping Population'!$D$4:$D$83)*VLOOKUP($A7,'Inputs - population data'!$A$7:$D$103,2,FALSE)</f>
        <v>0</v>
      </c>
      <c r="G7" s="37">
        <f>+SUMIF('Mapping Population'!$C$4:$C$83,$A7&amp;G$2,'Mapping Population'!$D$4:$D$83)*VLOOKUP($A7,'Inputs - population data'!$A$7:$D$103,2,FALSE)</f>
        <v>0</v>
      </c>
      <c r="H7" s="37">
        <f>+SUMIF('Mapping Population'!$C$4:$C$83,$A7&amp;H$2,'Mapping Population'!$D$4:$D$83)*VLOOKUP($A7,'Inputs - population data'!$A$7:$D$103,2,FALSE)</f>
        <v>0</v>
      </c>
      <c r="I7" s="37">
        <f>+SUMIF('Mapping Population'!$C$4:$C$83,$A7&amp;I$2,'Mapping Population'!$D$4:$D$83)*VLOOKUP($A7,'Inputs - population data'!$A$7:$D$103,2,FALSE)</f>
        <v>0</v>
      </c>
      <c r="J7" s="37">
        <f>+SUMIF('Mapping Population'!$C$4:$C$83,$A7&amp;J$2,'Mapping Population'!$D$4:$D$83)*VLOOKUP($A7,'Inputs - population data'!$A$7:$D$103,2,FALSE)</f>
        <v>0</v>
      </c>
      <c r="K7" s="37">
        <f>+SUMIF('Mapping Population'!$C$4:$C$83,$A7&amp;K$2,'Mapping Population'!$D$4:$D$83)*VLOOKUP($A7,'Inputs - population data'!$A$7:$D$103,2,FALSE)</f>
        <v>0</v>
      </c>
      <c r="L7" s="37">
        <f>+SUMIF('Mapping Population'!$C$4:$C$83,$A7&amp;L$2,'Mapping Population'!$D$4:$D$83)*VLOOKUP($A7,'Inputs - population data'!$A$7:$D$103,2,FALSE)</f>
        <v>0</v>
      </c>
      <c r="M7" s="37">
        <f>+SUMIF('Mapping Population'!$C$4:$C$83,$A7&amp;M$2,'Mapping Population'!$D$4:$D$83)*VLOOKUP($A7,'Inputs - population data'!$A$7:$D$103,2,FALSE)</f>
        <v>7640</v>
      </c>
      <c r="N7" s="37">
        <f>+SUMIF('Mapping Population'!$C$4:$C$83,$A7&amp;N$2,'Mapping Population'!$D$4:$D$83)*VLOOKUP($A7,'Inputs - population data'!$A$7:$D$103,2,FALSE)</f>
        <v>0</v>
      </c>
      <c r="O7" s="37">
        <f>+SUMIF('Mapping Population'!$C$4:$C$83,$A7&amp;O$2,'Mapping Population'!$D$4:$D$83)*VLOOKUP($A7,'Inputs - population data'!$A$7:$D$103,2,FALSE)</f>
        <v>0</v>
      </c>
      <c r="P7" s="37">
        <f>+SUMIF('Mapping Population'!$C$4:$C$83,$A7&amp;P$2,'Mapping Population'!$D$4:$D$83)*VLOOKUP($A7,'Inputs - population data'!$A$7:$D$103,2,FALSE)</f>
        <v>0</v>
      </c>
      <c r="Q7" s="37">
        <f>+SUMIF('Mapping Population'!$C$4:$C$83,$A7&amp;Q$2,'Mapping Population'!$D$4:$D$83)*VLOOKUP($A7,'Inputs - population data'!$A$7:$D$103,2,FALSE)</f>
        <v>0</v>
      </c>
      <c r="R7" s="37">
        <f>+SUMIF('Mapping Population'!$C$4:$C$83,$A7&amp;R$2,'Mapping Population'!$D$4:$D$83)*VLOOKUP($A7,'Inputs - population data'!$A$7:$D$103,2,FALSE)</f>
        <v>0</v>
      </c>
    </row>
    <row r="8" spans="1:18" x14ac:dyDescent="0.25">
      <c r="A8" s="1" t="s">
        <v>81</v>
      </c>
      <c r="B8" s="37">
        <f>+SUMIF('Mapping Population'!$C$4:$C$83,$A8&amp;B$2,'Mapping Population'!$D$4:$D$83)*VLOOKUP($A8,'Inputs - population data'!$A$7:$D$103,2,FALSE)</f>
        <v>0</v>
      </c>
      <c r="C8" s="37">
        <f>+SUMIF('Mapping Population'!$C$4:$C$83,$A8&amp;C$2,'Mapping Population'!$D$4:$D$83)*VLOOKUP($A8,'Inputs - population data'!$A$7:$D$103,2,FALSE)</f>
        <v>0</v>
      </c>
      <c r="D8" s="37">
        <f>+SUMIF('Mapping Population'!$C$4:$C$83,$A8&amp;D$2,'Mapping Population'!$D$4:$D$83)*VLOOKUP($A8,'Inputs - population data'!$A$7:$D$103,2,FALSE)</f>
        <v>13500</v>
      </c>
      <c r="E8" s="37">
        <f>+SUMIF('Mapping Population'!$C$4:$C$83,$A8&amp;E$2,'Mapping Population'!$D$4:$D$83)*VLOOKUP($A8,'Inputs - population data'!$A$7:$D$103,2,FALSE)</f>
        <v>0</v>
      </c>
      <c r="F8" s="37">
        <f>+SUMIF('Mapping Population'!$C$4:$C$83,$A8&amp;F$2,'Mapping Population'!$D$4:$D$83)*VLOOKUP($A8,'Inputs - population data'!$A$7:$D$103,2,FALSE)</f>
        <v>0</v>
      </c>
      <c r="G8" s="37">
        <f>+SUMIF('Mapping Population'!$C$4:$C$83,$A8&amp;G$2,'Mapping Population'!$D$4:$D$83)*VLOOKUP($A8,'Inputs - population data'!$A$7:$D$103,2,FALSE)</f>
        <v>0</v>
      </c>
      <c r="H8" s="37">
        <f>+SUMIF('Mapping Population'!$C$4:$C$83,$A8&amp;H$2,'Mapping Population'!$D$4:$D$83)*VLOOKUP($A8,'Inputs - population data'!$A$7:$D$103,2,FALSE)</f>
        <v>0</v>
      </c>
      <c r="I8" s="37">
        <f>+SUMIF('Mapping Population'!$C$4:$C$83,$A8&amp;I$2,'Mapping Population'!$D$4:$D$83)*VLOOKUP($A8,'Inputs - population data'!$A$7:$D$103,2,FALSE)</f>
        <v>0</v>
      </c>
      <c r="J8" s="37">
        <f>+SUMIF('Mapping Population'!$C$4:$C$83,$A8&amp;J$2,'Mapping Population'!$D$4:$D$83)*VLOOKUP($A8,'Inputs - population data'!$A$7:$D$103,2,FALSE)</f>
        <v>0</v>
      </c>
      <c r="K8" s="37">
        <f>+SUMIF('Mapping Population'!$C$4:$C$83,$A8&amp;K$2,'Mapping Population'!$D$4:$D$83)*VLOOKUP($A8,'Inputs - population data'!$A$7:$D$103,2,FALSE)</f>
        <v>0</v>
      </c>
      <c r="L8" s="37">
        <f>+SUMIF('Mapping Population'!$C$4:$C$83,$A8&amp;L$2,'Mapping Population'!$D$4:$D$83)*VLOOKUP($A8,'Inputs - population data'!$A$7:$D$103,2,FALSE)</f>
        <v>0</v>
      </c>
      <c r="M8" s="37">
        <f>+SUMIF('Mapping Population'!$C$4:$C$83,$A8&amp;M$2,'Mapping Population'!$D$4:$D$83)*VLOOKUP($A8,'Inputs - population data'!$A$7:$D$103,2,FALSE)</f>
        <v>0</v>
      </c>
      <c r="N8" s="37">
        <f>+SUMIF('Mapping Population'!$C$4:$C$83,$A8&amp;N$2,'Mapping Population'!$D$4:$D$83)*VLOOKUP($A8,'Inputs - population data'!$A$7:$D$103,2,FALSE)</f>
        <v>0</v>
      </c>
      <c r="O8" s="37">
        <f>+SUMIF('Mapping Population'!$C$4:$C$83,$A8&amp;O$2,'Mapping Population'!$D$4:$D$83)*VLOOKUP($A8,'Inputs - population data'!$A$7:$D$103,2,FALSE)</f>
        <v>0</v>
      </c>
      <c r="P8" s="37">
        <f>+SUMIF('Mapping Population'!$C$4:$C$83,$A8&amp;P$2,'Mapping Population'!$D$4:$D$83)*VLOOKUP($A8,'Inputs - population data'!$A$7:$D$103,2,FALSE)</f>
        <v>0</v>
      </c>
      <c r="Q8" s="37">
        <f>+SUMIF('Mapping Population'!$C$4:$C$83,$A8&amp;Q$2,'Mapping Population'!$D$4:$D$83)*VLOOKUP($A8,'Inputs - population data'!$A$7:$D$103,2,FALSE)</f>
        <v>0</v>
      </c>
      <c r="R8" s="37">
        <f>+SUMIF('Mapping Population'!$C$4:$C$83,$A8&amp;R$2,'Mapping Population'!$D$4:$D$83)*VLOOKUP($A8,'Inputs - population data'!$A$7:$D$103,2,FALSE)</f>
        <v>0</v>
      </c>
    </row>
    <row r="9" spans="1:18" x14ac:dyDescent="0.25">
      <c r="A9" s="1" t="s">
        <v>28</v>
      </c>
      <c r="B9" s="37">
        <f>+SUMIF('Mapping Population'!$C$4:$C$83,$A9&amp;B$2,'Mapping Population'!$D$4:$D$83)*VLOOKUP($A9,'Inputs - population data'!$A$7:$D$103,2,FALSE)</f>
        <v>0</v>
      </c>
      <c r="C9" s="37">
        <f>+SUMIF('Mapping Population'!$C$4:$C$83,$A9&amp;C$2,'Mapping Population'!$D$4:$D$83)*VLOOKUP($A9,'Inputs - population data'!$A$7:$D$103,2,FALSE)</f>
        <v>16344.134078212288</v>
      </c>
      <c r="D9" s="37">
        <f>+SUMIF('Mapping Population'!$C$4:$C$83,$A9&amp;D$2,'Mapping Population'!$D$4:$D$83)*VLOOKUP($A9,'Inputs - population data'!$A$7:$D$103,2,FALSE)</f>
        <v>0</v>
      </c>
      <c r="E9" s="37">
        <f>+SUMIF('Mapping Population'!$C$4:$C$83,$A9&amp;E$2,'Mapping Population'!$D$4:$D$83)*VLOOKUP($A9,'Inputs - population data'!$A$7:$D$103,2,FALSE)</f>
        <v>0</v>
      </c>
      <c r="F9" s="37">
        <f>+SUMIF('Mapping Population'!$C$4:$C$83,$A9&amp;F$2,'Mapping Population'!$D$4:$D$83)*VLOOKUP($A9,'Inputs - population data'!$A$7:$D$103,2,FALSE)</f>
        <v>0</v>
      </c>
      <c r="G9" s="37">
        <f>+SUMIF('Mapping Population'!$C$4:$C$83,$A9&amp;G$2,'Mapping Population'!$D$4:$D$83)*VLOOKUP($A9,'Inputs - population data'!$A$7:$D$103,2,FALSE)</f>
        <v>0</v>
      </c>
      <c r="H9" s="37">
        <f>+SUMIF('Mapping Population'!$C$4:$C$83,$A9&amp;H$2,'Mapping Population'!$D$4:$D$83)*VLOOKUP($A9,'Inputs - population data'!$A$7:$D$103,2,FALSE)</f>
        <v>0</v>
      </c>
      <c r="I9" s="37">
        <f>+SUMIF('Mapping Population'!$C$4:$C$83,$A9&amp;I$2,'Mapping Population'!$D$4:$D$83)*VLOOKUP($A9,'Inputs - population data'!$A$7:$D$103,2,FALSE)</f>
        <v>0</v>
      </c>
      <c r="J9" s="37">
        <f>+SUMIF('Mapping Population'!$C$4:$C$83,$A9&amp;J$2,'Mapping Population'!$D$4:$D$83)*VLOOKUP($A9,'Inputs - population data'!$A$7:$D$103,2,FALSE)</f>
        <v>0</v>
      </c>
      <c r="K9" s="37">
        <f>+SUMIF('Mapping Population'!$C$4:$C$83,$A9&amp;K$2,'Mapping Population'!$D$4:$D$83)*VLOOKUP($A9,'Inputs - population data'!$A$7:$D$103,2,FALSE)</f>
        <v>0</v>
      </c>
      <c r="L9" s="37">
        <f>+SUMIF('Mapping Population'!$C$4:$C$83,$A9&amp;L$2,'Mapping Population'!$D$4:$D$83)*VLOOKUP($A9,'Inputs - population data'!$A$7:$D$103,2,FALSE)</f>
        <v>2055.8659217877098</v>
      </c>
      <c r="M9" s="37">
        <f>+SUMIF('Mapping Population'!$C$4:$C$83,$A9&amp;M$2,'Mapping Population'!$D$4:$D$83)*VLOOKUP($A9,'Inputs - population data'!$A$7:$D$103,2,FALSE)</f>
        <v>0</v>
      </c>
      <c r="N9" s="37">
        <f>+SUMIF('Mapping Population'!$C$4:$C$83,$A9&amp;N$2,'Mapping Population'!$D$4:$D$83)*VLOOKUP($A9,'Inputs - population data'!$A$7:$D$103,2,FALSE)</f>
        <v>0</v>
      </c>
      <c r="O9" s="37">
        <f>+SUMIF('Mapping Population'!$C$4:$C$83,$A9&amp;O$2,'Mapping Population'!$D$4:$D$83)*VLOOKUP($A9,'Inputs - population data'!$A$7:$D$103,2,FALSE)</f>
        <v>0</v>
      </c>
      <c r="P9" s="37">
        <f>+SUMIF('Mapping Population'!$C$4:$C$83,$A9&amp;P$2,'Mapping Population'!$D$4:$D$83)*VLOOKUP($A9,'Inputs - population data'!$A$7:$D$103,2,FALSE)</f>
        <v>0</v>
      </c>
      <c r="Q9" s="37">
        <f>+SUMIF('Mapping Population'!$C$4:$C$83,$A9&amp;Q$2,'Mapping Population'!$D$4:$D$83)*VLOOKUP($A9,'Inputs - population data'!$A$7:$D$103,2,FALSE)</f>
        <v>0</v>
      </c>
      <c r="R9" s="37">
        <f>+SUMIF('Mapping Population'!$C$4:$C$83,$A9&amp;R$2,'Mapping Population'!$D$4:$D$83)*VLOOKUP($A9,'Inputs - population data'!$A$7:$D$103,2,FALSE)</f>
        <v>0</v>
      </c>
    </row>
    <row r="10" spans="1:18" x14ac:dyDescent="0.25">
      <c r="A10" s="1" t="s">
        <v>115</v>
      </c>
      <c r="B10" s="37">
        <f>+SUMIF('Mapping Population'!$C$4:$C$83,$A10&amp;B$2,'Mapping Population'!$D$4:$D$83)*VLOOKUP($A10,'Inputs - population data'!$A$7:$D$103,2,FALSE)</f>
        <v>0</v>
      </c>
      <c r="C10" s="37">
        <f>+SUMIF('Mapping Population'!$C$4:$C$83,$A10&amp;C$2,'Mapping Population'!$D$4:$D$83)*VLOOKUP($A10,'Inputs - population data'!$A$7:$D$103,2,FALSE)</f>
        <v>0</v>
      </c>
      <c r="D10" s="37">
        <f>+SUMIF('Mapping Population'!$C$4:$C$83,$A10&amp;D$2,'Mapping Population'!$D$4:$D$83)*VLOOKUP($A10,'Inputs - population data'!$A$7:$D$103,2,FALSE)</f>
        <v>0</v>
      </c>
      <c r="E10" s="37">
        <f>+SUMIF('Mapping Population'!$C$4:$C$83,$A10&amp;E$2,'Mapping Population'!$D$4:$D$83)*VLOOKUP($A10,'Inputs - population data'!$A$7:$D$103,2,FALSE)</f>
        <v>0</v>
      </c>
      <c r="F10" s="37">
        <f>+SUMIF('Mapping Population'!$C$4:$C$83,$A10&amp;F$2,'Mapping Population'!$D$4:$D$83)*VLOOKUP($A10,'Inputs - population data'!$A$7:$D$103,2,FALSE)</f>
        <v>0</v>
      </c>
      <c r="G10" s="37">
        <f>+SUMIF('Mapping Population'!$C$4:$C$83,$A10&amp;G$2,'Mapping Population'!$D$4:$D$83)*VLOOKUP($A10,'Inputs - population data'!$A$7:$D$103,2,FALSE)</f>
        <v>0</v>
      </c>
      <c r="H10" s="37">
        <f>+SUMIF('Mapping Population'!$C$4:$C$83,$A10&amp;H$2,'Mapping Population'!$D$4:$D$83)*VLOOKUP($A10,'Inputs - population data'!$A$7:$D$103,2,FALSE)</f>
        <v>0</v>
      </c>
      <c r="I10" s="37">
        <f>+SUMIF('Mapping Population'!$C$4:$C$83,$A10&amp;I$2,'Mapping Population'!$D$4:$D$83)*VLOOKUP($A10,'Inputs - population data'!$A$7:$D$103,2,FALSE)</f>
        <v>0</v>
      </c>
      <c r="J10" s="37">
        <f>+SUMIF('Mapping Population'!$C$4:$C$83,$A10&amp;J$2,'Mapping Population'!$D$4:$D$83)*VLOOKUP($A10,'Inputs - population data'!$A$7:$D$103,2,FALSE)</f>
        <v>0</v>
      </c>
      <c r="K10" s="37">
        <f>+SUMIF('Mapping Population'!$C$4:$C$83,$A10&amp;K$2,'Mapping Population'!$D$4:$D$83)*VLOOKUP($A10,'Inputs - population data'!$A$7:$D$103,2,FALSE)</f>
        <v>0</v>
      </c>
      <c r="L10" s="37">
        <f>+SUMIF('Mapping Population'!$C$4:$C$83,$A10&amp;L$2,'Mapping Population'!$D$4:$D$83)*VLOOKUP($A10,'Inputs - population data'!$A$7:$D$103,2,FALSE)</f>
        <v>0</v>
      </c>
      <c r="M10" s="37">
        <f>+SUMIF('Mapping Population'!$C$4:$C$83,$A10&amp;M$2,'Mapping Population'!$D$4:$D$83)*VLOOKUP($A10,'Inputs - population data'!$A$7:$D$103,2,FALSE)</f>
        <v>0</v>
      </c>
      <c r="N10" s="37">
        <f>+SUMIF('Mapping Population'!$C$4:$C$83,$A10&amp;N$2,'Mapping Population'!$D$4:$D$83)*VLOOKUP($A10,'Inputs - population data'!$A$7:$D$103,2,FALSE)</f>
        <v>0</v>
      </c>
      <c r="O10" s="37">
        <f>+SUMIF('Mapping Population'!$C$4:$C$83,$A10&amp;O$2,'Mapping Population'!$D$4:$D$83)*VLOOKUP($A10,'Inputs - population data'!$A$7:$D$103,2,FALSE)</f>
        <v>0</v>
      </c>
      <c r="P10" s="37">
        <f>+SUMIF('Mapping Population'!$C$4:$C$83,$A10&amp;P$2,'Mapping Population'!$D$4:$D$83)*VLOOKUP($A10,'Inputs - population data'!$A$7:$D$103,2,FALSE)</f>
        <v>0</v>
      </c>
      <c r="Q10" s="37">
        <f>+SUMIF('Mapping Population'!$C$4:$C$83,$A10&amp;Q$2,'Mapping Population'!$D$4:$D$83)*VLOOKUP($A10,'Inputs - population data'!$A$7:$D$103,2,FALSE)</f>
        <v>0</v>
      </c>
      <c r="R10" s="37">
        <f>+SUMIF('Mapping Population'!$C$4:$C$83,$A10&amp;R$2,'Mapping Population'!$D$4:$D$83)*VLOOKUP($A10,'Inputs - population data'!$A$7:$D$103,2,FALSE)</f>
        <v>0</v>
      </c>
    </row>
    <row r="11" spans="1:18" x14ac:dyDescent="0.25">
      <c r="A11" s="1" t="s">
        <v>14</v>
      </c>
      <c r="B11" s="37">
        <f>+SUMIF('Mapping Population'!$C$4:$C$83,$A11&amp;B$2,'Mapping Population'!$D$4:$D$83)*VLOOKUP($A11,'Inputs - population data'!$A$7:$D$103,2,FALSE)</f>
        <v>0</v>
      </c>
      <c r="C11" s="37">
        <f>+SUMIF('Mapping Population'!$C$4:$C$83,$A11&amp;C$2,'Mapping Population'!$D$4:$D$83)*VLOOKUP($A11,'Inputs - population data'!$A$7:$D$103,2,FALSE)</f>
        <v>0</v>
      </c>
      <c r="D11" s="37">
        <f>+SUMIF('Mapping Population'!$C$4:$C$83,$A11&amp;D$2,'Mapping Population'!$D$4:$D$83)*VLOOKUP($A11,'Inputs - population data'!$A$7:$D$103,2,FALSE)</f>
        <v>0</v>
      </c>
      <c r="E11" s="37">
        <f>+SUMIF('Mapping Population'!$C$4:$C$83,$A11&amp;E$2,'Mapping Population'!$D$4:$D$83)*VLOOKUP($A11,'Inputs - population data'!$A$7:$D$103,2,FALSE)</f>
        <v>0</v>
      </c>
      <c r="F11" s="37">
        <f>+SUMIF('Mapping Population'!$C$4:$C$83,$A11&amp;F$2,'Mapping Population'!$D$4:$D$83)*VLOOKUP($A11,'Inputs - population data'!$A$7:$D$103,2,FALSE)</f>
        <v>0</v>
      </c>
      <c r="G11" s="37">
        <f>+SUMIF('Mapping Population'!$C$4:$C$83,$A11&amp;G$2,'Mapping Population'!$D$4:$D$83)*VLOOKUP($A11,'Inputs - population data'!$A$7:$D$103,2,FALSE)</f>
        <v>0</v>
      </c>
      <c r="H11" s="37">
        <f>+SUMIF('Mapping Population'!$C$4:$C$83,$A11&amp;H$2,'Mapping Population'!$D$4:$D$83)*VLOOKUP($A11,'Inputs - population data'!$A$7:$D$103,2,FALSE)</f>
        <v>0</v>
      </c>
      <c r="I11" s="37">
        <f>+SUMIF('Mapping Population'!$C$4:$C$83,$A11&amp;I$2,'Mapping Population'!$D$4:$D$83)*VLOOKUP($A11,'Inputs - population data'!$A$7:$D$103,2,FALSE)</f>
        <v>0</v>
      </c>
      <c r="J11" s="37">
        <f>+SUMIF('Mapping Population'!$C$4:$C$83,$A11&amp;J$2,'Mapping Population'!$D$4:$D$83)*VLOOKUP($A11,'Inputs - population data'!$A$7:$D$103,2,FALSE)</f>
        <v>0</v>
      </c>
      <c r="K11" s="37">
        <f>+SUMIF('Mapping Population'!$C$4:$C$83,$A11&amp;K$2,'Mapping Population'!$D$4:$D$83)*VLOOKUP($A11,'Inputs - population data'!$A$7:$D$103,2,FALSE)</f>
        <v>367900</v>
      </c>
      <c r="L11" s="37">
        <f>+SUMIF('Mapping Population'!$C$4:$C$83,$A11&amp;L$2,'Mapping Population'!$D$4:$D$83)*VLOOKUP($A11,'Inputs - population data'!$A$7:$D$103,2,FALSE)</f>
        <v>0</v>
      </c>
      <c r="M11" s="37">
        <f>+SUMIF('Mapping Population'!$C$4:$C$83,$A11&amp;M$2,'Mapping Population'!$D$4:$D$83)*VLOOKUP($A11,'Inputs - population data'!$A$7:$D$103,2,FALSE)</f>
        <v>0</v>
      </c>
      <c r="N11" s="37">
        <f>+SUMIF('Mapping Population'!$C$4:$C$83,$A11&amp;N$2,'Mapping Population'!$D$4:$D$83)*VLOOKUP($A11,'Inputs - population data'!$A$7:$D$103,2,FALSE)</f>
        <v>0</v>
      </c>
      <c r="O11" s="37">
        <f>+SUMIF('Mapping Population'!$C$4:$C$83,$A11&amp;O$2,'Mapping Population'!$D$4:$D$83)*VLOOKUP($A11,'Inputs - population data'!$A$7:$D$103,2,FALSE)</f>
        <v>0</v>
      </c>
      <c r="P11" s="37">
        <f>+SUMIF('Mapping Population'!$C$4:$C$83,$A11&amp;P$2,'Mapping Population'!$D$4:$D$83)*VLOOKUP($A11,'Inputs - population data'!$A$7:$D$103,2,FALSE)</f>
        <v>0</v>
      </c>
      <c r="Q11" s="37">
        <f>+SUMIF('Mapping Population'!$C$4:$C$83,$A11&amp;Q$2,'Mapping Population'!$D$4:$D$83)*VLOOKUP($A11,'Inputs - population data'!$A$7:$D$103,2,FALSE)</f>
        <v>0</v>
      </c>
      <c r="R11" s="37">
        <f>+SUMIF('Mapping Population'!$C$4:$C$83,$A11&amp;R$2,'Mapping Population'!$D$4:$D$83)*VLOOKUP($A11,'Inputs - population data'!$A$7:$D$103,2,FALSE)</f>
        <v>0</v>
      </c>
    </row>
    <row r="12" spans="1:18" x14ac:dyDescent="0.25">
      <c r="A12" s="1" t="s">
        <v>20</v>
      </c>
      <c r="B12" s="37">
        <f>+SUMIF('Mapping Population'!$C$4:$C$83,$A12&amp;B$2,'Mapping Population'!$D$4:$D$83)*VLOOKUP($A12,'Inputs - population data'!$A$7:$D$103,2,FALSE)</f>
        <v>0</v>
      </c>
      <c r="C12" s="37">
        <f>+SUMIF('Mapping Population'!$C$4:$C$83,$A12&amp;C$2,'Mapping Population'!$D$4:$D$83)*VLOOKUP($A12,'Inputs - population data'!$A$7:$D$103,2,FALSE)</f>
        <v>0</v>
      </c>
      <c r="D12" s="37">
        <f>+SUMIF('Mapping Population'!$C$4:$C$83,$A12&amp;D$2,'Mapping Population'!$D$4:$D$83)*VLOOKUP($A12,'Inputs - population data'!$A$7:$D$103,2,FALSE)</f>
        <v>0</v>
      </c>
      <c r="E12" s="37">
        <f>+SUMIF('Mapping Population'!$C$4:$C$83,$A12&amp;E$2,'Mapping Population'!$D$4:$D$83)*VLOOKUP($A12,'Inputs - population data'!$A$7:$D$103,2,FALSE)</f>
        <v>0</v>
      </c>
      <c r="F12" s="37">
        <f>+SUMIF('Mapping Population'!$C$4:$C$83,$A12&amp;F$2,'Mapping Population'!$D$4:$D$83)*VLOOKUP($A12,'Inputs - population data'!$A$7:$D$103,2,FALSE)</f>
        <v>0</v>
      </c>
      <c r="G12" s="37">
        <f>+SUMIF('Mapping Population'!$C$4:$C$83,$A12&amp;G$2,'Mapping Population'!$D$4:$D$83)*VLOOKUP($A12,'Inputs - population data'!$A$7:$D$103,2,FALSE)</f>
        <v>0</v>
      </c>
      <c r="H12" s="37">
        <f>+SUMIF('Mapping Population'!$C$4:$C$83,$A12&amp;H$2,'Mapping Population'!$D$4:$D$83)*VLOOKUP($A12,'Inputs - population data'!$A$7:$D$103,2,FALSE)</f>
        <v>0</v>
      </c>
      <c r="I12" s="37">
        <f>+SUMIF('Mapping Population'!$C$4:$C$83,$A12&amp;I$2,'Mapping Population'!$D$4:$D$83)*VLOOKUP($A12,'Inputs - population data'!$A$7:$D$103,2,FALSE)</f>
        <v>0</v>
      </c>
      <c r="J12" s="37">
        <f>+SUMIF('Mapping Population'!$C$4:$C$83,$A12&amp;J$2,'Mapping Population'!$D$4:$D$83)*VLOOKUP($A12,'Inputs - population data'!$A$7:$D$103,2,FALSE)</f>
        <v>0</v>
      </c>
      <c r="K12" s="37">
        <f>+SUMIF('Mapping Population'!$C$4:$C$83,$A12&amp;K$2,'Mapping Population'!$D$4:$D$83)*VLOOKUP($A12,'Inputs - population data'!$A$7:$D$103,2,FALSE)</f>
        <v>0</v>
      </c>
      <c r="L12" s="37">
        <f>+SUMIF('Mapping Population'!$C$4:$C$83,$A12&amp;L$2,'Mapping Population'!$D$4:$D$83)*VLOOKUP($A12,'Inputs - population data'!$A$7:$D$103,2,FALSE)</f>
        <v>17550</v>
      </c>
      <c r="M12" s="37">
        <f>+SUMIF('Mapping Population'!$C$4:$C$83,$A12&amp;M$2,'Mapping Population'!$D$4:$D$83)*VLOOKUP($A12,'Inputs - population data'!$A$7:$D$103,2,FALSE)</f>
        <v>0</v>
      </c>
      <c r="N12" s="37">
        <f>+SUMIF('Mapping Population'!$C$4:$C$83,$A12&amp;N$2,'Mapping Population'!$D$4:$D$83)*VLOOKUP($A12,'Inputs - population data'!$A$7:$D$103,2,FALSE)</f>
        <v>0</v>
      </c>
      <c r="O12" s="37">
        <f>+SUMIF('Mapping Population'!$C$4:$C$83,$A12&amp;O$2,'Mapping Population'!$D$4:$D$83)*VLOOKUP($A12,'Inputs - population data'!$A$7:$D$103,2,FALSE)</f>
        <v>0</v>
      </c>
      <c r="P12" s="37">
        <f>+SUMIF('Mapping Population'!$C$4:$C$83,$A12&amp;P$2,'Mapping Population'!$D$4:$D$83)*VLOOKUP($A12,'Inputs - population data'!$A$7:$D$103,2,FALSE)</f>
        <v>0</v>
      </c>
      <c r="Q12" s="37">
        <f>+SUMIF('Mapping Population'!$C$4:$C$83,$A12&amp;Q$2,'Mapping Population'!$D$4:$D$83)*VLOOKUP($A12,'Inputs - population data'!$A$7:$D$103,2,FALSE)</f>
        <v>0</v>
      </c>
      <c r="R12" s="37">
        <f>+SUMIF('Mapping Population'!$C$4:$C$83,$A12&amp;R$2,'Mapping Population'!$D$4:$D$83)*VLOOKUP($A12,'Inputs - population data'!$A$7:$D$103,2,FALSE)</f>
        <v>0</v>
      </c>
    </row>
    <row r="13" spans="1:18" x14ac:dyDescent="0.25">
      <c r="A13" s="1" t="s">
        <v>49</v>
      </c>
      <c r="B13" s="37">
        <f>+SUMIF('Mapping Population'!$C$4:$C$83,$A13&amp;B$2,'Mapping Population'!$D$4:$D$83)*VLOOKUP($A13,'Inputs - population data'!$A$7:$D$103,2,FALSE)</f>
        <v>0</v>
      </c>
      <c r="C13" s="37">
        <f>+SUMIF('Mapping Population'!$C$4:$C$83,$A13&amp;C$2,'Mapping Population'!$D$4:$D$83)*VLOOKUP($A13,'Inputs - population data'!$A$7:$D$103,2,FALSE)</f>
        <v>125900</v>
      </c>
      <c r="D13" s="37">
        <f>+SUMIF('Mapping Population'!$C$4:$C$83,$A13&amp;D$2,'Mapping Population'!$D$4:$D$83)*VLOOKUP($A13,'Inputs - population data'!$A$7:$D$103,2,FALSE)</f>
        <v>0</v>
      </c>
      <c r="E13" s="37">
        <f>+SUMIF('Mapping Population'!$C$4:$C$83,$A13&amp;E$2,'Mapping Population'!$D$4:$D$83)*VLOOKUP($A13,'Inputs - population data'!$A$7:$D$103,2,FALSE)</f>
        <v>0</v>
      </c>
      <c r="F13" s="37">
        <f>+SUMIF('Mapping Population'!$C$4:$C$83,$A13&amp;F$2,'Mapping Population'!$D$4:$D$83)*VLOOKUP($A13,'Inputs - population data'!$A$7:$D$103,2,FALSE)</f>
        <v>0</v>
      </c>
      <c r="G13" s="37">
        <f>+SUMIF('Mapping Population'!$C$4:$C$83,$A13&amp;G$2,'Mapping Population'!$D$4:$D$83)*VLOOKUP($A13,'Inputs - population data'!$A$7:$D$103,2,FALSE)</f>
        <v>0</v>
      </c>
      <c r="H13" s="37">
        <f>+SUMIF('Mapping Population'!$C$4:$C$83,$A13&amp;H$2,'Mapping Population'!$D$4:$D$83)*VLOOKUP($A13,'Inputs - population data'!$A$7:$D$103,2,FALSE)</f>
        <v>0</v>
      </c>
      <c r="I13" s="37">
        <f>+SUMIF('Mapping Population'!$C$4:$C$83,$A13&amp;I$2,'Mapping Population'!$D$4:$D$83)*VLOOKUP($A13,'Inputs - population data'!$A$7:$D$103,2,FALSE)</f>
        <v>0</v>
      </c>
      <c r="J13" s="37">
        <f>+SUMIF('Mapping Population'!$C$4:$C$83,$A13&amp;J$2,'Mapping Population'!$D$4:$D$83)*VLOOKUP($A13,'Inputs - population data'!$A$7:$D$103,2,FALSE)</f>
        <v>0</v>
      </c>
      <c r="K13" s="37">
        <f>+SUMIF('Mapping Population'!$C$4:$C$83,$A13&amp;K$2,'Mapping Population'!$D$4:$D$83)*VLOOKUP($A13,'Inputs - population data'!$A$7:$D$103,2,FALSE)</f>
        <v>0</v>
      </c>
      <c r="L13" s="37">
        <f>+SUMIF('Mapping Population'!$C$4:$C$83,$A13&amp;L$2,'Mapping Population'!$D$4:$D$83)*VLOOKUP($A13,'Inputs - population data'!$A$7:$D$103,2,FALSE)</f>
        <v>0</v>
      </c>
      <c r="M13" s="37">
        <f>+SUMIF('Mapping Population'!$C$4:$C$83,$A13&amp;M$2,'Mapping Population'!$D$4:$D$83)*VLOOKUP($A13,'Inputs - population data'!$A$7:$D$103,2,FALSE)</f>
        <v>0</v>
      </c>
      <c r="N13" s="37">
        <f>+SUMIF('Mapping Population'!$C$4:$C$83,$A13&amp;N$2,'Mapping Population'!$D$4:$D$83)*VLOOKUP($A13,'Inputs - population data'!$A$7:$D$103,2,FALSE)</f>
        <v>0</v>
      </c>
      <c r="O13" s="37">
        <f>+SUMIF('Mapping Population'!$C$4:$C$83,$A13&amp;O$2,'Mapping Population'!$D$4:$D$83)*VLOOKUP($A13,'Inputs - population data'!$A$7:$D$103,2,FALSE)</f>
        <v>0</v>
      </c>
      <c r="P13" s="37">
        <f>+SUMIF('Mapping Population'!$C$4:$C$83,$A13&amp;P$2,'Mapping Population'!$D$4:$D$83)*VLOOKUP($A13,'Inputs - population data'!$A$7:$D$103,2,FALSE)</f>
        <v>0</v>
      </c>
      <c r="Q13" s="37">
        <f>+SUMIF('Mapping Population'!$C$4:$C$83,$A13&amp;Q$2,'Mapping Population'!$D$4:$D$83)*VLOOKUP($A13,'Inputs - population data'!$A$7:$D$103,2,FALSE)</f>
        <v>0</v>
      </c>
      <c r="R13" s="37">
        <f>+SUMIF('Mapping Population'!$C$4:$C$83,$A13&amp;R$2,'Mapping Population'!$D$4:$D$83)*VLOOKUP($A13,'Inputs - population data'!$A$7:$D$103,2,FALSE)</f>
        <v>0</v>
      </c>
    </row>
    <row r="14" spans="1:18" x14ac:dyDescent="0.25">
      <c r="A14" s="1" t="s">
        <v>55</v>
      </c>
      <c r="B14" s="37">
        <f>+SUMIF('Mapping Population'!$C$4:$C$83,$A14&amp;B$2,'Mapping Population'!$D$4:$D$83)*VLOOKUP($A14,'Inputs - population data'!$A$7:$D$103,2,FALSE)</f>
        <v>0</v>
      </c>
      <c r="C14" s="37">
        <f>+SUMIF('Mapping Population'!$C$4:$C$83,$A14&amp;C$2,'Mapping Population'!$D$4:$D$83)*VLOOKUP($A14,'Inputs - population data'!$A$7:$D$103,2,FALSE)</f>
        <v>0</v>
      </c>
      <c r="D14" s="37">
        <f>+SUMIF('Mapping Population'!$C$4:$C$83,$A14&amp;D$2,'Mapping Population'!$D$4:$D$83)*VLOOKUP($A14,'Inputs - population data'!$A$7:$D$103,2,FALSE)</f>
        <v>0</v>
      </c>
      <c r="E14" s="37">
        <f>+SUMIF('Mapping Population'!$C$4:$C$83,$A14&amp;E$2,'Mapping Population'!$D$4:$D$83)*VLOOKUP($A14,'Inputs - population data'!$A$7:$D$103,2,FALSE)</f>
        <v>0</v>
      </c>
      <c r="F14" s="37">
        <f>+SUMIF('Mapping Population'!$C$4:$C$83,$A14&amp;F$2,'Mapping Population'!$D$4:$D$83)*VLOOKUP($A14,'Inputs - population data'!$A$7:$D$103,2,FALSE)</f>
        <v>0</v>
      </c>
      <c r="G14" s="37">
        <f>+SUMIF('Mapping Population'!$C$4:$C$83,$A14&amp;G$2,'Mapping Population'!$D$4:$D$83)*VLOOKUP($A14,'Inputs - population data'!$A$7:$D$103,2,FALSE)</f>
        <v>0</v>
      </c>
      <c r="H14" s="37">
        <f>+SUMIF('Mapping Population'!$C$4:$C$83,$A14&amp;H$2,'Mapping Population'!$D$4:$D$83)*VLOOKUP($A14,'Inputs - population data'!$A$7:$D$103,2,FALSE)</f>
        <v>0</v>
      </c>
      <c r="I14" s="37">
        <f>+SUMIF('Mapping Population'!$C$4:$C$83,$A14&amp;I$2,'Mapping Population'!$D$4:$D$83)*VLOOKUP($A14,'Inputs - population data'!$A$7:$D$103,2,FALSE)</f>
        <v>0</v>
      </c>
      <c r="J14" s="37">
        <f>+SUMIF('Mapping Population'!$C$4:$C$83,$A14&amp;J$2,'Mapping Population'!$D$4:$D$83)*VLOOKUP($A14,'Inputs - population data'!$A$7:$D$103,2,FALSE)</f>
        <v>0</v>
      </c>
      <c r="K14" s="37">
        <f>+SUMIF('Mapping Population'!$C$4:$C$83,$A14&amp;K$2,'Mapping Population'!$D$4:$D$83)*VLOOKUP($A14,'Inputs - population data'!$A$7:$D$103,2,FALSE)</f>
        <v>0</v>
      </c>
      <c r="L14" s="37">
        <f>+SUMIF('Mapping Population'!$C$4:$C$83,$A14&amp;L$2,'Mapping Population'!$D$4:$D$83)*VLOOKUP($A14,'Inputs - population data'!$A$7:$D$103,2,FALSE)</f>
        <v>0</v>
      </c>
      <c r="M14" s="37">
        <f>+SUMIF('Mapping Population'!$C$4:$C$83,$A14&amp;M$2,'Mapping Population'!$D$4:$D$83)*VLOOKUP($A14,'Inputs - population data'!$A$7:$D$103,2,FALSE)</f>
        <v>0</v>
      </c>
      <c r="N14" s="37">
        <f>+SUMIF('Mapping Population'!$C$4:$C$83,$A14&amp;N$2,'Mapping Population'!$D$4:$D$83)*VLOOKUP($A14,'Inputs - population data'!$A$7:$D$103,2,FALSE)</f>
        <v>0</v>
      </c>
      <c r="O14" s="37">
        <f>+SUMIF('Mapping Population'!$C$4:$C$83,$A14&amp;O$2,'Mapping Population'!$D$4:$D$83)*VLOOKUP($A14,'Inputs - population data'!$A$7:$D$103,2,FALSE)</f>
        <v>58500</v>
      </c>
      <c r="P14" s="37">
        <f>+SUMIF('Mapping Population'!$C$4:$C$83,$A14&amp;P$2,'Mapping Population'!$D$4:$D$83)*VLOOKUP($A14,'Inputs - population data'!$A$7:$D$103,2,FALSE)</f>
        <v>0</v>
      </c>
      <c r="Q14" s="37">
        <f>+SUMIF('Mapping Population'!$C$4:$C$83,$A14&amp;Q$2,'Mapping Population'!$D$4:$D$83)*VLOOKUP($A14,'Inputs - population data'!$A$7:$D$103,2,FALSE)</f>
        <v>0</v>
      </c>
      <c r="R14" s="37">
        <f>+SUMIF('Mapping Population'!$C$4:$C$83,$A14&amp;R$2,'Mapping Population'!$D$4:$D$83)*VLOOKUP($A14,'Inputs - population data'!$A$7:$D$103,2,FALSE)</f>
        <v>0</v>
      </c>
    </row>
    <row r="15" spans="1:18" x14ac:dyDescent="0.25">
      <c r="A15" s="1" t="s">
        <v>217</v>
      </c>
      <c r="B15" s="37">
        <f>+SUMIF('Mapping Population'!$C$4:$C$83,$A15&amp;B$2,'Mapping Population'!$D$4:$D$83)*VLOOKUP($A15,'Inputs - population data'!$A$7:$D$103,2,FALSE)</f>
        <v>0</v>
      </c>
      <c r="C15" s="37">
        <f>+SUMIF('Mapping Population'!$C$4:$C$83,$A15&amp;C$2,'Mapping Population'!$D$4:$D$83)*VLOOKUP($A15,'Inputs - population data'!$A$7:$D$103,2,FALSE)</f>
        <v>0</v>
      </c>
      <c r="D15" s="37">
        <f>+SUMIF('Mapping Population'!$C$4:$C$83,$A15&amp;D$2,'Mapping Population'!$D$4:$D$83)*VLOOKUP($A15,'Inputs - population data'!$A$7:$D$103,2,FALSE)</f>
        <v>0</v>
      </c>
      <c r="E15" s="37">
        <f>+SUMIF('Mapping Population'!$C$4:$C$83,$A15&amp;E$2,'Mapping Population'!$D$4:$D$83)*VLOOKUP($A15,'Inputs - population data'!$A$7:$D$103,2,FALSE)</f>
        <v>0</v>
      </c>
      <c r="F15" s="37">
        <f>+SUMIF('Mapping Population'!$C$4:$C$83,$A15&amp;F$2,'Mapping Population'!$D$4:$D$83)*VLOOKUP($A15,'Inputs - population data'!$A$7:$D$103,2,FALSE)</f>
        <v>0</v>
      </c>
      <c r="G15" s="37">
        <f>+SUMIF('Mapping Population'!$C$4:$C$83,$A15&amp;G$2,'Mapping Population'!$D$4:$D$83)*VLOOKUP($A15,'Inputs - population data'!$A$7:$D$103,2,FALSE)</f>
        <v>0</v>
      </c>
      <c r="H15" s="37">
        <f>+SUMIF('Mapping Population'!$C$4:$C$83,$A15&amp;H$2,'Mapping Population'!$D$4:$D$83)*VLOOKUP($A15,'Inputs - population data'!$A$7:$D$103,2,FALSE)</f>
        <v>0</v>
      </c>
      <c r="I15" s="37">
        <f>+SUMIF('Mapping Population'!$C$4:$C$83,$A15&amp;I$2,'Mapping Population'!$D$4:$D$83)*VLOOKUP($A15,'Inputs - population data'!$A$7:$D$103,2,FALSE)</f>
        <v>0</v>
      </c>
      <c r="J15" s="37">
        <f>+SUMIF('Mapping Population'!$C$4:$C$83,$A15&amp;J$2,'Mapping Population'!$D$4:$D$83)*VLOOKUP($A15,'Inputs - population data'!$A$7:$D$103,2,FALSE)</f>
        <v>0</v>
      </c>
      <c r="K15" s="37">
        <f>+SUMIF('Mapping Population'!$C$4:$C$83,$A15&amp;K$2,'Mapping Population'!$D$4:$D$83)*VLOOKUP($A15,'Inputs - population data'!$A$7:$D$103,2,FALSE)</f>
        <v>0</v>
      </c>
      <c r="L15" s="37">
        <f>+SUMIF('Mapping Population'!$C$4:$C$83,$A15&amp;L$2,'Mapping Population'!$D$4:$D$83)*VLOOKUP($A15,'Inputs - population data'!$A$7:$D$103,2,FALSE)</f>
        <v>0</v>
      </c>
      <c r="M15" s="37">
        <f>+SUMIF('Mapping Population'!$C$4:$C$83,$A15&amp;M$2,'Mapping Population'!$D$4:$D$83)*VLOOKUP($A15,'Inputs - population data'!$A$7:$D$103,2,FALSE)</f>
        <v>0</v>
      </c>
      <c r="N15" s="37">
        <f>+SUMIF('Mapping Population'!$C$4:$C$83,$A15&amp;N$2,'Mapping Population'!$D$4:$D$83)*VLOOKUP($A15,'Inputs - population data'!$A$7:$D$103,2,FALSE)</f>
        <v>0</v>
      </c>
      <c r="O15" s="37">
        <f>+SUMIF('Mapping Population'!$C$4:$C$83,$A15&amp;O$2,'Mapping Population'!$D$4:$D$83)*VLOOKUP($A15,'Inputs - population data'!$A$7:$D$103,2,FALSE)</f>
        <v>0</v>
      </c>
      <c r="P15" s="37">
        <f>+SUMIF('Mapping Population'!$C$4:$C$83,$A15&amp;P$2,'Mapping Population'!$D$4:$D$83)*VLOOKUP($A15,'Inputs - population data'!$A$7:$D$103,2,FALSE)</f>
        <v>0</v>
      </c>
      <c r="Q15" s="37">
        <f>+SUMIF('Mapping Population'!$C$4:$C$83,$A15&amp;Q$2,'Mapping Population'!$D$4:$D$83)*VLOOKUP($A15,'Inputs - population data'!$A$7:$D$103,2,FALSE)</f>
        <v>0</v>
      </c>
      <c r="R15" s="37">
        <f>+SUMIF('Mapping Population'!$C$4:$C$83,$A15&amp;R$2,'Mapping Population'!$D$4:$D$83)*VLOOKUP($A15,'Inputs - population data'!$A$7:$D$103,2,FALSE)</f>
        <v>0</v>
      </c>
    </row>
    <row r="16" spans="1:18" x14ac:dyDescent="0.25">
      <c r="A16" s="1" t="s">
        <v>39</v>
      </c>
      <c r="B16" s="37">
        <f>+SUMIF('Mapping Population'!$C$4:$C$83,$A16&amp;B$2,'Mapping Population'!$D$4:$D$83)*VLOOKUP($A16,'Inputs - population data'!$A$7:$D$103,2,FALSE)</f>
        <v>0</v>
      </c>
      <c r="C16" s="37">
        <f>+SUMIF('Mapping Population'!$C$4:$C$83,$A16&amp;C$2,'Mapping Population'!$D$4:$D$83)*VLOOKUP($A16,'Inputs - population data'!$A$7:$D$103,2,FALSE)</f>
        <v>0</v>
      </c>
      <c r="D16" s="37">
        <f>+SUMIF('Mapping Population'!$C$4:$C$83,$A16&amp;D$2,'Mapping Population'!$D$4:$D$83)*VLOOKUP($A16,'Inputs - population data'!$A$7:$D$103,2,FALSE)</f>
        <v>0</v>
      </c>
      <c r="E16" s="37">
        <f>+SUMIF('Mapping Population'!$C$4:$C$83,$A16&amp;E$2,'Mapping Population'!$D$4:$D$83)*VLOOKUP($A16,'Inputs - population data'!$A$7:$D$103,2,FALSE)</f>
        <v>46600</v>
      </c>
      <c r="F16" s="37">
        <f>+SUMIF('Mapping Population'!$C$4:$C$83,$A16&amp;F$2,'Mapping Population'!$D$4:$D$83)*VLOOKUP($A16,'Inputs - population data'!$A$7:$D$103,2,FALSE)</f>
        <v>0</v>
      </c>
      <c r="G16" s="37">
        <f>+SUMIF('Mapping Population'!$C$4:$C$83,$A16&amp;G$2,'Mapping Population'!$D$4:$D$83)*VLOOKUP($A16,'Inputs - population data'!$A$7:$D$103,2,FALSE)</f>
        <v>0</v>
      </c>
      <c r="H16" s="37">
        <f>+SUMIF('Mapping Population'!$C$4:$C$83,$A16&amp;H$2,'Mapping Population'!$D$4:$D$83)*VLOOKUP($A16,'Inputs - population data'!$A$7:$D$103,2,FALSE)</f>
        <v>0</v>
      </c>
      <c r="I16" s="37">
        <f>+SUMIF('Mapping Population'!$C$4:$C$83,$A16&amp;I$2,'Mapping Population'!$D$4:$D$83)*VLOOKUP($A16,'Inputs - population data'!$A$7:$D$103,2,FALSE)</f>
        <v>0</v>
      </c>
      <c r="J16" s="37">
        <f>+SUMIF('Mapping Population'!$C$4:$C$83,$A16&amp;J$2,'Mapping Population'!$D$4:$D$83)*VLOOKUP($A16,'Inputs - population data'!$A$7:$D$103,2,FALSE)</f>
        <v>0</v>
      </c>
      <c r="K16" s="37">
        <f>+SUMIF('Mapping Population'!$C$4:$C$83,$A16&amp;K$2,'Mapping Population'!$D$4:$D$83)*VLOOKUP($A16,'Inputs - population data'!$A$7:$D$103,2,FALSE)</f>
        <v>0</v>
      </c>
      <c r="L16" s="37">
        <f>+SUMIF('Mapping Population'!$C$4:$C$83,$A16&amp;L$2,'Mapping Population'!$D$4:$D$83)*VLOOKUP($A16,'Inputs - population data'!$A$7:$D$103,2,FALSE)</f>
        <v>0</v>
      </c>
      <c r="M16" s="37">
        <f>+SUMIF('Mapping Population'!$C$4:$C$83,$A16&amp;M$2,'Mapping Population'!$D$4:$D$83)*VLOOKUP($A16,'Inputs - population data'!$A$7:$D$103,2,FALSE)</f>
        <v>0</v>
      </c>
      <c r="N16" s="37">
        <f>+SUMIF('Mapping Population'!$C$4:$C$83,$A16&amp;N$2,'Mapping Population'!$D$4:$D$83)*VLOOKUP($A16,'Inputs - population data'!$A$7:$D$103,2,FALSE)</f>
        <v>0</v>
      </c>
      <c r="O16" s="37">
        <f>+SUMIF('Mapping Population'!$C$4:$C$83,$A16&amp;O$2,'Mapping Population'!$D$4:$D$83)*VLOOKUP($A16,'Inputs - population data'!$A$7:$D$103,2,FALSE)</f>
        <v>0</v>
      </c>
      <c r="P16" s="37">
        <f>+SUMIF('Mapping Population'!$C$4:$C$83,$A16&amp;P$2,'Mapping Population'!$D$4:$D$83)*VLOOKUP($A16,'Inputs - population data'!$A$7:$D$103,2,FALSE)</f>
        <v>0</v>
      </c>
      <c r="Q16" s="37">
        <f>+SUMIF('Mapping Population'!$C$4:$C$83,$A16&amp;Q$2,'Mapping Population'!$D$4:$D$83)*VLOOKUP($A16,'Inputs - population data'!$A$7:$D$103,2,FALSE)</f>
        <v>0</v>
      </c>
      <c r="R16" s="37">
        <f>+SUMIF('Mapping Population'!$C$4:$C$83,$A16&amp;R$2,'Mapping Population'!$D$4:$D$83)*VLOOKUP($A16,'Inputs - population data'!$A$7:$D$103,2,FALSE)</f>
        <v>0</v>
      </c>
    </row>
    <row r="17" spans="1:18" x14ac:dyDescent="0.25">
      <c r="A17" s="1" t="s">
        <v>21</v>
      </c>
      <c r="B17" s="37">
        <f>+SUMIF('Mapping Population'!$C$4:$C$83,$A17&amp;B$2,'Mapping Population'!$D$4:$D$83)*VLOOKUP($A17,'Inputs - population data'!$A$7:$D$103,2,FALSE)</f>
        <v>0</v>
      </c>
      <c r="C17" s="37">
        <f>+SUMIF('Mapping Population'!$C$4:$C$83,$A17&amp;C$2,'Mapping Population'!$D$4:$D$83)*VLOOKUP($A17,'Inputs - population data'!$A$7:$D$103,2,FALSE)</f>
        <v>0</v>
      </c>
      <c r="D17" s="37">
        <f>+SUMIF('Mapping Population'!$C$4:$C$83,$A17&amp;D$2,'Mapping Population'!$D$4:$D$83)*VLOOKUP($A17,'Inputs - population data'!$A$7:$D$103,2,FALSE)</f>
        <v>0</v>
      </c>
      <c r="E17" s="37">
        <f>+SUMIF('Mapping Population'!$C$4:$C$83,$A17&amp;E$2,'Mapping Population'!$D$4:$D$83)*VLOOKUP($A17,'Inputs - population data'!$A$7:$D$103,2,FALSE)</f>
        <v>0</v>
      </c>
      <c r="F17" s="37">
        <f>+SUMIF('Mapping Population'!$C$4:$C$83,$A17&amp;F$2,'Mapping Population'!$D$4:$D$83)*VLOOKUP($A17,'Inputs - population data'!$A$7:$D$103,2,FALSE)</f>
        <v>0</v>
      </c>
      <c r="G17" s="37">
        <f>+SUMIF('Mapping Population'!$C$4:$C$83,$A17&amp;G$2,'Mapping Population'!$D$4:$D$83)*VLOOKUP($A17,'Inputs - population data'!$A$7:$D$103,2,FALSE)</f>
        <v>0</v>
      </c>
      <c r="H17" s="37">
        <f>+SUMIF('Mapping Population'!$C$4:$C$83,$A17&amp;H$2,'Mapping Population'!$D$4:$D$83)*VLOOKUP($A17,'Inputs - population data'!$A$7:$D$103,2,FALSE)</f>
        <v>0</v>
      </c>
      <c r="I17" s="37">
        <f>+SUMIF('Mapping Population'!$C$4:$C$83,$A17&amp;I$2,'Mapping Population'!$D$4:$D$83)*VLOOKUP($A17,'Inputs - population data'!$A$7:$D$103,2,FALSE)</f>
        <v>0</v>
      </c>
      <c r="J17" s="37">
        <f>+SUMIF('Mapping Population'!$C$4:$C$83,$A17&amp;J$2,'Mapping Population'!$D$4:$D$83)*VLOOKUP($A17,'Inputs - population data'!$A$7:$D$103,2,FALSE)</f>
        <v>0</v>
      </c>
      <c r="K17" s="37">
        <f>+SUMIF('Mapping Population'!$C$4:$C$83,$A17&amp;K$2,'Mapping Population'!$D$4:$D$83)*VLOOKUP($A17,'Inputs - population data'!$A$7:$D$103,2,FALSE)</f>
        <v>0</v>
      </c>
      <c r="L17" s="37">
        <f>+SUMIF('Mapping Population'!$C$4:$C$83,$A17&amp;L$2,'Mapping Population'!$D$4:$D$83)*VLOOKUP($A17,'Inputs - population data'!$A$7:$D$103,2,FALSE)</f>
        <v>0</v>
      </c>
      <c r="M17" s="37">
        <f>+SUMIF('Mapping Population'!$C$4:$C$83,$A17&amp;M$2,'Mapping Population'!$D$4:$D$83)*VLOOKUP($A17,'Inputs - population data'!$A$7:$D$103,2,FALSE)</f>
        <v>0</v>
      </c>
      <c r="N17" s="37">
        <f>+SUMIF('Mapping Population'!$C$4:$C$83,$A17&amp;N$2,'Mapping Population'!$D$4:$D$83)*VLOOKUP($A17,'Inputs - population data'!$A$7:$D$103,2,FALSE)</f>
        <v>0</v>
      </c>
      <c r="O17" s="37">
        <f>+SUMIF('Mapping Population'!$C$4:$C$83,$A17&amp;O$2,'Mapping Population'!$D$4:$D$83)*VLOOKUP($A17,'Inputs - population data'!$A$7:$D$103,2,FALSE)</f>
        <v>0</v>
      </c>
      <c r="P17" s="37">
        <f>+SUMIF('Mapping Population'!$C$4:$C$83,$A17&amp;P$2,'Mapping Population'!$D$4:$D$83)*VLOOKUP($A17,'Inputs - population data'!$A$7:$D$103,2,FALSE)</f>
        <v>0</v>
      </c>
      <c r="Q17" s="37">
        <f>+SUMIF('Mapping Population'!$C$4:$C$83,$A17&amp;Q$2,'Mapping Population'!$D$4:$D$83)*VLOOKUP($A17,'Inputs - population data'!$A$7:$D$103,2,FALSE)</f>
        <v>0</v>
      </c>
      <c r="R17" s="37">
        <f>+SUMIF('Mapping Population'!$C$4:$C$83,$A17&amp;R$2,'Mapping Population'!$D$4:$D$83)*VLOOKUP($A17,'Inputs - population data'!$A$7:$D$103,2,FALSE)</f>
        <v>0</v>
      </c>
    </row>
    <row r="18" spans="1:18" x14ac:dyDescent="0.25">
      <c r="A18" s="1" t="s">
        <v>19</v>
      </c>
      <c r="B18" s="37">
        <f>+SUMIF('Mapping Population'!$C$4:$C$83,$A18&amp;B$2,'Mapping Population'!$D$4:$D$83)*VLOOKUP($A18,'Inputs - population data'!$A$7:$D$103,2,FALSE)</f>
        <v>0</v>
      </c>
      <c r="C18" s="37">
        <f>+SUMIF('Mapping Population'!$C$4:$C$83,$A18&amp;C$2,'Mapping Population'!$D$4:$D$83)*VLOOKUP($A18,'Inputs - population data'!$A$7:$D$103,2,FALSE)</f>
        <v>0</v>
      </c>
      <c r="D18" s="37">
        <f>+SUMIF('Mapping Population'!$C$4:$C$83,$A18&amp;D$2,'Mapping Population'!$D$4:$D$83)*VLOOKUP($A18,'Inputs - population data'!$A$7:$D$103,2,FALSE)</f>
        <v>0</v>
      </c>
      <c r="E18" s="37">
        <f>+SUMIF('Mapping Population'!$C$4:$C$83,$A18&amp;E$2,'Mapping Population'!$D$4:$D$83)*VLOOKUP($A18,'Inputs - population data'!$A$7:$D$103,2,FALSE)</f>
        <v>0</v>
      </c>
      <c r="F18" s="37">
        <f>+SUMIF('Mapping Population'!$C$4:$C$83,$A18&amp;F$2,'Mapping Population'!$D$4:$D$83)*VLOOKUP($A18,'Inputs - population data'!$A$7:$D$103,2,FALSE)</f>
        <v>0</v>
      </c>
      <c r="G18" s="37">
        <f>+SUMIF('Mapping Population'!$C$4:$C$83,$A18&amp;G$2,'Mapping Population'!$D$4:$D$83)*VLOOKUP($A18,'Inputs - population data'!$A$7:$D$103,2,FALSE)</f>
        <v>0</v>
      </c>
      <c r="H18" s="37">
        <f>+SUMIF('Mapping Population'!$C$4:$C$83,$A18&amp;H$2,'Mapping Population'!$D$4:$D$83)*VLOOKUP($A18,'Inputs - population data'!$A$7:$D$103,2,FALSE)</f>
        <v>0</v>
      </c>
      <c r="I18" s="37">
        <f>+SUMIF('Mapping Population'!$C$4:$C$83,$A18&amp;I$2,'Mapping Population'!$D$4:$D$83)*VLOOKUP($A18,'Inputs - population data'!$A$7:$D$103,2,FALSE)</f>
        <v>0</v>
      </c>
      <c r="J18" s="37">
        <f>+SUMIF('Mapping Population'!$C$4:$C$83,$A18&amp;J$2,'Mapping Population'!$D$4:$D$83)*VLOOKUP($A18,'Inputs - population data'!$A$7:$D$103,2,FALSE)</f>
        <v>0</v>
      </c>
      <c r="K18" s="37">
        <f>+SUMIF('Mapping Population'!$C$4:$C$83,$A18&amp;K$2,'Mapping Population'!$D$4:$D$83)*VLOOKUP($A18,'Inputs - population data'!$A$7:$D$103,2,FALSE)</f>
        <v>0</v>
      </c>
      <c r="L18" s="37">
        <f>+SUMIF('Mapping Population'!$C$4:$C$83,$A18&amp;L$2,'Mapping Population'!$D$4:$D$83)*VLOOKUP($A18,'Inputs - population data'!$A$7:$D$103,2,FALSE)</f>
        <v>0</v>
      </c>
      <c r="M18" s="37">
        <f>+SUMIF('Mapping Population'!$C$4:$C$83,$A18&amp;M$2,'Mapping Population'!$D$4:$D$83)*VLOOKUP($A18,'Inputs - population data'!$A$7:$D$103,2,FALSE)</f>
        <v>0</v>
      </c>
      <c r="N18" s="37">
        <f>+SUMIF('Mapping Population'!$C$4:$C$83,$A18&amp;N$2,'Mapping Population'!$D$4:$D$83)*VLOOKUP($A18,'Inputs - population data'!$A$7:$D$103,2,FALSE)</f>
        <v>0</v>
      </c>
      <c r="O18" s="37">
        <f>+SUMIF('Mapping Population'!$C$4:$C$83,$A18&amp;O$2,'Mapping Population'!$D$4:$D$83)*VLOOKUP($A18,'Inputs - population data'!$A$7:$D$103,2,FALSE)</f>
        <v>0</v>
      </c>
      <c r="P18" s="37">
        <f>+SUMIF('Mapping Population'!$C$4:$C$83,$A18&amp;P$2,'Mapping Population'!$D$4:$D$83)*VLOOKUP($A18,'Inputs - population data'!$A$7:$D$103,2,FALSE)</f>
        <v>0</v>
      </c>
      <c r="Q18" s="37">
        <f>+SUMIF('Mapping Population'!$C$4:$C$83,$A18&amp;Q$2,'Mapping Population'!$D$4:$D$83)*VLOOKUP($A18,'Inputs - population data'!$A$7:$D$103,2,FALSE)</f>
        <v>0</v>
      </c>
      <c r="R18" s="37">
        <f>+SUMIF('Mapping Population'!$C$4:$C$83,$A18&amp;R$2,'Mapping Population'!$D$4:$D$83)*VLOOKUP($A18,'Inputs - population data'!$A$7:$D$103,2,FALSE)</f>
        <v>0</v>
      </c>
    </row>
    <row r="19" spans="1:18" x14ac:dyDescent="0.25">
      <c r="A19" s="1" t="s">
        <v>130</v>
      </c>
      <c r="B19" s="37">
        <f>+SUMIF('Mapping Population'!$C$4:$C$83,$A19&amp;B$2,'Mapping Population'!$D$4:$D$83)*VLOOKUP($A19,'Inputs - population data'!$A$7:$D$103,2,FALSE)</f>
        <v>0</v>
      </c>
      <c r="C19" s="37">
        <f>+SUMIF('Mapping Population'!$C$4:$C$83,$A19&amp;C$2,'Mapping Population'!$D$4:$D$83)*VLOOKUP($A19,'Inputs - population data'!$A$7:$D$103,2,FALSE)</f>
        <v>0</v>
      </c>
      <c r="D19" s="37">
        <f>+SUMIF('Mapping Population'!$C$4:$C$83,$A19&amp;D$2,'Mapping Population'!$D$4:$D$83)*VLOOKUP($A19,'Inputs - population data'!$A$7:$D$103,2,FALSE)</f>
        <v>0</v>
      </c>
      <c r="E19" s="37">
        <f>+SUMIF('Mapping Population'!$C$4:$C$83,$A19&amp;E$2,'Mapping Population'!$D$4:$D$83)*VLOOKUP($A19,'Inputs - population data'!$A$7:$D$103,2,FALSE)</f>
        <v>0</v>
      </c>
      <c r="F19" s="37">
        <f>+SUMIF('Mapping Population'!$C$4:$C$83,$A19&amp;F$2,'Mapping Population'!$D$4:$D$83)*VLOOKUP($A19,'Inputs - population data'!$A$7:$D$103,2,FALSE)</f>
        <v>0</v>
      </c>
      <c r="G19" s="37">
        <f>+SUMIF('Mapping Population'!$C$4:$C$83,$A19&amp;G$2,'Mapping Population'!$D$4:$D$83)*VLOOKUP($A19,'Inputs - population data'!$A$7:$D$103,2,FALSE)</f>
        <v>0</v>
      </c>
      <c r="H19" s="37">
        <f>+SUMIF('Mapping Population'!$C$4:$C$83,$A19&amp;H$2,'Mapping Population'!$D$4:$D$83)*VLOOKUP($A19,'Inputs - population data'!$A$7:$D$103,2,FALSE)</f>
        <v>0</v>
      </c>
      <c r="I19" s="37">
        <f>+SUMIF('Mapping Population'!$C$4:$C$83,$A19&amp;I$2,'Mapping Population'!$D$4:$D$83)*VLOOKUP($A19,'Inputs - population data'!$A$7:$D$103,2,FALSE)</f>
        <v>0</v>
      </c>
      <c r="J19" s="37">
        <f>+SUMIF('Mapping Population'!$C$4:$C$83,$A19&amp;J$2,'Mapping Population'!$D$4:$D$83)*VLOOKUP($A19,'Inputs - population data'!$A$7:$D$103,2,FALSE)</f>
        <v>0</v>
      </c>
      <c r="K19" s="37">
        <f>+SUMIF('Mapping Population'!$C$4:$C$83,$A19&amp;K$2,'Mapping Population'!$D$4:$D$83)*VLOOKUP($A19,'Inputs - population data'!$A$7:$D$103,2,FALSE)</f>
        <v>0</v>
      </c>
      <c r="L19" s="37">
        <f>+SUMIF('Mapping Population'!$C$4:$C$83,$A19&amp;L$2,'Mapping Population'!$D$4:$D$83)*VLOOKUP($A19,'Inputs - population data'!$A$7:$D$103,2,FALSE)</f>
        <v>0</v>
      </c>
      <c r="M19" s="37">
        <f>+SUMIF('Mapping Population'!$C$4:$C$83,$A19&amp;M$2,'Mapping Population'!$D$4:$D$83)*VLOOKUP($A19,'Inputs - population data'!$A$7:$D$103,2,FALSE)</f>
        <v>0</v>
      </c>
      <c r="N19" s="37">
        <f>+SUMIF('Mapping Population'!$C$4:$C$83,$A19&amp;N$2,'Mapping Population'!$D$4:$D$83)*VLOOKUP($A19,'Inputs - population data'!$A$7:$D$103,2,FALSE)</f>
        <v>0</v>
      </c>
      <c r="O19" s="37">
        <f>+SUMIF('Mapping Population'!$C$4:$C$83,$A19&amp;O$2,'Mapping Population'!$D$4:$D$83)*VLOOKUP($A19,'Inputs - population data'!$A$7:$D$103,2,FALSE)</f>
        <v>0</v>
      </c>
      <c r="P19" s="37">
        <f>+SUMIF('Mapping Population'!$C$4:$C$83,$A19&amp;P$2,'Mapping Population'!$D$4:$D$83)*VLOOKUP($A19,'Inputs - population data'!$A$7:$D$103,2,FALSE)</f>
        <v>0</v>
      </c>
      <c r="Q19" s="37">
        <f>+SUMIF('Mapping Population'!$C$4:$C$83,$A19&amp;Q$2,'Mapping Population'!$D$4:$D$83)*VLOOKUP($A19,'Inputs - population data'!$A$7:$D$103,2,FALSE)</f>
        <v>0</v>
      </c>
      <c r="R19" s="37">
        <f>+SUMIF('Mapping Population'!$C$4:$C$83,$A19&amp;R$2,'Mapping Population'!$D$4:$D$83)*VLOOKUP($A19,'Inputs - population data'!$A$7:$D$103,2,FALSE)</f>
        <v>0</v>
      </c>
    </row>
    <row r="20" spans="1:18" x14ac:dyDescent="0.25">
      <c r="A20" s="1" t="s">
        <v>36</v>
      </c>
      <c r="B20" s="37">
        <f>+SUMIF('Mapping Population'!$C$4:$C$83,$A20&amp;B$2,'Mapping Population'!$D$4:$D$83)*VLOOKUP($A20,'Inputs - population data'!$A$7:$D$103,2,FALSE)</f>
        <v>0</v>
      </c>
      <c r="C20" s="37">
        <f>+SUMIF('Mapping Population'!$C$4:$C$83,$A20&amp;C$2,'Mapping Population'!$D$4:$D$83)*VLOOKUP($A20,'Inputs - population data'!$A$7:$D$103,2,FALSE)</f>
        <v>0</v>
      </c>
      <c r="D20" s="37">
        <f>+SUMIF('Mapping Population'!$C$4:$C$83,$A20&amp;D$2,'Mapping Population'!$D$4:$D$83)*VLOOKUP($A20,'Inputs - population data'!$A$7:$D$103,2,FALSE)</f>
        <v>0</v>
      </c>
      <c r="E20" s="37">
        <f>+SUMIF('Mapping Population'!$C$4:$C$83,$A20&amp;E$2,'Mapping Population'!$D$4:$D$83)*VLOOKUP($A20,'Inputs - population data'!$A$7:$D$103,2,FALSE)</f>
        <v>0</v>
      </c>
      <c r="F20" s="37">
        <f>+SUMIF('Mapping Population'!$C$4:$C$83,$A20&amp;F$2,'Mapping Population'!$D$4:$D$83)*VLOOKUP($A20,'Inputs - population data'!$A$7:$D$103,2,FALSE)</f>
        <v>0</v>
      </c>
      <c r="G20" s="37">
        <f>+SUMIF('Mapping Population'!$C$4:$C$83,$A20&amp;G$2,'Mapping Population'!$D$4:$D$83)*VLOOKUP($A20,'Inputs - population data'!$A$7:$D$103,2,FALSE)</f>
        <v>0</v>
      </c>
      <c r="H20" s="37">
        <f>+SUMIF('Mapping Population'!$C$4:$C$83,$A20&amp;H$2,'Mapping Population'!$D$4:$D$83)*VLOOKUP($A20,'Inputs - population data'!$A$7:$D$103,2,FALSE)</f>
        <v>0</v>
      </c>
      <c r="I20" s="37">
        <f>+SUMIF('Mapping Population'!$C$4:$C$83,$A20&amp;I$2,'Mapping Population'!$D$4:$D$83)*VLOOKUP($A20,'Inputs - population data'!$A$7:$D$103,2,FALSE)</f>
        <v>0</v>
      </c>
      <c r="J20" s="37">
        <f>+SUMIF('Mapping Population'!$C$4:$C$83,$A20&amp;J$2,'Mapping Population'!$D$4:$D$83)*VLOOKUP($A20,'Inputs - population data'!$A$7:$D$103,2,FALSE)</f>
        <v>0</v>
      </c>
      <c r="K20" s="37">
        <f>+SUMIF('Mapping Population'!$C$4:$C$83,$A20&amp;K$2,'Mapping Population'!$D$4:$D$83)*VLOOKUP($A20,'Inputs - population data'!$A$7:$D$103,2,FALSE)</f>
        <v>0</v>
      </c>
      <c r="L20" s="37">
        <f>+SUMIF('Mapping Population'!$C$4:$C$83,$A20&amp;L$2,'Mapping Population'!$D$4:$D$83)*VLOOKUP($A20,'Inputs - population data'!$A$7:$D$103,2,FALSE)</f>
        <v>0</v>
      </c>
      <c r="M20" s="37">
        <f>+SUMIF('Mapping Population'!$C$4:$C$83,$A20&amp;M$2,'Mapping Population'!$D$4:$D$83)*VLOOKUP($A20,'Inputs - population data'!$A$7:$D$103,2,FALSE)</f>
        <v>0</v>
      </c>
      <c r="N20" s="37">
        <f>+SUMIF('Mapping Population'!$C$4:$C$83,$A20&amp;N$2,'Mapping Population'!$D$4:$D$83)*VLOOKUP($A20,'Inputs - population data'!$A$7:$D$103,2,FALSE)</f>
        <v>0</v>
      </c>
      <c r="O20" s="37">
        <f>+SUMIF('Mapping Population'!$C$4:$C$83,$A20&amp;O$2,'Mapping Population'!$D$4:$D$83)*VLOOKUP($A20,'Inputs - population data'!$A$7:$D$103,2,FALSE)</f>
        <v>0</v>
      </c>
      <c r="P20" s="37">
        <f>+SUMIF('Mapping Population'!$C$4:$C$83,$A20&amp;P$2,'Mapping Population'!$D$4:$D$83)*VLOOKUP($A20,'Inputs - population data'!$A$7:$D$103,2,FALSE)</f>
        <v>75500</v>
      </c>
      <c r="Q20" s="37">
        <f>+SUMIF('Mapping Population'!$C$4:$C$83,$A20&amp;Q$2,'Mapping Population'!$D$4:$D$83)*VLOOKUP($A20,'Inputs - population data'!$A$7:$D$103,2,FALSE)</f>
        <v>0</v>
      </c>
      <c r="R20" s="37">
        <f>+SUMIF('Mapping Population'!$C$4:$C$83,$A20&amp;R$2,'Mapping Population'!$D$4:$D$83)*VLOOKUP($A20,'Inputs - population data'!$A$7:$D$103,2,FALSE)</f>
        <v>0</v>
      </c>
    </row>
    <row r="21" spans="1:18" x14ac:dyDescent="0.25">
      <c r="A21" s="1" t="s">
        <v>80</v>
      </c>
      <c r="B21" s="37">
        <f>+SUMIF('Mapping Population'!$C$4:$C$83,$A21&amp;B$2,'Mapping Population'!$D$4:$D$83)*VLOOKUP($A21,'Inputs - population data'!$A$7:$D$103,2,FALSE)</f>
        <v>0</v>
      </c>
      <c r="C21" s="37">
        <f>+SUMIF('Mapping Population'!$C$4:$C$83,$A21&amp;C$2,'Mapping Population'!$D$4:$D$83)*VLOOKUP($A21,'Inputs - population data'!$A$7:$D$103,2,FALSE)</f>
        <v>0</v>
      </c>
      <c r="D21" s="37">
        <f>+SUMIF('Mapping Population'!$C$4:$C$83,$A21&amp;D$2,'Mapping Population'!$D$4:$D$83)*VLOOKUP($A21,'Inputs - population data'!$A$7:$D$103,2,FALSE)</f>
        <v>0</v>
      </c>
      <c r="E21" s="37">
        <f>+SUMIF('Mapping Population'!$C$4:$C$83,$A21&amp;E$2,'Mapping Population'!$D$4:$D$83)*VLOOKUP($A21,'Inputs - population data'!$A$7:$D$103,2,FALSE)</f>
        <v>0</v>
      </c>
      <c r="F21" s="37">
        <f>+SUMIF('Mapping Population'!$C$4:$C$83,$A21&amp;F$2,'Mapping Population'!$D$4:$D$83)*VLOOKUP($A21,'Inputs - population data'!$A$7:$D$103,2,FALSE)</f>
        <v>0</v>
      </c>
      <c r="G21" s="37">
        <f>+SUMIF('Mapping Population'!$C$4:$C$83,$A21&amp;G$2,'Mapping Population'!$D$4:$D$83)*VLOOKUP($A21,'Inputs - population data'!$A$7:$D$103,2,FALSE)</f>
        <v>0</v>
      </c>
      <c r="H21" s="37">
        <f>+SUMIF('Mapping Population'!$C$4:$C$83,$A21&amp;H$2,'Mapping Population'!$D$4:$D$83)*VLOOKUP($A21,'Inputs - population data'!$A$7:$D$103,2,FALSE)</f>
        <v>0</v>
      </c>
      <c r="I21" s="37">
        <f>+SUMIF('Mapping Population'!$C$4:$C$83,$A21&amp;I$2,'Mapping Population'!$D$4:$D$83)*VLOOKUP($A21,'Inputs - population data'!$A$7:$D$103,2,FALSE)</f>
        <v>0</v>
      </c>
      <c r="J21" s="37">
        <f>+SUMIF('Mapping Population'!$C$4:$C$83,$A21&amp;J$2,'Mapping Population'!$D$4:$D$83)*VLOOKUP($A21,'Inputs - population data'!$A$7:$D$103,2,FALSE)</f>
        <v>0</v>
      </c>
      <c r="K21" s="37">
        <f>+SUMIF('Mapping Population'!$C$4:$C$83,$A21&amp;K$2,'Mapping Population'!$D$4:$D$83)*VLOOKUP($A21,'Inputs - population data'!$A$7:$D$103,2,FALSE)</f>
        <v>0</v>
      </c>
      <c r="L21" s="37">
        <f>+SUMIF('Mapping Population'!$C$4:$C$83,$A21&amp;L$2,'Mapping Population'!$D$4:$D$83)*VLOOKUP($A21,'Inputs - population data'!$A$7:$D$103,2,FALSE)</f>
        <v>0</v>
      </c>
      <c r="M21" s="37">
        <f>+SUMIF('Mapping Population'!$C$4:$C$83,$A21&amp;M$2,'Mapping Population'!$D$4:$D$83)*VLOOKUP($A21,'Inputs - population data'!$A$7:$D$103,2,FALSE)</f>
        <v>18750</v>
      </c>
      <c r="N21" s="37">
        <f>+SUMIF('Mapping Population'!$C$4:$C$83,$A21&amp;N$2,'Mapping Population'!$D$4:$D$83)*VLOOKUP($A21,'Inputs - population data'!$A$7:$D$103,2,FALSE)</f>
        <v>0</v>
      </c>
      <c r="O21" s="37">
        <f>+SUMIF('Mapping Population'!$C$4:$C$83,$A21&amp;O$2,'Mapping Population'!$D$4:$D$83)*VLOOKUP($A21,'Inputs - population data'!$A$7:$D$103,2,FALSE)</f>
        <v>0</v>
      </c>
      <c r="P21" s="37">
        <f>+SUMIF('Mapping Population'!$C$4:$C$83,$A21&amp;P$2,'Mapping Population'!$D$4:$D$83)*VLOOKUP($A21,'Inputs - population data'!$A$7:$D$103,2,FALSE)</f>
        <v>0</v>
      </c>
      <c r="Q21" s="37">
        <f>+SUMIF('Mapping Population'!$C$4:$C$83,$A21&amp;Q$2,'Mapping Population'!$D$4:$D$83)*VLOOKUP($A21,'Inputs - population data'!$A$7:$D$103,2,FALSE)</f>
        <v>0</v>
      </c>
      <c r="R21" s="37">
        <f>+SUMIF('Mapping Population'!$C$4:$C$83,$A21&amp;R$2,'Mapping Population'!$D$4:$D$83)*VLOOKUP($A21,'Inputs - population data'!$A$7:$D$103,2,FALSE)</f>
        <v>0</v>
      </c>
    </row>
    <row r="22" spans="1:18" x14ac:dyDescent="0.25">
      <c r="A22" s="1" t="s">
        <v>58</v>
      </c>
      <c r="B22" s="37">
        <f>+SUMIF('Mapping Population'!$C$4:$C$83,$A22&amp;B$2,'Mapping Population'!$D$4:$D$83)*VLOOKUP($A22,'Inputs - population data'!$A$7:$D$103,2,FALSE)</f>
        <v>0</v>
      </c>
      <c r="C22" s="37">
        <f>+SUMIF('Mapping Population'!$C$4:$C$83,$A22&amp;C$2,'Mapping Population'!$D$4:$D$83)*VLOOKUP($A22,'Inputs - population data'!$A$7:$D$103,2,FALSE)</f>
        <v>0</v>
      </c>
      <c r="D22" s="37">
        <f>+SUMIF('Mapping Population'!$C$4:$C$83,$A22&amp;D$2,'Mapping Population'!$D$4:$D$83)*VLOOKUP($A22,'Inputs - population data'!$A$7:$D$103,2,FALSE)</f>
        <v>0</v>
      </c>
      <c r="E22" s="37">
        <f>+SUMIF('Mapping Population'!$C$4:$C$83,$A22&amp;E$2,'Mapping Population'!$D$4:$D$83)*VLOOKUP($A22,'Inputs - population data'!$A$7:$D$103,2,FALSE)</f>
        <v>0</v>
      </c>
      <c r="F22" s="37">
        <f>+SUMIF('Mapping Population'!$C$4:$C$83,$A22&amp;F$2,'Mapping Population'!$D$4:$D$83)*VLOOKUP($A22,'Inputs - population data'!$A$7:$D$103,2,FALSE)</f>
        <v>0</v>
      </c>
      <c r="G22" s="37">
        <f>+SUMIF('Mapping Population'!$C$4:$C$83,$A22&amp;G$2,'Mapping Population'!$D$4:$D$83)*VLOOKUP($A22,'Inputs - population data'!$A$7:$D$103,2,FALSE)</f>
        <v>0</v>
      </c>
      <c r="H22" s="37">
        <f>+SUMIF('Mapping Population'!$C$4:$C$83,$A22&amp;H$2,'Mapping Population'!$D$4:$D$83)*VLOOKUP($A22,'Inputs - population data'!$A$7:$D$103,2,FALSE)</f>
        <v>0</v>
      </c>
      <c r="I22" s="37">
        <f>+SUMIF('Mapping Population'!$C$4:$C$83,$A22&amp;I$2,'Mapping Population'!$D$4:$D$83)*VLOOKUP($A22,'Inputs - population data'!$A$7:$D$103,2,FALSE)</f>
        <v>0</v>
      </c>
      <c r="J22" s="37">
        <f>+SUMIF('Mapping Population'!$C$4:$C$83,$A22&amp;J$2,'Mapping Population'!$D$4:$D$83)*VLOOKUP($A22,'Inputs - population data'!$A$7:$D$103,2,FALSE)</f>
        <v>0</v>
      </c>
      <c r="K22" s="37">
        <f>+SUMIF('Mapping Population'!$C$4:$C$83,$A22&amp;K$2,'Mapping Population'!$D$4:$D$83)*VLOOKUP($A22,'Inputs - population data'!$A$7:$D$103,2,FALSE)</f>
        <v>0</v>
      </c>
      <c r="L22" s="37">
        <f>+SUMIF('Mapping Population'!$C$4:$C$83,$A22&amp;L$2,'Mapping Population'!$D$4:$D$83)*VLOOKUP($A22,'Inputs - population data'!$A$7:$D$103,2,FALSE)</f>
        <v>0</v>
      </c>
      <c r="M22" s="37">
        <f>+SUMIF('Mapping Population'!$C$4:$C$83,$A22&amp;M$2,'Mapping Population'!$D$4:$D$83)*VLOOKUP($A22,'Inputs - population data'!$A$7:$D$103,2,FALSE)</f>
        <v>0</v>
      </c>
      <c r="N22" s="37">
        <f>+SUMIF('Mapping Population'!$C$4:$C$83,$A22&amp;N$2,'Mapping Population'!$D$4:$D$83)*VLOOKUP($A22,'Inputs - population data'!$A$7:$D$103,2,FALSE)</f>
        <v>0</v>
      </c>
      <c r="O22" s="37">
        <f>+SUMIF('Mapping Population'!$C$4:$C$83,$A22&amp;O$2,'Mapping Population'!$D$4:$D$83)*VLOOKUP($A22,'Inputs - population data'!$A$7:$D$103,2,FALSE)</f>
        <v>0</v>
      </c>
      <c r="P22" s="37">
        <f>+SUMIF('Mapping Population'!$C$4:$C$83,$A22&amp;P$2,'Mapping Population'!$D$4:$D$83)*VLOOKUP($A22,'Inputs - population data'!$A$7:$D$103,2,FALSE)</f>
        <v>0</v>
      </c>
      <c r="Q22" s="37">
        <f>+SUMIF('Mapping Population'!$C$4:$C$83,$A22&amp;Q$2,'Mapping Population'!$D$4:$D$83)*VLOOKUP($A22,'Inputs - population data'!$A$7:$D$103,2,FALSE)</f>
        <v>0</v>
      </c>
      <c r="R22" s="37">
        <f>+SUMIF('Mapping Population'!$C$4:$C$83,$A22&amp;R$2,'Mapping Population'!$D$4:$D$83)*VLOOKUP($A22,'Inputs - population data'!$A$7:$D$103,2,FALSE)</f>
        <v>0</v>
      </c>
    </row>
    <row r="23" spans="1:18" x14ac:dyDescent="0.25">
      <c r="A23" s="1" t="s">
        <v>31</v>
      </c>
      <c r="B23" s="37">
        <f>+SUMIF('Mapping Population'!$C$4:$C$83,$A23&amp;B$2,'Mapping Population'!$D$4:$D$83)*VLOOKUP($A23,'Inputs - population data'!$A$7:$D$103,2,FALSE)</f>
        <v>0</v>
      </c>
      <c r="C23" s="37">
        <f>+SUMIF('Mapping Population'!$C$4:$C$83,$A23&amp;C$2,'Mapping Population'!$D$4:$D$83)*VLOOKUP($A23,'Inputs - population data'!$A$7:$D$103,2,FALSE)</f>
        <v>0</v>
      </c>
      <c r="D23" s="37">
        <f>+SUMIF('Mapping Population'!$C$4:$C$83,$A23&amp;D$2,'Mapping Population'!$D$4:$D$83)*VLOOKUP($A23,'Inputs - population data'!$A$7:$D$103,2,FALSE)</f>
        <v>0</v>
      </c>
      <c r="E23" s="37">
        <f>+SUMIF('Mapping Population'!$C$4:$C$83,$A23&amp;E$2,'Mapping Population'!$D$4:$D$83)*VLOOKUP($A23,'Inputs - population data'!$A$7:$D$103,2,FALSE)</f>
        <v>0</v>
      </c>
      <c r="F23" s="37">
        <f>+SUMIF('Mapping Population'!$C$4:$C$83,$A23&amp;F$2,'Mapping Population'!$D$4:$D$83)*VLOOKUP($A23,'Inputs - population data'!$A$7:$D$103,2,FALSE)</f>
        <v>0</v>
      </c>
      <c r="G23" s="37">
        <f>+SUMIF('Mapping Population'!$C$4:$C$83,$A23&amp;G$2,'Mapping Population'!$D$4:$D$83)*VLOOKUP($A23,'Inputs - population data'!$A$7:$D$103,2,FALSE)</f>
        <v>0</v>
      </c>
      <c r="H23" s="37">
        <f>+SUMIF('Mapping Population'!$C$4:$C$83,$A23&amp;H$2,'Mapping Population'!$D$4:$D$83)*VLOOKUP($A23,'Inputs - population data'!$A$7:$D$103,2,FALSE)</f>
        <v>0</v>
      </c>
      <c r="I23" s="37">
        <f>+SUMIF('Mapping Population'!$C$4:$C$83,$A23&amp;I$2,'Mapping Population'!$D$4:$D$83)*VLOOKUP($A23,'Inputs - population data'!$A$7:$D$103,2,FALSE)</f>
        <v>0</v>
      </c>
      <c r="J23" s="37">
        <f>+SUMIF('Mapping Population'!$C$4:$C$83,$A23&amp;J$2,'Mapping Population'!$D$4:$D$83)*VLOOKUP($A23,'Inputs - population data'!$A$7:$D$103,2,FALSE)</f>
        <v>0</v>
      </c>
      <c r="K23" s="37">
        <f>+SUMIF('Mapping Population'!$C$4:$C$83,$A23&amp;K$2,'Mapping Population'!$D$4:$D$83)*VLOOKUP($A23,'Inputs - population data'!$A$7:$D$103,2,FALSE)</f>
        <v>0</v>
      </c>
      <c r="L23" s="37">
        <f>+SUMIF('Mapping Population'!$C$4:$C$83,$A23&amp;L$2,'Mapping Population'!$D$4:$D$83)*VLOOKUP($A23,'Inputs - population data'!$A$7:$D$103,2,FALSE)</f>
        <v>0</v>
      </c>
      <c r="M23" s="37">
        <f>+SUMIF('Mapping Population'!$C$4:$C$83,$A23&amp;M$2,'Mapping Population'!$D$4:$D$83)*VLOOKUP($A23,'Inputs - population data'!$A$7:$D$103,2,FALSE)</f>
        <v>0</v>
      </c>
      <c r="N23" s="37">
        <f>+SUMIF('Mapping Population'!$C$4:$C$83,$A23&amp;N$2,'Mapping Population'!$D$4:$D$83)*VLOOKUP($A23,'Inputs - population data'!$A$7:$D$103,2,FALSE)</f>
        <v>0</v>
      </c>
      <c r="O23" s="37">
        <f>+SUMIF('Mapping Population'!$C$4:$C$83,$A23&amp;O$2,'Mapping Population'!$D$4:$D$83)*VLOOKUP($A23,'Inputs - population data'!$A$7:$D$103,2,FALSE)</f>
        <v>0</v>
      </c>
      <c r="P23" s="37">
        <f>+SUMIF('Mapping Population'!$C$4:$C$83,$A23&amp;P$2,'Mapping Population'!$D$4:$D$83)*VLOOKUP($A23,'Inputs - population data'!$A$7:$D$103,2,FALSE)</f>
        <v>0</v>
      </c>
      <c r="Q23" s="37">
        <f>+SUMIF('Mapping Population'!$C$4:$C$83,$A23&amp;Q$2,'Mapping Population'!$D$4:$D$83)*VLOOKUP($A23,'Inputs - population data'!$A$7:$D$103,2,FALSE)</f>
        <v>0</v>
      </c>
      <c r="R23" s="37">
        <f>+SUMIF('Mapping Population'!$C$4:$C$83,$A23&amp;R$2,'Mapping Population'!$D$4:$D$83)*VLOOKUP($A23,'Inputs - population data'!$A$7:$D$103,2,FALSE)</f>
        <v>0</v>
      </c>
    </row>
    <row r="24" spans="1:18" x14ac:dyDescent="0.25">
      <c r="A24" s="1" t="s">
        <v>50</v>
      </c>
      <c r="B24" s="37">
        <f>+SUMIF('Mapping Population'!$C$4:$C$83,$A24&amp;B$2,'Mapping Population'!$D$4:$D$83)*VLOOKUP($A24,'Inputs - population data'!$A$7:$D$103,2,FALSE)</f>
        <v>0</v>
      </c>
      <c r="C24" s="37">
        <f>+SUMIF('Mapping Population'!$C$4:$C$83,$A24&amp;C$2,'Mapping Population'!$D$4:$D$83)*VLOOKUP($A24,'Inputs - population data'!$A$7:$D$103,2,FALSE)</f>
        <v>0</v>
      </c>
      <c r="D24" s="37">
        <f>+SUMIF('Mapping Population'!$C$4:$C$83,$A24&amp;D$2,'Mapping Population'!$D$4:$D$83)*VLOOKUP($A24,'Inputs - population data'!$A$7:$D$103,2,FALSE)</f>
        <v>0</v>
      </c>
      <c r="E24" s="37">
        <f>+SUMIF('Mapping Population'!$C$4:$C$83,$A24&amp;E$2,'Mapping Population'!$D$4:$D$83)*VLOOKUP($A24,'Inputs - population data'!$A$7:$D$103,2,FALSE)</f>
        <v>0</v>
      </c>
      <c r="F24" s="37">
        <f>+SUMIF('Mapping Population'!$C$4:$C$83,$A24&amp;F$2,'Mapping Population'!$D$4:$D$83)*VLOOKUP($A24,'Inputs - population data'!$A$7:$D$103,2,FALSE)</f>
        <v>0</v>
      </c>
      <c r="G24" s="37">
        <f>+SUMIF('Mapping Population'!$C$4:$C$83,$A24&amp;G$2,'Mapping Population'!$D$4:$D$83)*VLOOKUP($A24,'Inputs - population data'!$A$7:$D$103,2,FALSE)</f>
        <v>53000</v>
      </c>
      <c r="H24" s="37">
        <f>+SUMIF('Mapping Population'!$C$4:$C$83,$A24&amp;H$2,'Mapping Population'!$D$4:$D$83)*VLOOKUP($A24,'Inputs - population data'!$A$7:$D$103,2,FALSE)</f>
        <v>0</v>
      </c>
      <c r="I24" s="37">
        <f>+SUMIF('Mapping Population'!$C$4:$C$83,$A24&amp;I$2,'Mapping Population'!$D$4:$D$83)*VLOOKUP($A24,'Inputs - population data'!$A$7:$D$103,2,FALSE)</f>
        <v>0</v>
      </c>
      <c r="J24" s="37">
        <f>+SUMIF('Mapping Population'!$C$4:$C$83,$A24&amp;J$2,'Mapping Population'!$D$4:$D$83)*VLOOKUP($A24,'Inputs - population data'!$A$7:$D$103,2,FALSE)</f>
        <v>0</v>
      </c>
      <c r="K24" s="37">
        <f>+SUMIF('Mapping Population'!$C$4:$C$83,$A24&amp;K$2,'Mapping Population'!$D$4:$D$83)*VLOOKUP($A24,'Inputs - population data'!$A$7:$D$103,2,FALSE)</f>
        <v>0</v>
      </c>
      <c r="L24" s="37">
        <f>+SUMIF('Mapping Population'!$C$4:$C$83,$A24&amp;L$2,'Mapping Population'!$D$4:$D$83)*VLOOKUP($A24,'Inputs - population data'!$A$7:$D$103,2,FALSE)</f>
        <v>0</v>
      </c>
      <c r="M24" s="37">
        <f>+SUMIF('Mapping Population'!$C$4:$C$83,$A24&amp;M$2,'Mapping Population'!$D$4:$D$83)*VLOOKUP($A24,'Inputs - population data'!$A$7:$D$103,2,FALSE)</f>
        <v>0</v>
      </c>
      <c r="N24" s="37">
        <f>+SUMIF('Mapping Population'!$C$4:$C$83,$A24&amp;N$2,'Mapping Population'!$D$4:$D$83)*VLOOKUP($A24,'Inputs - population data'!$A$7:$D$103,2,FALSE)</f>
        <v>0</v>
      </c>
      <c r="O24" s="37">
        <f>+SUMIF('Mapping Population'!$C$4:$C$83,$A24&amp;O$2,'Mapping Population'!$D$4:$D$83)*VLOOKUP($A24,'Inputs - population data'!$A$7:$D$103,2,FALSE)</f>
        <v>0</v>
      </c>
      <c r="P24" s="37">
        <f>+SUMIF('Mapping Population'!$C$4:$C$83,$A24&amp;P$2,'Mapping Population'!$D$4:$D$83)*VLOOKUP($A24,'Inputs - population data'!$A$7:$D$103,2,FALSE)</f>
        <v>0</v>
      </c>
      <c r="Q24" s="37">
        <f>+SUMIF('Mapping Population'!$C$4:$C$83,$A24&amp;Q$2,'Mapping Population'!$D$4:$D$83)*VLOOKUP($A24,'Inputs - population data'!$A$7:$D$103,2,FALSE)</f>
        <v>0</v>
      </c>
      <c r="R24" s="37">
        <f>+SUMIF('Mapping Population'!$C$4:$C$83,$A24&amp;R$2,'Mapping Population'!$D$4:$D$83)*VLOOKUP($A24,'Inputs - population data'!$A$7:$D$103,2,FALSE)</f>
        <v>0</v>
      </c>
    </row>
    <row r="25" spans="1:18" x14ac:dyDescent="0.25">
      <c r="A25" s="1" t="s">
        <v>53</v>
      </c>
      <c r="B25" s="37">
        <f>+SUMIF('Mapping Population'!$C$4:$C$83,$A25&amp;B$2,'Mapping Population'!$D$4:$D$83)*VLOOKUP($A25,'Inputs - population data'!$A$7:$D$103,2,FALSE)</f>
        <v>0</v>
      </c>
      <c r="C25" s="37">
        <f>+SUMIF('Mapping Population'!$C$4:$C$83,$A25&amp;C$2,'Mapping Population'!$D$4:$D$83)*VLOOKUP($A25,'Inputs - population data'!$A$7:$D$103,2,FALSE)</f>
        <v>0</v>
      </c>
      <c r="D25" s="37">
        <f>+SUMIF('Mapping Population'!$C$4:$C$83,$A25&amp;D$2,'Mapping Population'!$D$4:$D$83)*VLOOKUP($A25,'Inputs - population data'!$A$7:$D$103,2,FALSE)</f>
        <v>0</v>
      </c>
      <c r="E25" s="37">
        <f>+SUMIF('Mapping Population'!$C$4:$C$83,$A25&amp;E$2,'Mapping Population'!$D$4:$D$83)*VLOOKUP($A25,'Inputs - population data'!$A$7:$D$103,2,FALSE)</f>
        <v>0</v>
      </c>
      <c r="F25" s="37">
        <f>+SUMIF('Mapping Population'!$C$4:$C$83,$A25&amp;F$2,'Mapping Population'!$D$4:$D$83)*VLOOKUP($A25,'Inputs - population data'!$A$7:$D$103,2,FALSE)</f>
        <v>0</v>
      </c>
      <c r="G25" s="37">
        <f>+SUMIF('Mapping Population'!$C$4:$C$83,$A25&amp;G$2,'Mapping Population'!$D$4:$D$83)*VLOOKUP($A25,'Inputs - population data'!$A$7:$D$103,2,FALSE)</f>
        <v>0</v>
      </c>
      <c r="H25" s="37">
        <f>+SUMIF('Mapping Population'!$C$4:$C$83,$A25&amp;H$2,'Mapping Population'!$D$4:$D$83)*VLOOKUP($A25,'Inputs - population data'!$A$7:$D$103,2,FALSE)</f>
        <v>0</v>
      </c>
      <c r="I25" s="37">
        <f>+SUMIF('Mapping Population'!$C$4:$C$83,$A25&amp;I$2,'Mapping Population'!$D$4:$D$83)*VLOOKUP($A25,'Inputs - population data'!$A$7:$D$103,2,FALSE)</f>
        <v>0</v>
      </c>
      <c r="J25" s="37">
        <f>+SUMIF('Mapping Population'!$C$4:$C$83,$A25&amp;J$2,'Mapping Population'!$D$4:$D$83)*VLOOKUP($A25,'Inputs - population data'!$A$7:$D$103,2,FALSE)</f>
        <v>0</v>
      </c>
      <c r="K25" s="37">
        <f>+SUMIF('Mapping Population'!$C$4:$C$83,$A25&amp;K$2,'Mapping Population'!$D$4:$D$83)*VLOOKUP($A25,'Inputs - population data'!$A$7:$D$103,2,FALSE)</f>
        <v>0</v>
      </c>
      <c r="L25" s="37">
        <f>+SUMIF('Mapping Population'!$C$4:$C$83,$A25&amp;L$2,'Mapping Population'!$D$4:$D$83)*VLOOKUP($A25,'Inputs - population data'!$A$7:$D$103,2,FALSE)</f>
        <v>0</v>
      </c>
      <c r="M25" s="37">
        <f>+SUMIF('Mapping Population'!$C$4:$C$83,$A25&amp;M$2,'Mapping Population'!$D$4:$D$83)*VLOOKUP($A25,'Inputs - population data'!$A$7:$D$103,2,FALSE)</f>
        <v>0</v>
      </c>
      <c r="N25" s="37">
        <f>+SUMIF('Mapping Population'!$C$4:$C$83,$A25&amp;N$2,'Mapping Population'!$D$4:$D$83)*VLOOKUP($A25,'Inputs - population data'!$A$7:$D$103,2,FALSE)</f>
        <v>0</v>
      </c>
      <c r="O25" s="37">
        <f>+SUMIF('Mapping Population'!$C$4:$C$83,$A25&amp;O$2,'Mapping Population'!$D$4:$D$83)*VLOOKUP($A25,'Inputs - population data'!$A$7:$D$103,2,FALSE)</f>
        <v>0</v>
      </c>
      <c r="P25" s="37">
        <f>+SUMIF('Mapping Population'!$C$4:$C$83,$A25&amp;P$2,'Mapping Population'!$D$4:$D$83)*VLOOKUP($A25,'Inputs - population data'!$A$7:$D$103,2,FALSE)</f>
        <v>0</v>
      </c>
      <c r="Q25" s="37">
        <f>+SUMIF('Mapping Population'!$C$4:$C$83,$A25&amp;Q$2,'Mapping Population'!$D$4:$D$83)*VLOOKUP($A25,'Inputs - population data'!$A$7:$D$103,2,FALSE)</f>
        <v>0</v>
      </c>
      <c r="R25" s="37">
        <f>+SUMIF('Mapping Population'!$C$4:$C$83,$A25&amp;R$2,'Mapping Population'!$D$4:$D$83)*VLOOKUP($A25,'Inputs - population data'!$A$7:$D$103,2,FALSE)</f>
        <v>0</v>
      </c>
    </row>
    <row r="26" spans="1:18" x14ac:dyDescent="0.25">
      <c r="A26" s="1" t="s">
        <v>32</v>
      </c>
      <c r="B26" s="37">
        <f>+SUMIF('Mapping Population'!$C$4:$C$83,$A26&amp;B$2,'Mapping Population'!$D$4:$D$83)*VLOOKUP($A26,'Inputs - population data'!$A$7:$D$103,2,FALSE)</f>
        <v>0</v>
      </c>
      <c r="C26" s="37">
        <f>+SUMIF('Mapping Population'!$C$4:$C$83,$A26&amp;C$2,'Mapping Population'!$D$4:$D$83)*VLOOKUP($A26,'Inputs - population data'!$A$7:$D$103,2,FALSE)</f>
        <v>0</v>
      </c>
      <c r="D26" s="37">
        <f>+SUMIF('Mapping Population'!$C$4:$C$83,$A26&amp;D$2,'Mapping Population'!$D$4:$D$83)*VLOOKUP($A26,'Inputs - population data'!$A$7:$D$103,2,FALSE)</f>
        <v>0</v>
      </c>
      <c r="E26" s="37">
        <f>+SUMIF('Mapping Population'!$C$4:$C$83,$A26&amp;E$2,'Mapping Population'!$D$4:$D$83)*VLOOKUP($A26,'Inputs - population data'!$A$7:$D$103,2,FALSE)</f>
        <v>0</v>
      </c>
      <c r="F26" s="37">
        <f>+SUMIF('Mapping Population'!$C$4:$C$83,$A26&amp;F$2,'Mapping Population'!$D$4:$D$83)*VLOOKUP($A26,'Inputs - population data'!$A$7:$D$103,2,FALSE)</f>
        <v>0</v>
      </c>
      <c r="G26" s="37">
        <f>+SUMIF('Mapping Population'!$C$4:$C$83,$A26&amp;G$2,'Mapping Population'!$D$4:$D$83)*VLOOKUP($A26,'Inputs - population data'!$A$7:$D$103,2,FALSE)</f>
        <v>0</v>
      </c>
      <c r="H26" s="37">
        <f>+SUMIF('Mapping Population'!$C$4:$C$83,$A26&amp;H$2,'Mapping Population'!$D$4:$D$83)*VLOOKUP($A26,'Inputs - population data'!$A$7:$D$103,2,FALSE)</f>
        <v>0</v>
      </c>
      <c r="I26" s="37">
        <f>+SUMIF('Mapping Population'!$C$4:$C$83,$A26&amp;I$2,'Mapping Population'!$D$4:$D$83)*VLOOKUP($A26,'Inputs - population data'!$A$7:$D$103,2,FALSE)</f>
        <v>0</v>
      </c>
      <c r="J26" s="37">
        <f>+SUMIF('Mapping Population'!$C$4:$C$83,$A26&amp;J$2,'Mapping Population'!$D$4:$D$83)*VLOOKUP($A26,'Inputs - population data'!$A$7:$D$103,2,FALSE)</f>
        <v>0</v>
      </c>
      <c r="K26" s="37">
        <f>+SUMIF('Mapping Population'!$C$4:$C$83,$A26&amp;K$2,'Mapping Population'!$D$4:$D$83)*VLOOKUP($A26,'Inputs - population data'!$A$7:$D$103,2,FALSE)</f>
        <v>0</v>
      </c>
      <c r="L26" s="37">
        <f>+SUMIF('Mapping Population'!$C$4:$C$83,$A26&amp;L$2,'Mapping Population'!$D$4:$D$83)*VLOOKUP($A26,'Inputs - population data'!$A$7:$D$103,2,FALSE)</f>
        <v>0</v>
      </c>
      <c r="M26" s="37">
        <f>+SUMIF('Mapping Population'!$C$4:$C$83,$A26&amp;M$2,'Mapping Population'!$D$4:$D$83)*VLOOKUP($A26,'Inputs - population data'!$A$7:$D$103,2,FALSE)</f>
        <v>0</v>
      </c>
      <c r="N26" s="37">
        <f>+SUMIF('Mapping Population'!$C$4:$C$83,$A26&amp;N$2,'Mapping Population'!$D$4:$D$83)*VLOOKUP($A26,'Inputs - population data'!$A$7:$D$103,2,FALSE)</f>
        <v>0</v>
      </c>
      <c r="O26" s="37">
        <f>+SUMIF('Mapping Population'!$C$4:$C$83,$A26&amp;O$2,'Mapping Population'!$D$4:$D$83)*VLOOKUP($A26,'Inputs - population data'!$A$7:$D$103,2,FALSE)</f>
        <v>0</v>
      </c>
      <c r="P26" s="37">
        <f>+SUMIF('Mapping Population'!$C$4:$C$83,$A26&amp;P$2,'Mapping Population'!$D$4:$D$83)*VLOOKUP($A26,'Inputs - population data'!$A$7:$D$103,2,FALSE)</f>
        <v>0</v>
      </c>
      <c r="Q26" s="37">
        <f>+SUMIF('Mapping Population'!$C$4:$C$83,$A26&amp;Q$2,'Mapping Population'!$D$4:$D$83)*VLOOKUP($A26,'Inputs - population data'!$A$7:$D$103,2,FALSE)</f>
        <v>0</v>
      </c>
      <c r="R26" s="37">
        <f>+SUMIF('Mapping Population'!$C$4:$C$83,$A26&amp;R$2,'Mapping Population'!$D$4:$D$83)*VLOOKUP($A26,'Inputs - population data'!$A$7:$D$103,2,FALSE)</f>
        <v>0</v>
      </c>
    </row>
    <row r="27" spans="1:18" x14ac:dyDescent="0.25">
      <c r="A27" s="1" t="s">
        <v>67</v>
      </c>
      <c r="B27" s="37">
        <f>+SUMIF('Mapping Population'!$C$4:$C$83,$A27&amp;B$2,'Mapping Population'!$D$4:$D$83)*VLOOKUP($A27,'Inputs - population data'!$A$7:$D$103,2,FALSE)</f>
        <v>0</v>
      </c>
      <c r="C27" s="37">
        <f>+SUMIF('Mapping Population'!$C$4:$C$83,$A27&amp;C$2,'Mapping Population'!$D$4:$D$83)*VLOOKUP($A27,'Inputs - population data'!$A$7:$D$103,2,FALSE)</f>
        <v>0</v>
      </c>
      <c r="D27" s="37">
        <f>+SUMIF('Mapping Population'!$C$4:$C$83,$A27&amp;D$2,'Mapping Population'!$D$4:$D$83)*VLOOKUP($A27,'Inputs - population data'!$A$7:$D$103,2,FALSE)</f>
        <v>0</v>
      </c>
      <c r="E27" s="37">
        <f>+SUMIF('Mapping Population'!$C$4:$C$83,$A27&amp;E$2,'Mapping Population'!$D$4:$D$83)*VLOOKUP($A27,'Inputs - population data'!$A$7:$D$103,2,FALSE)</f>
        <v>0</v>
      </c>
      <c r="F27" s="37">
        <f>+SUMIF('Mapping Population'!$C$4:$C$83,$A27&amp;F$2,'Mapping Population'!$D$4:$D$83)*VLOOKUP($A27,'Inputs - population data'!$A$7:$D$103,2,FALSE)</f>
        <v>0</v>
      </c>
      <c r="G27" s="37">
        <f>+SUMIF('Mapping Population'!$C$4:$C$83,$A27&amp;G$2,'Mapping Population'!$D$4:$D$83)*VLOOKUP($A27,'Inputs - population data'!$A$7:$D$103,2,FALSE)</f>
        <v>0</v>
      </c>
      <c r="H27" s="37">
        <f>+SUMIF('Mapping Population'!$C$4:$C$83,$A27&amp;H$2,'Mapping Population'!$D$4:$D$83)*VLOOKUP($A27,'Inputs - population data'!$A$7:$D$103,2,FALSE)</f>
        <v>0</v>
      </c>
      <c r="I27" s="37">
        <f>+SUMIF('Mapping Population'!$C$4:$C$83,$A27&amp;I$2,'Mapping Population'!$D$4:$D$83)*VLOOKUP($A27,'Inputs - population data'!$A$7:$D$103,2,FALSE)</f>
        <v>0</v>
      </c>
      <c r="J27" s="37">
        <f>+SUMIF('Mapping Population'!$C$4:$C$83,$A27&amp;J$2,'Mapping Population'!$D$4:$D$83)*VLOOKUP($A27,'Inputs - population data'!$A$7:$D$103,2,FALSE)</f>
        <v>0</v>
      </c>
      <c r="K27" s="37">
        <f>+SUMIF('Mapping Population'!$C$4:$C$83,$A27&amp;K$2,'Mapping Population'!$D$4:$D$83)*VLOOKUP($A27,'Inputs - population data'!$A$7:$D$103,2,FALSE)</f>
        <v>0</v>
      </c>
      <c r="L27" s="37">
        <f>+SUMIF('Mapping Population'!$C$4:$C$83,$A27&amp;L$2,'Mapping Population'!$D$4:$D$83)*VLOOKUP($A27,'Inputs - population data'!$A$7:$D$103,2,FALSE)</f>
        <v>0</v>
      </c>
      <c r="M27" s="37">
        <f>+SUMIF('Mapping Population'!$C$4:$C$83,$A27&amp;M$2,'Mapping Population'!$D$4:$D$83)*VLOOKUP($A27,'Inputs - population data'!$A$7:$D$103,2,FALSE)</f>
        <v>0</v>
      </c>
      <c r="N27" s="37">
        <f>+SUMIF('Mapping Population'!$C$4:$C$83,$A27&amp;N$2,'Mapping Population'!$D$4:$D$83)*VLOOKUP($A27,'Inputs - population data'!$A$7:$D$103,2,FALSE)</f>
        <v>0</v>
      </c>
      <c r="O27" s="37">
        <f>+SUMIF('Mapping Population'!$C$4:$C$83,$A27&amp;O$2,'Mapping Population'!$D$4:$D$83)*VLOOKUP($A27,'Inputs - population data'!$A$7:$D$103,2,FALSE)</f>
        <v>0</v>
      </c>
      <c r="P27" s="37">
        <f>+SUMIF('Mapping Population'!$C$4:$C$83,$A27&amp;P$2,'Mapping Population'!$D$4:$D$83)*VLOOKUP($A27,'Inputs - population data'!$A$7:$D$103,2,FALSE)</f>
        <v>0</v>
      </c>
      <c r="Q27" s="37">
        <f>+SUMIF('Mapping Population'!$C$4:$C$83,$A27&amp;Q$2,'Mapping Population'!$D$4:$D$83)*VLOOKUP($A27,'Inputs - population data'!$A$7:$D$103,2,FALSE)</f>
        <v>0</v>
      </c>
      <c r="R27" s="37">
        <f>+SUMIF('Mapping Population'!$C$4:$C$83,$A27&amp;R$2,'Mapping Population'!$D$4:$D$83)*VLOOKUP($A27,'Inputs - population data'!$A$7:$D$103,2,FALSE)</f>
        <v>0</v>
      </c>
    </row>
    <row r="28" spans="1:18" x14ac:dyDescent="0.25">
      <c r="A28" s="1" t="s">
        <v>51</v>
      </c>
      <c r="B28" s="37">
        <f>+SUMIF('Mapping Population'!$C$4:$C$83,$A28&amp;B$2,'Mapping Population'!$D$4:$D$83)*VLOOKUP($A28,'Inputs - population data'!$A$7:$D$103,2,FALSE)</f>
        <v>0</v>
      </c>
      <c r="C28" s="37">
        <f>+SUMIF('Mapping Population'!$C$4:$C$83,$A28&amp;C$2,'Mapping Population'!$D$4:$D$83)*VLOOKUP($A28,'Inputs - population data'!$A$7:$D$103,2,FALSE)</f>
        <v>0</v>
      </c>
      <c r="D28" s="37">
        <f>+SUMIF('Mapping Population'!$C$4:$C$83,$A28&amp;D$2,'Mapping Population'!$D$4:$D$83)*VLOOKUP($A28,'Inputs - population data'!$A$7:$D$103,2,FALSE)</f>
        <v>0</v>
      </c>
      <c r="E28" s="37">
        <f>+SUMIF('Mapping Population'!$C$4:$C$83,$A28&amp;E$2,'Mapping Population'!$D$4:$D$83)*VLOOKUP($A28,'Inputs - population data'!$A$7:$D$103,2,FALSE)</f>
        <v>0</v>
      </c>
      <c r="F28" s="37">
        <f>+SUMIF('Mapping Population'!$C$4:$C$83,$A28&amp;F$2,'Mapping Population'!$D$4:$D$83)*VLOOKUP($A28,'Inputs - population data'!$A$7:$D$103,2,FALSE)</f>
        <v>0</v>
      </c>
      <c r="G28" s="37">
        <f>+SUMIF('Mapping Population'!$C$4:$C$83,$A28&amp;G$2,'Mapping Population'!$D$4:$D$83)*VLOOKUP($A28,'Inputs - population data'!$A$7:$D$103,2,FALSE)</f>
        <v>0</v>
      </c>
      <c r="H28" s="37">
        <f>+SUMIF('Mapping Population'!$C$4:$C$83,$A28&amp;H$2,'Mapping Population'!$D$4:$D$83)*VLOOKUP($A28,'Inputs - population data'!$A$7:$D$103,2,FALSE)</f>
        <v>6950</v>
      </c>
      <c r="I28" s="37">
        <f>+SUMIF('Mapping Population'!$C$4:$C$83,$A28&amp;I$2,'Mapping Population'!$D$4:$D$83)*VLOOKUP($A28,'Inputs - population data'!$A$7:$D$103,2,FALSE)</f>
        <v>0</v>
      </c>
      <c r="J28" s="37">
        <f>+SUMIF('Mapping Population'!$C$4:$C$83,$A28&amp;J$2,'Mapping Population'!$D$4:$D$83)*VLOOKUP($A28,'Inputs - population data'!$A$7:$D$103,2,FALSE)</f>
        <v>0</v>
      </c>
      <c r="K28" s="37">
        <f>+SUMIF('Mapping Population'!$C$4:$C$83,$A28&amp;K$2,'Mapping Population'!$D$4:$D$83)*VLOOKUP($A28,'Inputs - population data'!$A$7:$D$103,2,FALSE)</f>
        <v>0</v>
      </c>
      <c r="L28" s="37">
        <f>+SUMIF('Mapping Population'!$C$4:$C$83,$A28&amp;L$2,'Mapping Population'!$D$4:$D$83)*VLOOKUP($A28,'Inputs - population data'!$A$7:$D$103,2,FALSE)</f>
        <v>0</v>
      </c>
      <c r="M28" s="37">
        <f>+SUMIF('Mapping Population'!$C$4:$C$83,$A28&amp;M$2,'Mapping Population'!$D$4:$D$83)*VLOOKUP($A28,'Inputs - population data'!$A$7:$D$103,2,FALSE)</f>
        <v>0</v>
      </c>
      <c r="N28" s="37">
        <f>+SUMIF('Mapping Population'!$C$4:$C$83,$A28&amp;N$2,'Mapping Population'!$D$4:$D$83)*VLOOKUP($A28,'Inputs - population data'!$A$7:$D$103,2,FALSE)</f>
        <v>0</v>
      </c>
      <c r="O28" s="37">
        <f>+SUMIF('Mapping Population'!$C$4:$C$83,$A28&amp;O$2,'Mapping Population'!$D$4:$D$83)*VLOOKUP($A28,'Inputs - population data'!$A$7:$D$103,2,FALSE)</f>
        <v>0</v>
      </c>
      <c r="P28" s="37">
        <f>+SUMIF('Mapping Population'!$C$4:$C$83,$A28&amp;P$2,'Mapping Population'!$D$4:$D$83)*VLOOKUP($A28,'Inputs - population data'!$A$7:$D$103,2,FALSE)</f>
        <v>0</v>
      </c>
      <c r="Q28" s="37">
        <f>+SUMIF('Mapping Population'!$C$4:$C$83,$A28&amp;Q$2,'Mapping Population'!$D$4:$D$83)*VLOOKUP($A28,'Inputs - population data'!$A$7:$D$103,2,FALSE)</f>
        <v>0</v>
      </c>
      <c r="R28" s="37">
        <f>+SUMIF('Mapping Population'!$C$4:$C$83,$A28&amp;R$2,'Mapping Population'!$D$4:$D$83)*VLOOKUP($A28,'Inputs - population data'!$A$7:$D$103,2,FALSE)</f>
        <v>0</v>
      </c>
    </row>
    <row r="29" spans="1:18" x14ac:dyDescent="0.25">
      <c r="A29" s="1" t="s">
        <v>38</v>
      </c>
      <c r="B29" s="37">
        <f>+SUMIF('Mapping Population'!$C$4:$C$83,$A29&amp;B$2,'Mapping Population'!$D$4:$D$83)*VLOOKUP($A29,'Inputs - population data'!$A$7:$D$103,2,FALSE)</f>
        <v>0</v>
      </c>
      <c r="C29" s="37">
        <f>+SUMIF('Mapping Population'!$C$4:$C$83,$A29&amp;C$2,'Mapping Population'!$D$4:$D$83)*VLOOKUP($A29,'Inputs - population data'!$A$7:$D$103,2,FALSE)</f>
        <v>0</v>
      </c>
      <c r="D29" s="37">
        <f>+SUMIF('Mapping Population'!$C$4:$C$83,$A29&amp;D$2,'Mapping Population'!$D$4:$D$83)*VLOOKUP($A29,'Inputs - population data'!$A$7:$D$103,2,FALSE)</f>
        <v>0</v>
      </c>
      <c r="E29" s="37">
        <f>+SUMIF('Mapping Population'!$C$4:$C$83,$A29&amp;E$2,'Mapping Population'!$D$4:$D$83)*VLOOKUP($A29,'Inputs - population data'!$A$7:$D$103,2,FALSE)</f>
        <v>0</v>
      </c>
      <c r="F29" s="37">
        <f>+SUMIF('Mapping Population'!$C$4:$C$83,$A29&amp;F$2,'Mapping Population'!$D$4:$D$83)*VLOOKUP($A29,'Inputs - population data'!$A$7:$D$103,2,FALSE)</f>
        <v>0</v>
      </c>
      <c r="G29" s="37">
        <f>+SUMIF('Mapping Population'!$C$4:$C$83,$A29&amp;G$2,'Mapping Population'!$D$4:$D$83)*VLOOKUP($A29,'Inputs - population data'!$A$7:$D$103,2,FALSE)</f>
        <v>0</v>
      </c>
      <c r="H29" s="37">
        <f>+SUMIF('Mapping Population'!$C$4:$C$83,$A29&amp;H$2,'Mapping Population'!$D$4:$D$83)*VLOOKUP($A29,'Inputs - population data'!$A$7:$D$103,2,FALSE)</f>
        <v>0</v>
      </c>
      <c r="I29" s="37">
        <f>+SUMIF('Mapping Population'!$C$4:$C$83,$A29&amp;I$2,'Mapping Population'!$D$4:$D$83)*VLOOKUP($A29,'Inputs - population data'!$A$7:$D$103,2,FALSE)</f>
        <v>0</v>
      </c>
      <c r="J29" s="37">
        <f>+SUMIF('Mapping Population'!$C$4:$C$83,$A29&amp;J$2,'Mapping Population'!$D$4:$D$83)*VLOOKUP($A29,'Inputs - population data'!$A$7:$D$103,2,FALSE)</f>
        <v>0</v>
      </c>
      <c r="K29" s="37">
        <f>+SUMIF('Mapping Population'!$C$4:$C$83,$A29&amp;K$2,'Mapping Population'!$D$4:$D$83)*VLOOKUP($A29,'Inputs - population data'!$A$7:$D$103,2,FALSE)</f>
        <v>0</v>
      </c>
      <c r="L29" s="37">
        <f>+SUMIF('Mapping Population'!$C$4:$C$83,$A29&amp;L$2,'Mapping Population'!$D$4:$D$83)*VLOOKUP($A29,'Inputs - population data'!$A$7:$D$103,2,FALSE)</f>
        <v>0</v>
      </c>
      <c r="M29" s="37">
        <f>+SUMIF('Mapping Population'!$C$4:$C$83,$A29&amp;M$2,'Mapping Population'!$D$4:$D$83)*VLOOKUP($A29,'Inputs - population data'!$A$7:$D$103,2,FALSE)</f>
        <v>0</v>
      </c>
      <c r="N29" s="37">
        <f>+SUMIF('Mapping Population'!$C$4:$C$83,$A29&amp;N$2,'Mapping Population'!$D$4:$D$83)*VLOOKUP($A29,'Inputs - population data'!$A$7:$D$103,2,FALSE)</f>
        <v>0</v>
      </c>
      <c r="O29" s="37">
        <f>+SUMIF('Mapping Population'!$C$4:$C$83,$A29&amp;O$2,'Mapping Population'!$D$4:$D$83)*VLOOKUP($A29,'Inputs - population data'!$A$7:$D$103,2,FALSE)</f>
        <v>0</v>
      </c>
      <c r="P29" s="37">
        <f>+SUMIF('Mapping Population'!$C$4:$C$83,$A29&amp;P$2,'Mapping Population'!$D$4:$D$83)*VLOOKUP($A29,'Inputs - population data'!$A$7:$D$103,2,FALSE)</f>
        <v>0</v>
      </c>
      <c r="Q29" s="37">
        <f>+SUMIF('Mapping Population'!$C$4:$C$83,$A29&amp;Q$2,'Mapping Population'!$D$4:$D$83)*VLOOKUP($A29,'Inputs - population data'!$A$7:$D$103,2,FALSE)</f>
        <v>0</v>
      </c>
      <c r="R29" s="37">
        <f>+SUMIF('Mapping Population'!$C$4:$C$83,$A29&amp;R$2,'Mapping Population'!$D$4:$D$83)*VLOOKUP($A29,'Inputs - population data'!$A$7:$D$103,2,FALSE)</f>
        <v>103000</v>
      </c>
    </row>
    <row r="30" spans="1:18" x14ac:dyDescent="0.25">
      <c r="A30" s="1" t="s">
        <v>12</v>
      </c>
      <c r="B30" s="37">
        <f>+SUMIF('Mapping Population'!$C$4:$C$83,$A30&amp;B$2,'Mapping Population'!$D$4:$D$83)*VLOOKUP($A30,'Inputs - population data'!$A$7:$D$103,2,FALSE)</f>
        <v>4040</v>
      </c>
      <c r="C30" s="37">
        <f>+SUMIF('Mapping Population'!$C$4:$C$83,$A30&amp;C$2,'Mapping Population'!$D$4:$D$83)*VLOOKUP($A30,'Inputs - population data'!$A$7:$D$103,2,FALSE)</f>
        <v>0</v>
      </c>
      <c r="D30" s="37">
        <f>+SUMIF('Mapping Population'!$C$4:$C$83,$A30&amp;D$2,'Mapping Population'!$D$4:$D$83)*VLOOKUP($A30,'Inputs - population data'!$A$7:$D$103,2,FALSE)</f>
        <v>0</v>
      </c>
      <c r="E30" s="37">
        <f>+SUMIF('Mapping Population'!$C$4:$C$83,$A30&amp;E$2,'Mapping Population'!$D$4:$D$83)*VLOOKUP($A30,'Inputs - population data'!$A$7:$D$103,2,FALSE)</f>
        <v>0</v>
      </c>
      <c r="F30" s="37">
        <f>+SUMIF('Mapping Population'!$C$4:$C$83,$A30&amp;F$2,'Mapping Population'!$D$4:$D$83)*VLOOKUP($A30,'Inputs - population data'!$A$7:$D$103,2,FALSE)</f>
        <v>0</v>
      </c>
      <c r="G30" s="37">
        <f>+SUMIF('Mapping Population'!$C$4:$C$83,$A30&amp;G$2,'Mapping Population'!$D$4:$D$83)*VLOOKUP($A30,'Inputs - population data'!$A$7:$D$103,2,FALSE)</f>
        <v>0</v>
      </c>
      <c r="H30" s="37">
        <f>+SUMIF('Mapping Population'!$C$4:$C$83,$A30&amp;H$2,'Mapping Population'!$D$4:$D$83)*VLOOKUP($A30,'Inputs - population data'!$A$7:$D$103,2,FALSE)</f>
        <v>0</v>
      </c>
      <c r="I30" s="37">
        <f>+SUMIF('Mapping Population'!$C$4:$C$83,$A30&amp;I$2,'Mapping Population'!$D$4:$D$83)*VLOOKUP($A30,'Inputs - population data'!$A$7:$D$103,2,FALSE)</f>
        <v>0</v>
      </c>
      <c r="J30" s="37">
        <f>+SUMIF('Mapping Population'!$C$4:$C$83,$A30&amp;J$2,'Mapping Population'!$D$4:$D$83)*VLOOKUP($A30,'Inputs - population data'!$A$7:$D$103,2,FALSE)</f>
        <v>0</v>
      </c>
      <c r="K30" s="37">
        <f>+SUMIF('Mapping Population'!$C$4:$C$83,$A30&amp;K$2,'Mapping Population'!$D$4:$D$83)*VLOOKUP($A30,'Inputs - population data'!$A$7:$D$103,2,FALSE)</f>
        <v>0</v>
      </c>
      <c r="L30" s="37">
        <f>+SUMIF('Mapping Population'!$C$4:$C$83,$A30&amp;L$2,'Mapping Population'!$D$4:$D$83)*VLOOKUP($A30,'Inputs - population data'!$A$7:$D$103,2,FALSE)</f>
        <v>0</v>
      </c>
      <c r="M30" s="37">
        <f>+SUMIF('Mapping Population'!$C$4:$C$83,$A30&amp;M$2,'Mapping Population'!$D$4:$D$83)*VLOOKUP($A30,'Inputs - population data'!$A$7:$D$103,2,FALSE)</f>
        <v>0</v>
      </c>
      <c r="N30" s="37">
        <f>+SUMIF('Mapping Population'!$C$4:$C$83,$A30&amp;N$2,'Mapping Population'!$D$4:$D$83)*VLOOKUP($A30,'Inputs - population data'!$A$7:$D$103,2,FALSE)</f>
        <v>0</v>
      </c>
      <c r="O30" s="37">
        <f>+SUMIF('Mapping Population'!$C$4:$C$83,$A30&amp;O$2,'Mapping Population'!$D$4:$D$83)*VLOOKUP($A30,'Inputs - population data'!$A$7:$D$103,2,FALSE)</f>
        <v>0</v>
      </c>
      <c r="P30" s="37">
        <f>+SUMIF('Mapping Population'!$C$4:$C$83,$A30&amp;P$2,'Mapping Population'!$D$4:$D$83)*VLOOKUP($A30,'Inputs - population data'!$A$7:$D$103,2,FALSE)</f>
        <v>0</v>
      </c>
      <c r="Q30" s="37">
        <f>+SUMIF('Mapping Population'!$C$4:$C$83,$A30&amp;Q$2,'Mapping Population'!$D$4:$D$83)*VLOOKUP($A30,'Inputs - population data'!$A$7:$D$103,2,FALSE)</f>
        <v>0</v>
      </c>
      <c r="R30" s="37">
        <f>+SUMIF('Mapping Population'!$C$4:$C$83,$A30&amp;R$2,'Mapping Population'!$D$4:$D$83)*VLOOKUP($A30,'Inputs - population data'!$A$7:$D$103,2,FALSE)</f>
        <v>0</v>
      </c>
    </row>
    <row r="31" spans="1:18" x14ac:dyDescent="0.25">
      <c r="A31" s="1" t="s">
        <v>23</v>
      </c>
      <c r="B31" s="37">
        <f>+SUMIF('Mapping Population'!$C$4:$C$83,$A31&amp;B$2,'Mapping Population'!$D$4:$D$83)*VLOOKUP($A31,'Inputs - population data'!$A$7:$D$103,2,FALSE)</f>
        <v>0</v>
      </c>
      <c r="C31" s="37">
        <f>+SUMIF('Mapping Population'!$C$4:$C$83,$A31&amp;C$2,'Mapping Population'!$D$4:$D$83)*VLOOKUP($A31,'Inputs - population data'!$A$7:$D$103,2,FALSE)</f>
        <v>0</v>
      </c>
      <c r="D31" s="37">
        <f>+SUMIF('Mapping Population'!$C$4:$C$83,$A31&amp;D$2,'Mapping Population'!$D$4:$D$83)*VLOOKUP($A31,'Inputs - population data'!$A$7:$D$103,2,FALSE)</f>
        <v>0</v>
      </c>
      <c r="E31" s="37">
        <f>+SUMIF('Mapping Population'!$C$4:$C$83,$A31&amp;E$2,'Mapping Population'!$D$4:$D$83)*VLOOKUP($A31,'Inputs - population data'!$A$7:$D$103,2,FALSE)</f>
        <v>0</v>
      </c>
      <c r="F31" s="37">
        <f>+SUMIF('Mapping Population'!$C$4:$C$83,$A31&amp;F$2,'Mapping Population'!$D$4:$D$83)*VLOOKUP($A31,'Inputs - population data'!$A$7:$D$103,2,FALSE)</f>
        <v>0</v>
      </c>
      <c r="G31" s="37">
        <f>+SUMIF('Mapping Population'!$C$4:$C$83,$A31&amp;G$2,'Mapping Population'!$D$4:$D$83)*VLOOKUP($A31,'Inputs - population data'!$A$7:$D$103,2,FALSE)</f>
        <v>0</v>
      </c>
      <c r="H31" s="37">
        <f>+SUMIF('Mapping Population'!$C$4:$C$83,$A31&amp;H$2,'Mapping Population'!$D$4:$D$83)*VLOOKUP($A31,'Inputs - population data'!$A$7:$D$103,2,FALSE)</f>
        <v>0</v>
      </c>
      <c r="I31" s="37">
        <f>+SUMIF('Mapping Population'!$C$4:$C$83,$A31&amp;I$2,'Mapping Population'!$D$4:$D$83)*VLOOKUP($A31,'Inputs - population data'!$A$7:$D$103,2,FALSE)</f>
        <v>0</v>
      </c>
      <c r="J31" s="37">
        <f>+SUMIF('Mapping Population'!$C$4:$C$83,$A31&amp;J$2,'Mapping Population'!$D$4:$D$83)*VLOOKUP($A31,'Inputs - population data'!$A$7:$D$103,2,FALSE)</f>
        <v>0</v>
      </c>
      <c r="K31" s="37">
        <f>+SUMIF('Mapping Population'!$C$4:$C$83,$A31&amp;K$2,'Mapping Population'!$D$4:$D$83)*VLOOKUP($A31,'Inputs - population data'!$A$7:$D$103,2,FALSE)</f>
        <v>0</v>
      </c>
      <c r="L31" s="37">
        <f>+SUMIF('Mapping Population'!$C$4:$C$83,$A31&amp;L$2,'Mapping Population'!$D$4:$D$83)*VLOOKUP($A31,'Inputs - population data'!$A$7:$D$103,2,FALSE)</f>
        <v>0</v>
      </c>
      <c r="M31" s="37">
        <f>+SUMIF('Mapping Population'!$C$4:$C$83,$A31&amp;M$2,'Mapping Population'!$D$4:$D$83)*VLOOKUP($A31,'Inputs - population data'!$A$7:$D$103,2,FALSE)</f>
        <v>27600</v>
      </c>
      <c r="N31" s="37">
        <f>+SUMIF('Mapping Population'!$C$4:$C$83,$A31&amp;N$2,'Mapping Population'!$D$4:$D$83)*VLOOKUP($A31,'Inputs - population data'!$A$7:$D$103,2,FALSE)</f>
        <v>0</v>
      </c>
      <c r="O31" s="37">
        <f>+SUMIF('Mapping Population'!$C$4:$C$83,$A31&amp;O$2,'Mapping Population'!$D$4:$D$83)*VLOOKUP($A31,'Inputs - population data'!$A$7:$D$103,2,FALSE)</f>
        <v>0</v>
      </c>
      <c r="P31" s="37">
        <f>+SUMIF('Mapping Population'!$C$4:$C$83,$A31&amp;P$2,'Mapping Population'!$D$4:$D$83)*VLOOKUP($A31,'Inputs - population data'!$A$7:$D$103,2,FALSE)</f>
        <v>0</v>
      </c>
      <c r="Q31" s="37">
        <f>+SUMIF('Mapping Population'!$C$4:$C$83,$A31&amp;Q$2,'Mapping Population'!$D$4:$D$83)*VLOOKUP($A31,'Inputs - population data'!$A$7:$D$103,2,FALSE)</f>
        <v>0</v>
      </c>
      <c r="R31" s="37">
        <f>+SUMIF('Mapping Population'!$C$4:$C$83,$A31&amp;R$2,'Mapping Population'!$D$4:$D$83)*VLOOKUP($A31,'Inputs - population data'!$A$7:$D$103,2,FALSE)</f>
        <v>0</v>
      </c>
    </row>
    <row r="32" spans="1:18" x14ac:dyDescent="0.25">
      <c r="A32" s="1" t="s">
        <v>22</v>
      </c>
      <c r="B32" s="37">
        <f>+SUMIF('Mapping Population'!$C$4:$C$83,$A32&amp;B$2,'Mapping Population'!$D$4:$D$83)*VLOOKUP($A32,'Inputs - population data'!$A$7:$D$103,2,FALSE)</f>
        <v>0</v>
      </c>
      <c r="C32" s="37">
        <f>+SUMIF('Mapping Population'!$C$4:$C$83,$A32&amp;C$2,'Mapping Population'!$D$4:$D$83)*VLOOKUP($A32,'Inputs - population data'!$A$7:$D$103,2,FALSE)</f>
        <v>0</v>
      </c>
      <c r="D32" s="37">
        <f>+SUMIF('Mapping Population'!$C$4:$C$83,$A32&amp;D$2,'Mapping Population'!$D$4:$D$83)*VLOOKUP($A32,'Inputs - population data'!$A$7:$D$103,2,FALSE)</f>
        <v>0</v>
      </c>
      <c r="E32" s="37">
        <f>+SUMIF('Mapping Population'!$C$4:$C$83,$A32&amp;E$2,'Mapping Population'!$D$4:$D$83)*VLOOKUP($A32,'Inputs - population data'!$A$7:$D$103,2,FALSE)</f>
        <v>0</v>
      </c>
      <c r="F32" s="37">
        <f>+SUMIF('Mapping Population'!$C$4:$C$83,$A32&amp;F$2,'Mapping Population'!$D$4:$D$83)*VLOOKUP($A32,'Inputs - population data'!$A$7:$D$103,2,FALSE)</f>
        <v>0</v>
      </c>
      <c r="G32" s="37">
        <f>+SUMIF('Mapping Population'!$C$4:$C$83,$A32&amp;G$2,'Mapping Population'!$D$4:$D$83)*VLOOKUP($A32,'Inputs - population data'!$A$7:$D$103,2,FALSE)</f>
        <v>0</v>
      </c>
      <c r="H32" s="37">
        <f>+SUMIF('Mapping Population'!$C$4:$C$83,$A32&amp;H$2,'Mapping Population'!$D$4:$D$83)*VLOOKUP($A32,'Inputs - population data'!$A$7:$D$103,2,FALSE)</f>
        <v>0</v>
      </c>
      <c r="I32" s="37">
        <f>+SUMIF('Mapping Population'!$C$4:$C$83,$A32&amp;I$2,'Mapping Population'!$D$4:$D$83)*VLOOKUP($A32,'Inputs - population data'!$A$7:$D$103,2,FALSE)</f>
        <v>0</v>
      </c>
      <c r="J32" s="37">
        <f>+SUMIF('Mapping Population'!$C$4:$C$83,$A32&amp;J$2,'Mapping Population'!$D$4:$D$83)*VLOOKUP($A32,'Inputs - population data'!$A$7:$D$103,2,FALSE)</f>
        <v>0</v>
      </c>
      <c r="K32" s="37">
        <f>+SUMIF('Mapping Population'!$C$4:$C$83,$A32&amp;K$2,'Mapping Population'!$D$4:$D$83)*VLOOKUP($A32,'Inputs - population data'!$A$7:$D$103,2,FALSE)</f>
        <v>0</v>
      </c>
      <c r="L32" s="37">
        <f>+SUMIF('Mapping Population'!$C$4:$C$83,$A32&amp;L$2,'Mapping Population'!$D$4:$D$83)*VLOOKUP($A32,'Inputs - population data'!$A$7:$D$103,2,FALSE)</f>
        <v>0</v>
      </c>
      <c r="M32" s="37">
        <f>+SUMIF('Mapping Population'!$C$4:$C$83,$A32&amp;M$2,'Mapping Population'!$D$4:$D$83)*VLOOKUP($A32,'Inputs - population data'!$A$7:$D$103,2,FALSE)</f>
        <v>0</v>
      </c>
      <c r="N32" s="37">
        <f>+SUMIF('Mapping Population'!$C$4:$C$83,$A32&amp;N$2,'Mapping Population'!$D$4:$D$83)*VLOOKUP($A32,'Inputs - population data'!$A$7:$D$103,2,FALSE)</f>
        <v>0</v>
      </c>
      <c r="O32" s="37">
        <f>+SUMIF('Mapping Population'!$C$4:$C$83,$A32&amp;O$2,'Mapping Population'!$D$4:$D$83)*VLOOKUP($A32,'Inputs - population data'!$A$7:$D$103,2,FALSE)</f>
        <v>0</v>
      </c>
      <c r="P32" s="37">
        <f>+SUMIF('Mapping Population'!$C$4:$C$83,$A32&amp;P$2,'Mapping Population'!$D$4:$D$83)*VLOOKUP($A32,'Inputs - population data'!$A$7:$D$103,2,FALSE)</f>
        <v>0</v>
      </c>
      <c r="Q32" s="37">
        <f>+SUMIF('Mapping Population'!$C$4:$C$83,$A32&amp;Q$2,'Mapping Population'!$D$4:$D$83)*VLOOKUP($A32,'Inputs - population data'!$A$7:$D$103,2,FALSE)</f>
        <v>0</v>
      </c>
      <c r="R32" s="37">
        <f>+SUMIF('Mapping Population'!$C$4:$C$83,$A32&amp;R$2,'Mapping Population'!$D$4:$D$83)*VLOOKUP($A32,'Inputs - population data'!$A$7:$D$103,2,FALSE)</f>
        <v>0</v>
      </c>
    </row>
    <row r="33" spans="1:18" x14ac:dyDescent="0.25">
      <c r="A33" s="1" t="s">
        <v>151</v>
      </c>
      <c r="B33" s="37">
        <f>+SUMIF('Mapping Population'!$C$4:$C$83,$A33&amp;B$2,'Mapping Population'!$D$4:$D$83)*VLOOKUP($A33,'Inputs - population data'!$A$7:$D$103,2,FALSE)</f>
        <v>0</v>
      </c>
      <c r="C33" s="37">
        <f>+SUMIF('Mapping Population'!$C$4:$C$83,$A33&amp;C$2,'Mapping Population'!$D$4:$D$83)*VLOOKUP($A33,'Inputs - population data'!$A$7:$D$103,2,FALSE)</f>
        <v>0</v>
      </c>
      <c r="D33" s="37">
        <f>+SUMIF('Mapping Population'!$C$4:$C$83,$A33&amp;D$2,'Mapping Population'!$D$4:$D$83)*VLOOKUP($A33,'Inputs - population data'!$A$7:$D$103,2,FALSE)</f>
        <v>0</v>
      </c>
      <c r="E33" s="37">
        <f>+SUMIF('Mapping Population'!$C$4:$C$83,$A33&amp;E$2,'Mapping Population'!$D$4:$D$83)*VLOOKUP($A33,'Inputs - population data'!$A$7:$D$103,2,FALSE)</f>
        <v>0</v>
      </c>
      <c r="F33" s="37">
        <f>+SUMIF('Mapping Population'!$C$4:$C$83,$A33&amp;F$2,'Mapping Population'!$D$4:$D$83)*VLOOKUP($A33,'Inputs - population data'!$A$7:$D$103,2,FALSE)</f>
        <v>0</v>
      </c>
      <c r="G33" s="37">
        <f>+SUMIF('Mapping Population'!$C$4:$C$83,$A33&amp;G$2,'Mapping Population'!$D$4:$D$83)*VLOOKUP($A33,'Inputs - population data'!$A$7:$D$103,2,FALSE)</f>
        <v>0</v>
      </c>
      <c r="H33" s="37">
        <f>+SUMIF('Mapping Population'!$C$4:$C$83,$A33&amp;H$2,'Mapping Population'!$D$4:$D$83)*VLOOKUP($A33,'Inputs - population data'!$A$7:$D$103,2,FALSE)</f>
        <v>0</v>
      </c>
      <c r="I33" s="37">
        <f>+SUMIF('Mapping Population'!$C$4:$C$83,$A33&amp;I$2,'Mapping Population'!$D$4:$D$83)*VLOOKUP($A33,'Inputs - population data'!$A$7:$D$103,2,FALSE)</f>
        <v>0</v>
      </c>
      <c r="J33" s="37">
        <f>+SUMIF('Mapping Population'!$C$4:$C$83,$A33&amp;J$2,'Mapping Population'!$D$4:$D$83)*VLOOKUP($A33,'Inputs - population data'!$A$7:$D$103,2,FALSE)</f>
        <v>0</v>
      </c>
      <c r="K33" s="37">
        <f>+SUMIF('Mapping Population'!$C$4:$C$83,$A33&amp;K$2,'Mapping Population'!$D$4:$D$83)*VLOOKUP($A33,'Inputs - population data'!$A$7:$D$103,2,FALSE)</f>
        <v>0</v>
      </c>
      <c r="L33" s="37">
        <f>+SUMIF('Mapping Population'!$C$4:$C$83,$A33&amp;L$2,'Mapping Population'!$D$4:$D$83)*VLOOKUP($A33,'Inputs - population data'!$A$7:$D$103,2,FALSE)</f>
        <v>0</v>
      </c>
      <c r="M33" s="37">
        <f>+SUMIF('Mapping Population'!$C$4:$C$83,$A33&amp;M$2,'Mapping Population'!$D$4:$D$83)*VLOOKUP($A33,'Inputs - population data'!$A$7:$D$103,2,FALSE)</f>
        <v>23500</v>
      </c>
      <c r="N33" s="37">
        <f>+SUMIF('Mapping Population'!$C$4:$C$83,$A33&amp;N$2,'Mapping Population'!$D$4:$D$83)*VLOOKUP($A33,'Inputs - population data'!$A$7:$D$103,2,FALSE)</f>
        <v>0</v>
      </c>
      <c r="O33" s="37">
        <f>+SUMIF('Mapping Population'!$C$4:$C$83,$A33&amp;O$2,'Mapping Population'!$D$4:$D$83)*VLOOKUP($A33,'Inputs - population data'!$A$7:$D$103,2,FALSE)</f>
        <v>0</v>
      </c>
      <c r="P33" s="37">
        <f>+SUMIF('Mapping Population'!$C$4:$C$83,$A33&amp;P$2,'Mapping Population'!$D$4:$D$83)*VLOOKUP($A33,'Inputs - population data'!$A$7:$D$103,2,FALSE)</f>
        <v>0</v>
      </c>
      <c r="Q33" s="37">
        <f>+SUMIF('Mapping Population'!$C$4:$C$83,$A33&amp;Q$2,'Mapping Population'!$D$4:$D$83)*VLOOKUP($A33,'Inputs - population data'!$A$7:$D$103,2,FALSE)</f>
        <v>0</v>
      </c>
      <c r="R33" s="37">
        <f>+SUMIF('Mapping Population'!$C$4:$C$83,$A33&amp;R$2,'Mapping Population'!$D$4:$D$83)*VLOOKUP($A33,'Inputs - population data'!$A$7:$D$103,2,FALSE)</f>
        <v>0</v>
      </c>
    </row>
    <row r="34" spans="1:18" x14ac:dyDescent="0.25">
      <c r="A34" s="1" t="s">
        <v>79</v>
      </c>
      <c r="B34" s="37">
        <f>+SUMIF('Mapping Population'!$C$4:$C$83,$A34&amp;B$2,'Mapping Population'!$D$4:$D$83)*VLOOKUP($A34,'Inputs - population data'!$A$7:$D$103,2,FALSE)</f>
        <v>0</v>
      </c>
      <c r="C34" s="37">
        <f>+SUMIF('Mapping Population'!$C$4:$C$83,$A34&amp;C$2,'Mapping Population'!$D$4:$D$83)*VLOOKUP($A34,'Inputs - population data'!$A$7:$D$103,2,FALSE)</f>
        <v>0</v>
      </c>
      <c r="D34" s="37">
        <f>+SUMIF('Mapping Population'!$C$4:$C$83,$A34&amp;D$2,'Mapping Population'!$D$4:$D$83)*VLOOKUP($A34,'Inputs - population data'!$A$7:$D$103,2,FALSE)</f>
        <v>0</v>
      </c>
      <c r="E34" s="37">
        <f>+SUMIF('Mapping Population'!$C$4:$C$83,$A34&amp;E$2,'Mapping Population'!$D$4:$D$83)*VLOOKUP($A34,'Inputs - population data'!$A$7:$D$103,2,FALSE)</f>
        <v>0</v>
      </c>
      <c r="F34" s="37">
        <f>+SUMIF('Mapping Population'!$C$4:$C$83,$A34&amp;F$2,'Mapping Population'!$D$4:$D$83)*VLOOKUP($A34,'Inputs - population data'!$A$7:$D$103,2,FALSE)</f>
        <v>0</v>
      </c>
      <c r="G34" s="37">
        <f>+SUMIF('Mapping Population'!$C$4:$C$83,$A34&amp;G$2,'Mapping Population'!$D$4:$D$83)*VLOOKUP($A34,'Inputs - population data'!$A$7:$D$103,2,FALSE)</f>
        <v>0</v>
      </c>
      <c r="H34" s="37">
        <f>+SUMIF('Mapping Population'!$C$4:$C$83,$A34&amp;H$2,'Mapping Population'!$D$4:$D$83)*VLOOKUP($A34,'Inputs - population data'!$A$7:$D$103,2,FALSE)</f>
        <v>0</v>
      </c>
      <c r="I34" s="37">
        <f>+SUMIF('Mapping Population'!$C$4:$C$83,$A34&amp;I$2,'Mapping Population'!$D$4:$D$83)*VLOOKUP($A34,'Inputs - population data'!$A$7:$D$103,2,FALSE)</f>
        <v>0</v>
      </c>
      <c r="J34" s="37">
        <f>+SUMIF('Mapping Population'!$C$4:$C$83,$A34&amp;J$2,'Mapping Population'!$D$4:$D$83)*VLOOKUP($A34,'Inputs - population data'!$A$7:$D$103,2,FALSE)</f>
        <v>0</v>
      </c>
      <c r="K34" s="37">
        <f>+SUMIF('Mapping Population'!$C$4:$C$83,$A34&amp;K$2,'Mapping Population'!$D$4:$D$83)*VLOOKUP($A34,'Inputs - population data'!$A$7:$D$103,2,FALSE)</f>
        <v>0</v>
      </c>
      <c r="L34" s="37">
        <f>+SUMIF('Mapping Population'!$C$4:$C$83,$A34&amp;L$2,'Mapping Population'!$D$4:$D$83)*VLOOKUP($A34,'Inputs - population data'!$A$7:$D$103,2,FALSE)</f>
        <v>0</v>
      </c>
      <c r="M34" s="37">
        <f>+SUMIF('Mapping Population'!$C$4:$C$83,$A34&amp;M$2,'Mapping Population'!$D$4:$D$83)*VLOOKUP($A34,'Inputs - population data'!$A$7:$D$103,2,FALSE)</f>
        <v>31900</v>
      </c>
      <c r="N34" s="37">
        <f>+SUMIF('Mapping Population'!$C$4:$C$83,$A34&amp;N$2,'Mapping Population'!$D$4:$D$83)*VLOOKUP($A34,'Inputs - population data'!$A$7:$D$103,2,FALSE)</f>
        <v>0</v>
      </c>
      <c r="O34" s="37">
        <f>+SUMIF('Mapping Population'!$C$4:$C$83,$A34&amp;O$2,'Mapping Population'!$D$4:$D$83)*VLOOKUP($A34,'Inputs - population data'!$A$7:$D$103,2,FALSE)</f>
        <v>0</v>
      </c>
      <c r="P34" s="37">
        <f>+SUMIF('Mapping Population'!$C$4:$C$83,$A34&amp;P$2,'Mapping Population'!$D$4:$D$83)*VLOOKUP($A34,'Inputs - population data'!$A$7:$D$103,2,FALSE)</f>
        <v>0</v>
      </c>
      <c r="Q34" s="37">
        <f>+SUMIF('Mapping Population'!$C$4:$C$83,$A34&amp;Q$2,'Mapping Population'!$D$4:$D$83)*VLOOKUP($A34,'Inputs - population data'!$A$7:$D$103,2,FALSE)</f>
        <v>0</v>
      </c>
      <c r="R34" s="37">
        <f>+SUMIF('Mapping Population'!$C$4:$C$83,$A34&amp;R$2,'Mapping Population'!$D$4:$D$83)*VLOOKUP($A34,'Inputs - population data'!$A$7:$D$103,2,FALSE)</f>
        <v>0</v>
      </c>
    </row>
    <row r="35" spans="1:18" x14ac:dyDescent="0.25">
      <c r="A35" s="1" t="s">
        <v>68</v>
      </c>
      <c r="B35" s="37">
        <f>+SUMIF('Mapping Population'!$C$4:$C$83,$A35&amp;B$2,'Mapping Population'!$D$4:$D$83)*VLOOKUP($A35,'Inputs - population data'!$A$7:$D$103,2,FALSE)</f>
        <v>0</v>
      </c>
      <c r="C35" s="37">
        <f>+SUMIF('Mapping Population'!$C$4:$C$83,$A35&amp;C$2,'Mapping Population'!$D$4:$D$83)*VLOOKUP($A35,'Inputs - population data'!$A$7:$D$103,2,FALSE)</f>
        <v>0</v>
      </c>
      <c r="D35" s="37">
        <f>+SUMIF('Mapping Population'!$C$4:$C$83,$A35&amp;D$2,'Mapping Population'!$D$4:$D$83)*VLOOKUP($A35,'Inputs - population data'!$A$7:$D$103,2,FALSE)</f>
        <v>0</v>
      </c>
      <c r="E35" s="37">
        <f>+SUMIF('Mapping Population'!$C$4:$C$83,$A35&amp;E$2,'Mapping Population'!$D$4:$D$83)*VLOOKUP($A35,'Inputs - population data'!$A$7:$D$103,2,FALSE)</f>
        <v>0</v>
      </c>
      <c r="F35" s="37">
        <f>+SUMIF('Mapping Population'!$C$4:$C$83,$A35&amp;F$2,'Mapping Population'!$D$4:$D$83)*VLOOKUP($A35,'Inputs - population data'!$A$7:$D$103,2,FALSE)</f>
        <v>0</v>
      </c>
      <c r="G35" s="37">
        <f>+SUMIF('Mapping Population'!$C$4:$C$83,$A35&amp;G$2,'Mapping Population'!$D$4:$D$83)*VLOOKUP($A35,'Inputs - population data'!$A$7:$D$103,2,FALSE)</f>
        <v>0</v>
      </c>
      <c r="H35" s="37">
        <f>+SUMIF('Mapping Population'!$C$4:$C$83,$A35&amp;H$2,'Mapping Population'!$D$4:$D$83)*VLOOKUP($A35,'Inputs - population data'!$A$7:$D$103,2,FALSE)</f>
        <v>0</v>
      </c>
      <c r="I35" s="37">
        <f>+SUMIF('Mapping Population'!$C$4:$C$83,$A35&amp;I$2,'Mapping Population'!$D$4:$D$83)*VLOOKUP($A35,'Inputs - population data'!$A$7:$D$103,2,FALSE)</f>
        <v>0</v>
      </c>
      <c r="J35" s="37">
        <f>+SUMIF('Mapping Population'!$C$4:$C$83,$A35&amp;J$2,'Mapping Population'!$D$4:$D$83)*VLOOKUP($A35,'Inputs - population data'!$A$7:$D$103,2,FALSE)</f>
        <v>0</v>
      </c>
      <c r="K35" s="37">
        <f>+SUMIF('Mapping Population'!$C$4:$C$83,$A35&amp;K$2,'Mapping Population'!$D$4:$D$83)*VLOOKUP($A35,'Inputs - population data'!$A$7:$D$103,2,FALSE)</f>
        <v>0</v>
      </c>
      <c r="L35" s="37">
        <f>+SUMIF('Mapping Population'!$C$4:$C$83,$A35&amp;L$2,'Mapping Population'!$D$4:$D$83)*VLOOKUP($A35,'Inputs - population data'!$A$7:$D$103,2,FALSE)</f>
        <v>0</v>
      </c>
      <c r="M35" s="37">
        <f>+SUMIF('Mapping Population'!$C$4:$C$83,$A35&amp;M$2,'Mapping Population'!$D$4:$D$83)*VLOOKUP($A35,'Inputs - population data'!$A$7:$D$103,2,FALSE)</f>
        <v>0</v>
      </c>
      <c r="N35" s="37">
        <f>+SUMIF('Mapping Population'!$C$4:$C$83,$A35&amp;N$2,'Mapping Population'!$D$4:$D$83)*VLOOKUP($A35,'Inputs - population data'!$A$7:$D$103,2,FALSE)</f>
        <v>0</v>
      </c>
      <c r="O35" s="37">
        <f>+SUMIF('Mapping Population'!$C$4:$C$83,$A35&amp;O$2,'Mapping Population'!$D$4:$D$83)*VLOOKUP($A35,'Inputs - population data'!$A$7:$D$103,2,FALSE)</f>
        <v>0</v>
      </c>
      <c r="P35" s="37">
        <f>+SUMIF('Mapping Population'!$C$4:$C$83,$A35&amp;P$2,'Mapping Population'!$D$4:$D$83)*VLOOKUP($A35,'Inputs - population data'!$A$7:$D$103,2,FALSE)</f>
        <v>57700</v>
      </c>
      <c r="Q35" s="37">
        <f>+SUMIF('Mapping Population'!$C$4:$C$83,$A35&amp;Q$2,'Mapping Population'!$D$4:$D$83)*VLOOKUP($A35,'Inputs - population data'!$A$7:$D$103,2,FALSE)</f>
        <v>0</v>
      </c>
      <c r="R35" s="37">
        <f>+SUMIF('Mapping Population'!$C$4:$C$83,$A35&amp;R$2,'Mapping Population'!$D$4:$D$83)*VLOOKUP($A35,'Inputs - population data'!$A$7:$D$103,2,FALSE)</f>
        <v>0</v>
      </c>
    </row>
    <row r="36" spans="1:18" x14ac:dyDescent="0.25">
      <c r="A36" s="1" t="s">
        <v>70</v>
      </c>
      <c r="B36" s="37">
        <f>+SUMIF('Mapping Population'!$C$4:$C$83,$A36&amp;B$2,'Mapping Population'!$D$4:$D$83)*VLOOKUP($A36,'Inputs - population data'!$A$7:$D$103,2,FALSE)</f>
        <v>0</v>
      </c>
      <c r="C36" s="37">
        <f>+SUMIF('Mapping Population'!$C$4:$C$83,$A36&amp;C$2,'Mapping Population'!$D$4:$D$83)*VLOOKUP($A36,'Inputs - population data'!$A$7:$D$103,2,FALSE)</f>
        <v>0</v>
      </c>
      <c r="D36" s="37">
        <f>+SUMIF('Mapping Population'!$C$4:$C$83,$A36&amp;D$2,'Mapping Population'!$D$4:$D$83)*VLOOKUP($A36,'Inputs - population data'!$A$7:$D$103,2,FALSE)</f>
        <v>0</v>
      </c>
      <c r="E36" s="37">
        <f>+SUMIF('Mapping Population'!$C$4:$C$83,$A36&amp;E$2,'Mapping Population'!$D$4:$D$83)*VLOOKUP($A36,'Inputs - population data'!$A$7:$D$103,2,FALSE)</f>
        <v>0</v>
      </c>
      <c r="F36" s="37">
        <f>+SUMIF('Mapping Population'!$C$4:$C$83,$A36&amp;F$2,'Mapping Population'!$D$4:$D$83)*VLOOKUP($A36,'Inputs - population data'!$A$7:$D$103,2,FALSE)</f>
        <v>0</v>
      </c>
      <c r="G36" s="37">
        <f>+SUMIF('Mapping Population'!$C$4:$C$83,$A36&amp;G$2,'Mapping Population'!$D$4:$D$83)*VLOOKUP($A36,'Inputs - population data'!$A$7:$D$103,2,FALSE)</f>
        <v>0</v>
      </c>
      <c r="H36" s="37">
        <f>+SUMIF('Mapping Population'!$C$4:$C$83,$A36&amp;H$2,'Mapping Population'!$D$4:$D$83)*VLOOKUP($A36,'Inputs - population data'!$A$7:$D$103,2,FALSE)</f>
        <v>0</v>
      </c>
      <c r="I36" s="37">
        <f>+SUMIF('Mapping Population'!$C$4:$C$83,$A36&amp;I$2,'Mapping Population'!$D$4:$D$83)*VLOOKUP($A36,'Inputs - population data'!$A$7:$D$103,2,FALSE)</f>
        <v>20372</v>
      </c>
      <c r="J36" s="37">
        <f>+SUMIF('Mapping Population'!$C$4:$C$83,$A36&amp;J$2,'Mapping Population'!$D$4:$D$83)*VLOOKUP($A36,'Inputs - population data'!$A$7:$D$103,2,FALSE)</f>
        <v>25928.000000000004</v>
      </c>
      <c r="K36" s="37">
        <f>+SUMIF('Mapping Population'!$C$4:$C$83,$A36&amp;K$2,'Mapping Population'!$D$4:$D$83)*VLOOKUP($A36,'Inputs - population data'!$A$7:$D$103,2,FALSE)</f>
        <v>0</v>
      </c>
      <c r="L36" s="37">
        <f>+SUMIF('Mapping Population'!$C$4:$C$83,$A36&amp;L$2,'Mapping Population'!$D$4:$D$83)*VLOOKUP($A36,'Inputs - population data'!$A$7:$D$103,2,FALSE)</f>
        <v>0</v>
      </c>
      <c r="M36" s="37">
        <f>+SUMIF('Mapping Population'!$C$4:$C$83,$A36&amp;M$2,'Mapping Population'!$D$4:$D$83)*VLOOKUP($A36,'Inputs - population data'!$A$7:$D$103,2,FALSE)</f>
        <v>0</v>
      </c>
      <c r="N36" s="37">
        <f>+SUMIF('Mapping Population'!$C$4:$C$83,$A36&amp;N$2,'Mapping Population'!$D$4:$D$83)*VLOOKUP($A36,'Inputs - population data'!$A$7:$D$103,2,FALSE)</f>
        <v>0</v>
      </c>
      <c r="O36" s="37">
        <f>+SUMIF('Mapping Population'!$C$4:$C$83,$A36&amp;O$2,'Mapping Population'!$D$4:$D$83)*VLOOKUP($A36,'Inputs - population data'!$A$7:$D$103,2,FALSE)</f>
        <v>0</v>
      </c>
      <c r="P36" s="37">
        <f>+SUMIF('Mapping Population'!$C$4:$C$83,$A36&amp;P$2,'Mapping Population'!$D$4:$D$83)*VLOOKUP($A36,'Inputs - population data'!$A$7:$D$103,2,FALSE)</f>
        <v>0</v>
      </c>
      <c r="Q36" s="37">
        <f>+SUMIF('Mapping Population'!$C$4:$C$83,$A36&amp;Q$2,'Mapping Population'!$D$4:$D$83)*VLOOKUP($A36,'Inputs - population data'!$A$7:$D$103,2,FALSE)</f>
        <v>0</v>
      </c>
      <c r="R36" s="37">
        <f>+SUMIF('Mapping Population'!$C$4:$C$83,$A36&amp;R$2,'Mapping Population'!$D$4:$D$83)*VLOOKUP($A36,'Inputs - population data'!$A$7:$D$103,2,FALSE)</f>
        <v>0</v>
      </c>
    </row>
    <row r="37" spans="1:18" x14ac:dyDescent="0.25">
      <c r="A37" s="1" t="s">
        <v>30</v>
      </c>
      <c r="B37" s="37">
        <f>+SUMIF('Mapping Population'!$C$4:$C$83,$A37&amp;B$2,'Mapping Population'!$D$4:$D$83)*VLOOKUP($A37,'Inputs - population data'!$A$7:$D$103,2,FALSE)</f>
        <v>0</v>
      </c>
      <c r="C37" s="37">
        <f>+SUMIF('Mapping Population'!$C$4:$C$83,$A37&amp;C$2,'Mapping Population'!$D$4:$D$83)*VLOOKUP($A37,'Inputs - population data'!$A$7:$D$103,2,FALSE)</f>
        <v>0</v>
      </c>
      <c r="D37" s="37">
        <f>+SUMIF('Mapping Population'!$C$4:$C$83,$A37&amp;D$2,'Mapping Population'!$D$4:$D$83)*VLOOKUP($A37,'Inputs - population data'!$A$7:$D$103,2,FALSE)</f>
        <v>0</v>
      </c>
      <c r="E37" s="37">
        <f>+SUMIF('Mapping Population'!$C$4:$C$83,$A37&amp;E$2,'Mapping Population'!$D$4:$D$83)*VLOOKUP($A37,'Inputs - population data'!$A$7:$D$103,2,FALSE)</f>
        <v>0</v>
      </c>
      <c r="F37" s="37">
        <f>+SUMIF('Mapping Population'!$C$4:$C$83,$A37&amp;F$2,'Mapping Population'!$D$4:$D$83)*VLOOKUP($A37,'Inputs - population data'!$A$7:$D$103,2,FALSE)</f>
        <v>0</v>
      </c>
      <c r="G37" s="37">
        <f>+SUMIF('Mapping Population'!$C$4:$C$83,$A37&amp;G$2,'Mapping Population'!$D$4:$D$83)*VLOOKUP($A37,'Inputs - population data'!$A$7:$D$103,2,FALSE)</f>
        <v>0</v>
      </c>
      <c r="H37" s="37">
        <f>+SUMIF('Mapping Population'!$C$4:$C$83,$A37&amp;H$2,'Mapping Population'!$D$4:$D$83)*VLOOKUP($A37,'Inputs - population data'!$A$7:$D$103,2,FALSE)</f>
        <v>0</v>
      </c>
      <c r="I37" s="37">
        <f>+SUMIF('Mapping Population'!$C$4:$C$83,$A37&amp;I$2,'Mapping Population'!$D$4:$D$83)*VLOOKUP($A37,'Inputs - population data'!$A$7:$D$103,2,FALSE)</f>
        <v>0</v>
      </c>
      <c r="J37" s="37">
        <f>+SUMIF('Mapping Population'!$C$4:$C$83,$A37&amp;J$2,'Mapping Population'!$D$4:$D$83)*VLOOKUP($A37,'Inputs - population data'!$A$7:$D$103,2,FALSE)</f>
        <v>0</v>
      </c>
      <c r="K37" s="37">
        <f>+SUMIF('Mapping Population'!$C$4:$C$83,$A37&amp;K$2,'Mapping Population'!$D$4:$D$83)*VLOOKUP($A37,'Inputs - population data'!$A$7:$D$103,2,FALSE)</f>
        <v>0</v>
      </c>
      <c r="L37" s="37">
        <f>+SUMIF('Mapping Population'!$C$4:$C$83,$A37&amp;L$2,'Mapping Population'!$D$4:$D$83)*VLOOKUP($A37,'Inputs - population data'!$A$7:$D$103,2,FALSE)</f>
        <v>0</v>
      </c>
      <c r="M37" s="37">
        <f>+SUMIF('Mapping Population'!$C$4:$C$83,$A37&amp;M$2,'Mapping Population'!$D$4:$D$83)*VLOOKUP($A37,'Inputs - population data'!$A$7:$D$103,2,FALSE)</f>
        <v>73800</v>
      </c>
      <c r="N37" s="37">
        <f>+SUMIF('Mapping Population'!$C$4:$C$83,$A37&amp;N$2,'Mapping Population'!$D$4:$D$83)*VLOOKUP($A37,'Inputs - population data'!$A$7:$D$103,2,FALSE)</f>
        <v>0</v>
      </c>
      <c r="O37" s="37">
        <f>+SUMIF('Mapping Population'!$C$4:$C$83,$A37&amp;O$2,'Mapping Population'!$D$4:$D$83)*VLOOKUP($A37,'Inputs - population data'!$A$7:$D$103,2,FALSE)</f>
        <v>0</v>
      </c>
      <c r="P37" s="37">
        <f>+SUMIF('Mapping Population'!$C$4:$C$83,$A37&amp;P$2,'Mapping Population'!$D$4:$D$83)*VLOOKUP($A37,'Inputs - population data'!$A$7:$D$103,2,FALSE)</f>
        <v>0</v>
      </c>
      <c r="Q37" s="37">
        <f>+SUMIF('Mapping Population'!$C$4:$C$83,$A37&amp;Q$2,'Mapping Population'!$D$4:$D$83)*VLOOKUP($A37,'Inputs - population data'!$A$7:$D$103,2,FALSE)</f>
        <v>0</v>
      </c>
      <c r="R37" s="37">
        <f>+SUMIF('Mapping Population'!$C$4:$C$83,$A37&amp;R$2,'Mapping Population'!$D$4:$D$83)*VLOOKUP($A37,'Inputs - population data'!$A$7:$D$103,2,FALSE)</f>
        <v>0</v>
      </c>
    </row>
    <row r="38" spans="1:18" x14ac:dyDescent="0.25">
      <c r="A38" s="1" t="s">
        <v>75</v>
      </c>
      <c r="B38" s="37">
        <f>+SUMIF('Mapping Population'!$C$4:$C$83,$A38&amp;B$2,'Mapping Population'!$D$4:$D$83)*VLOOKUP($A38,'Inputs - population data'!$A$7:$D$103,2,FALSE)</f>
        <v>0</v>
      </c>
      <c r="C38" s="37">
        <f>+SUMIF('Mapping Population'!$C$4:$C$83,$A38&amp;C$2,'Mapping Population'!$D$4:$D$83)*VLOOKUP($A38,'Inputs - population data'!$A$7:$D$103,2,FALSE)</f>
        <v>0</v>
      </c>
      <c r="D38" s="37">
        <f>+SUMIF('Mapping Population'!$C$4:$C$83,$A38&amp;D$2,'Mapping Population'!$D$4:$D$83)*VLOOKUP($A38,'Inputs - population data'!$A$7:$D$103,2,FALSE)</f>
        <v>0</v>
      </c>
      <c r="E38" s="37">
        <f>+SUMIF('Mapping Population'!$C$4:$C$83,$A38&amp;E$2,'Mapping Population'!$D$4:$D$83)*VLOOKUP($A38,'Inputs - population data'!$A$7:$D$103,2,FALSE)</f>
        <v>0</v>
      </c>
      <c r="F38" s="37">
        <f>+SUMIF('Mapping Population'!$C$4:$C$83,$A38&amp;F$2,'Mapping Population'!$D$4:$D$83)*VLOOKUP($A38,'Inputs - population data'!$A$7:$D$103,2,FALSE)</f>
        <v>0</v>
      </c>
      <c r="G38" s="37">
        <f>+SUMIF('Mapping Population'!$C$4:$C$83,$A38&amp;G$2,'Mapping Population'!$D$4:$D$83)*VLOOKUP($A38,'Inputs - population data'!$A$7:$D$103,2,FALSE)</f>
        <v>0</v>
      </c>
      <c r="H38" s="37">
        <f>+SUMIF('Mapping Population'!$C$4:$C$83,$A38&amp;H$2,'Mapping Population'!$D$4:$D$83)*VLOOKUP($A38,'Inputs - population data'!$A$7:$D$103,2,FALSE)</f>
        <v>8960</v>
      </c>
      <c r="I38" s="37">
        <f>+SUMIF('Mapping Population'!$C$4:$C$83,$A38&amp;I$2,'Mapping Population'!$D$4:$D$83)*VLOOKUP($A38,'Inputs - population data'!$A$7:$D$103,2,FALSE)</f>
        <v>0</v>
      </c>
      <c r="J38" s="37">
        <f>+SUMIF('Mapping Population'!$C$4:$C$83,$A38&amp;J$2,'Mapping Population'!$D$4:$D$83)*VLOOKUP($A38,'Inputs - population data'!$A$7:$D$103,2,FALSE)</f>
        <v>0</v>
      </c>
      <c r="K38" s="37">
        <f>+SUMIF('Mapping Population'!$C$4:$C$83,$A38&amp;K$2,'Mapping Population'!$D$4:$D$83)*VLOOKUP($A38,'Inputs - population data'!$A$7:$D$103,2,FALSE)</f>
        <v>0</v>
      </c>
      <c r="L38" s="37">
        <f>+SUMIF('Mapping Population'!$C$4:$C$83,$A38&amp;L$2,'Mapping Population'!$D$4:$D$83)*VLOOKUP($A38,'Inputs - population data'!$A$7:$D$103,2,FALSE)</f>
        <v>0</v>
      </c>
      <c r="M38" s="37">
        <f>+SUMIF('Mapping Population'!$C$4:$C$83,$A38&amp;M$2,'Mapping Population'!$D$4:$D$83)*VLOOKUP($A38,'Inputs - population data'!$A$7:$D$103,2,FALSE)</f>
        <v>0</v>
      </c>
      <c r="N38" s="37">
        <f>+SUMIF('Mapping Population'!$C$4:$C$83,$A38&amp;N$2,'Mapping Population'!$D$4:$D$83)*VLOOKUP($A38,'Inputs - population data'!$A$7:$D$103,2,FALSE)</f>
        <v>0</v>
      </c>
      <c r="O38" s="37">
        <f>+SUMIF('Mapping Population'!$C$4:$C$83,$A38&amp;O$2,'Mapping Population'!$D$4:$D$83)*VLOOKUP($A38,'Inputs - population data'!$A$7:$D$103,2,FALSE)</f>
        <v>0</v>
      </c>
      <c r="P38" s="37">
        <f>+SUMIF('Mapping Population'!$C$4:$C$83,$A38&amp;P$2,'Mapping Population'!$D$4:$D$83)*VLOOKUP($A38,'Inputs - population data'!$A$7:$D$103,2,FALSE)</f>
        <v>0</v>
      </c>
      <c r="Q38" s="37">
        <f>+SUMIF('Mapping Population'!$C$4:$C$83,$A38&amp;Q$2,'Mapping Population'!$D$4:$D$83)*VLOOKUP($A38,'Inputs - population data'!$A$7:$D$103,2,FALSE)</f>
        <v>0</v>
      </c>
      <c r="R38" s="37">
        <f>+SUMIF('Mapping Population'!$C$4:$C$83,$A38&amp;R$2,'Mapping Population'!$D$4:$D$83)*VLOOKUP($A38,'Inputs - population data'!$A$7:$D$103,2,FALSE)</f>
        <v>0</v>
      </c>
    </row>
    <row r="39" spans="1:18" x14ac:dyDescent="0.25">
      <c r="A39" s="1" t="s">
        <v>159</v>
      </c>
      <c r="B39" s="37">
        <f>+SUMIF('Mapping Population'!$C$4:$C$83,$A39&amp;B$2,'Mapping Population'!$D$4:$D$83)*VLOOKUP($A39,'Inputs - population data'!$A$7:$D$103,2,FALSE)</f>
        <v>0</v>
      </c>
      <c r="C39" s="37">
        <f>+SUMIF('Mapping Population'!$C$4:$C$83,$A39&amp;C$2,'Mapping Population'!$D$4:$D$83)*VLOOKUP($A39,'Inputs - population data'!$A$7:$D$103,2,FALSE)</f>
        <v>0</v>
      </c>
      <c r="D39" s="37">
        <f>+SUMIF('Mapping Population'!$C$4:$C$83,$A39&amp;D$2,'Mapping Population'!$D$4:$D$83)*VLOOKUP($A39,'Inputs - population data'!$A$7:$D$103,2,FALSE)</f>
        <v>0</v>
      </c>
      <c r="E39" s="37">
        <f>+SUMIF('Mapping Population'!$C$4:$C$83,$A39&amp;E$2,'Mapping Population'!$D$4:$D$83)*VLOOKUP($A39,'Inputs - population data'!$A$7:$D$103,2,FALSE)</f>
        <v>0</v>
      </c>
      <c r="F39" s="37">
        <f>+SUMIF('Mapping Population'!$C$4:$C$83,$A39&amp;F$2,'Mapping Population'!$D$4:$D$83)*VLOOKUP($A39,'Inputs - population data'!$A$7:$D$103,2,FALSE)</f>
        <v>0</v>
      </c>
      <c r="G39" s="37">
        <f>+SUMIF('Mapping Population'!$C$4:$C$83,$A39&amp;G$2,'Mapping Population'!$D$4:$D$83)*VLOOKUP($A39,'Inputs - population data'!$A$7:$D$103,2,FALSE)</f>
        <v>0</v>
      </c>
      <c r="H39" s="37">
        <f>+SUMIF('Mapping Population'!$C$4:$C$83,$A39&amp;H$2,'Mapping Population'!$D$4:$D$83)*VLOOKUP($A39,'Inputs - population data'!$A$7:$D$103,2,FALSE)</f>
        <v>0</v>
      </c>
      <c r="I39" s="37">
        <f>+SUMIF('Mapping Population'!$C$4:$C$83,$A39&amp;I$2,'Mapping Population'!$D$4:$D$83)*VLOOKUP($A39,'Inputs - population data'!$A$7:$D$103,2,FALSE)</f>
        <v>0</v>
      </c>
      <c r="J39" s="37">
        <f>+SUMIF('Mapping Population'!$C$4:$C$83,$A39&amp;J$2,'Mapping Population'!$D$4:$D$83)*VLOOKUP($A39,'Inputs - population data'!$A$7:$D$103,2,FALSE)</f>
        <v>0</v>
      </c>
      <c r="K39" s="37">
        <f>+SUMIF('Mapping Population'!$C$4:$C$83,$A39&amp;K$2,'Mapping Population'!$D$4:$D$83)*VLOOKUP($A39,'Inputs - population data'!$A$7:$D$103,2,FALSE)</f>
        <v>0</v>
      </c>
      <c r="L39" s="37">
        <f>+SUMIF('Mapping Population'!$C$4:$C$83,$A39&amp;L$2,'Mapping Population'!$D$4:$D$83)*VLOOKUP($A39,'Inputs - population data'!$A$7:$D$103,2,FALSE)</f>
        <v>0</v>
      </c>
      <c r="M39" s="37">
        <f>+SUMIF('Mapping Population'!$C$4:$C$83,$A39&amp;M$2,'Mapping Population'!$D$4:$D$83)*VLOOKUP($A39,'Inputs - population data'!$A$7:$D$103,2,FALSE)</f>
        <v>0</v>
      </c>
      <c r="N39" s="37">
        <f>+SUMIF('Mapping Population'!$C$4:$C$83,$A39&amp;N$2,'Mapping Population'!$D$4:$D$83)*VLOOKUP($A39,'Inputs - population data'!$A$7:$D$103,2,FALSE)</f>
        <v>9330</v>
      </c>
      <c r="O39" s="37">
        <f>+SUMIF('Mapping Population'!$C$4:$C$83,$A39&amp;O$2,'Mapping Population'!$D$4:$D$83)*VLOOKUP($A39,'Inputs - population data'!$A$7:$D$103,2,FALSE)</f>
        <v>0</v>
      </c>
      <c r="P39" s="37">
        <f>+SUMIF('Mapping Population'!$C$4:$C$83,$A39&amp;P$2,'Mapping Population'!$D$4:$D$83)*VLOOKUP($A39,'Inputs - population data'!$A$7:$D$103,2,FALSE)</f>
        <v>0</v>
      </c>
      <c r="Q39" s="37">
        <f>+SUMIF('Mapping Population'!$C$4:$C$83,$A39&amp;Q$2,'Mapping Population'!$D$4:$D$83)*VLOOKUP($A39,'Inputs - population data'!$A$7:$D$103,2,FALSE)</f>
        <v>0</v>
      </c>
      <c r="R39" s="37">
        <f>+SUMIF('Mapping Population'!$C$4:$C$83,$A39&amp;R$2,'Mapping Population'!$D$4:$D$83)*VLOOKUP($A39,'Inputs - population data'!$A$7:$D$103,2,FALSE)</f>
        <v>0</v>
      </c>
    </row>
    <row r="40" spans="1:18" x14ac:dyDescent="0.25">
      <c r="A40" s="1" t="s">
        <v>57</v>
      </c>
      <c r="B40" s="37">
        <f>+SUMIF('Mapping Population'!$C$4:$C$83,$A40&amp;B$2,'Mapping Population'!$D$4:$D$83)*VLOOKUP($A40,'Inputs - population data'!$A$7:$D$103,2,FALSE)</f>
        <v>0</v>
      </c>
      <c r="C40" s="37">
        <f>+SUMIF('Mapping Population'!$C$4:$C$83,$A40&amp;C$2,'Mapping Population'!$D$4:$D$83)*VLOOKUP($A40,'Inputs - population data'!$A$7:$D$103,2,FALSE)</f>
        <v>0</v>
      </c>
      <c r="D40" s="37">
        <f>+SUMIF('Mapping Population'!$C$4:$C$83,$A40&amp;D$2,'Mapping Population'!$D$4:$D$83)*VLOOKUP($A40,'Inputs - population data'!$A$7:$D$103,2,FALSE)</f>
        <v>0</v>
      </c>
      <c r="E40" s="37">
        <f>+SUMIF('Mapping Population'!$C$4:$C$83,$A40&amp;E$2,'Mapping Population'!$D$4:$D$83)*VLOOKUP($A40,'Inputs - population data'!$A$7:$D$103,2,FALSE)</f>
        <v>0</v>
      </c>
      <c r="F40" s="37">
        <f>+SUMIF('Mapping Population'!$C$4:$C$83,$A40&amp;F$2,'Mapping Population'!$D$4:$D$83)*VLOOKUP($A40,'Inputs - population data'!$A$7:$D$103,2,FALSE)</f>
        <v>0</v>
      </c>
      <c r="G40" s="37">
        <f>+SUMIF('Mapping Population'!$C$4:$C$83,$A40&amp;G$2,'Mapping Population'!$D$4:$D$83)*VLOOKUP($A40,'Inputs - population data'!$A$7:$D$103,2,FALSE)</f>
        <v>0</v>
      </c>
      <c r="H40" s="37">
        <f>+SUMIF('Mapping Population'!$C$4:$C$83,$A40&amp;H$2,'Mapping Population'!$D$4:$D$83)*VLOOKUP($A40,'Inputs - population data'!$A$7:$D$103,2,FALSE)</f>
        <v>0</v>
      </c>
      <c r="I40" s="37">
        <f>+SUMIF('Mapping Population'!$C$4:$C$83,$A40&amp;I$2,'Mapping Population'!$D$4:$D$83)*VLOOKUP($A40,'Inputs - population data'!$A$7:$D$103,2,FALSE)</f>
        <v>0</v>
      </c>
      <c r="J40" s="37">
        <f>+SUMIF('Mapping Population'!$C$4:$C$83,$A40&amp;J$2,'Mapping Population'!$D$4:$D$83)*VLOOKUP($A40,'Inputs - population data'!$A$7:$D$103,2,FALSE)</f>
        <v>0</v>
      </c>
      <c r="K40" s="37">
        <f>+SUMIF('Mapping Population'!$C$4:$C$83,$A40&amp;K$2,'Mapping Population'!$D$4:$D$83)*VLOOKUP($A40,'Inputs - population data'!$A$7:$D$103,2,FALSE)</f>
        <v>0</v>
      </c>
      <c r="L40" s="37">
        <f>+SUMIF('Mapping Population'!$C$4:$C$83,$A40&amp;L$2,'Mapping Population'!$D$4:$D$83)*VLOOKUP($A40,'Inputs - population data'!$A$7:$D$103,2,FALSE)</f>
        <v>0</v>
      </c>
      <c r="M40" s="37">
        <f>+SUMIF('Mapping Population'!$C$4:$C$83,$A40&amp;M$2,'Mapping Population'!$D$4:$D$83)*VLOOKUP($A40,'Inputs - population data'!$A$7:$D$103,2,FALSE)</f>
        <v>84600</v>
      </c>
      <c r="N40" s="37">
        <f>+SUMIF('Mapping Population'!$C$4:$C$83,$A40&amp;N$2,'Mapping Population'!$D$4:$D$83)*VLOOKUP($A40,'Inputs - population data'!$A$7:$D$103,2,FALSE)</f>
        <v>0</v>
      </c>
      <c r="O40" s="37">
        <f>+SUMIF('Mapping Population'!$C$4:$C$83,$A40&amp;O$2,'Mapping Population'!$D$4:$D$83)*VLOOKUP($A40,'Inputs - population data'!$A$7:$D$103,2,FALSE)</f>
        <v>0</v>
      </c>
      <c r="P40" s="37">
        <f>+SUMIF('Mapping Population'!$C$4:$C$83,$A40&amp;P$2,'Mapping Population'!$D$4:$D$83)*VLOOKUP($A40,'Inputs - population data'!$A$7:$D$103,2,FALSE)</f>
        <v>0</v>
      </c>
      <c r="Q40" s="37">
        <f>+SUMIF('Mapping Population'!$C$4:$C$83,$A40&amp;Q$2,'Mapping Population'!$D$4:$D$83)*VLOOKUP($A40,'Inputs - population data'!$A$7:$D$103,2,FALSE)</f>
        <v>0</v>
      </c>
      <c r="R40" s="37">
        <f>+SUMIF('Mapping Population'!$C$4:$C$83,$A40&amp;R$2,'Mapping Population'!$D$4:$D$83)*VLOOKUP($A40,'Inputs - population data'!$A$7:$D$103,2,FALSE)</f>
        <v>0</v>
      </c>
    </row>
    <row r="41" spans="1:18" x14ac:dyDescent="0.25">
      <c r="A41" s="1" t="s">
        <v>216</v>
      </c>
      <c r="B41" s="37">
        <f>+SUMIF('Mapping Population'!$C$4:$C$83,$A41&amp;B$2,'Mapping Population'!$D$4:$D$83)*VLOOKUP($A41,'Inputs - population data'!$A$7:$D$103,2,FALSE)</f>
        <v>0</v>
      </c>
      <c r="C41" s="37">
        <f>+SUMIF('Mapping Population'!$C$4:$C$83,$A41&amp;C$2,'Mapping Population'!$D$4:$D$83)*VLOOKUP($A41,'Inputs - population data'!$A$7:$D$103,2,FALSE)</f>
        <v>0</v>
      </c>
      <c r="D41" s="37">
        <f>+SUMIF('Mapping Population'!$C$4:$C$83,$A41&amp;D$2,'Mapping Population'!$D$4:$D$83)*VLOOKUP($A41,'Inputs - population data'!$A$7:$D$103,2,FALSE)</f>
        <v>0</v>
      </c>
      <c r="E41" s="37">
        <f>+SUMIF('Mapping Population'!$C$4:$C$83,$A41&amp;E$2,'Mapping Population'!$D$4:$D$83)*VLOOKUP($A41,'Inputs - population data'!$A$7:$D$103,2,FALSE)</f>
        <v>0</v>
      </c>
      <c r="F41" s="37">
        <f>+SUMIF('Mapping Population'!$C$4:$C$83,$A41&amp;F$2,'Mapping Population'!$D$4:$D$83)*VLOOKUP($A41,'Inputs - population data'!$A$7:$D$103,2,FALSE)</f>
        <v>0</v>
      </c>
      <c r="G41" s="37">
        <f>+SUMIF('Mapping Population'!$C$4:$C$83,$A41&amp;G$2,'Mapping Population'!$D$4:$D$83)*VLOOKUP($A41,'Inputs - population data'!$A$7:$D$103,2,FALSE)</f>
        <v>0</v>
      </c>
      <c r="H41" s="37">
        <f>+SUMIF('Mapping Population'!$C$4:$C$83,$A41&amp;H$2,'Mapping Population'!$D$4:$D$83)*VLOOKUP($A41,'Inputs - population data'!$A$7:$D$103,2,FALSE)</f>
        <v>0</v>
      </c>
      <c r="I41" s="37">
        <f>+SUMIF('Mapping Population'!$C$4:$C$83,$A41&amp;I$2,'Mapping Population'!$D$4:$D$83)*VLOOKUP($A41,'Inputs - population data'!$A$7:$D$103,2,FALSE)</f>
        <v>0</v>
      </c>
      <c r="J41" s="37">
        <f>+SUMIF('Mapping Population'!$C$4:$C$83,$A41&amp;J$2,'Mapping Population'!$D$4:$D$83)*VLOOKUP($A41,'Inputs - population data'!$A$7:$D$103,2,FALSE)</f>
        <v>0</v>
      </c>
      <c r="K41" s="37">
        <f>+SUMIF('Mapping Population'!$C$4:$C$83,$A41&amp;K$2,'Mapping Population'!$D$4:$D$83)*VLOOKUP($A41,'Inputs - population data'!$A$7:$D$103,2,FALSE)</f>
        <v>0</v>
      </c>
      <c r="L41" s="37">
        <f>+SUMIF('Mapping Population'!$C$4:$C$83,$A41&amp;L$2,'Mapping Population'!$D$4:$D$83)*VLOOKUP($A41,'Inputs - population data'!$A$7:$D$103,2,FALSE)</f>
        <v>0</v>
      </c>
      <c r="M41" s="37">
        <f>+SUMIF('Mapping Population'!$C$4:$C$83,$A41&amp;M$2,'Mapping Population'!$D$4:$D$83)*VLOOKUP($A41,'Inputs - population data'!$A$7:$D$103,2,FALSE)</f>
        <v>0</v>
      </c>
      <c r="N41" s="37">
        <f>+SUMIF('Mapping Population'!$C$4:$C$83,$A41&amp;N$2,'Mapping Population'!$D$4:$D$83)*VLOOKUP($A41,'Inputs - population data'!$A$7:$D$103,2,FALSE)</f>
        <v>0</v>
      </c>
      <c r="O41" s="37">
        <f>+SUMIF('Mapping Population'!$C$4:$C$83,$A41&amp;O$2,'Mapping Population'!$D$4:$D$83)*VLOOKUP($A41,'Inputs - population data'!$A$7:$D$103,2,FALSE)</f>
        <v>0</v>
      </c>
      <c r="P41" s="37">
        <f>+SUMIF('Mapping Population'!$C$4:$C$83,$A41&amp;P$2,'Mapping Population'!$D$4:$D$83)*VLOOKUP($A41,'Inputs - population data'!$A$7:$D$103,2,FALSE)</f>
        <v>0</v>
      </c>
      <c r="Q41" s="37">
        <f>+SUMIF('Mapping Population'!$C$4:$C$83,$A41&amp;Q$2,'Mapping Population'!$D$4:$D$83)*VLOOKUP($A41,'Inputs - population data'!$A$7:$D$103,2,FALSE)</f>
        <v>46500</v>
      </c>
      <c r="R41" s="37">
        <f>+SUMIF('Mapping Population'!$C$4:$C$83,$A41&amp;R$2,'Mapping Population'!$D$4:$D$83)*VLOOKUP($A41,'Inputs - population data'!$A$7:$D$103,2,FALSE)</f>
        <v>0</v>
      </c>
    </row>
    <row r="42" spans="1:18" x14ac:dyDescent="0.25">
      <c r="A42" s="1" t="s">
        <v>66</v>
      </c>
      <c r="B42" s="37">
        <f>+SUMIF('Mapping Population'!$C$4:$C$83,$A42&amp;B$2,'Mapping Population'!$D$4:$D$83)*VLOOKUP($A42,'Inputs - population data'!$A$7:$D$103,2,FALSE)</f>
        <v>0</v>
      </c>
      <c r="C42" s="37">
        <f>+SUMIF('Mapping Population'!$C$4:$C$83,$A42&amp;C$2,'Mapping Population'!$D$4:$D$83)*VLOOKUP($A42,'Inputs - population data'!$A$7:$D$103,2,FALSE)</f>
        <v>0</v>
      </c>
      <c r="D42" s="37">
        <f>+SUMIF('Mapping Population'!$C$4:$C$83,$A42&amp;D$2,'Mapping Population'!$D$4:$D$83)*VLOOKUP($A42,'Inputs - population data'!$A$7:$D$103,2,FALSE)</f>
        <v>0</v>
      </c>
      <c r="E42" s="37">
        <f>+SUMIF('Mapping Population'!$C$4:$C$83,$A42&amp;E$2,'Mapping Population'!$D$4:$D$83)*VLOOKUP($A42,'Inputs - population data'!$A$7:$D$103,2,FALSE)</f>
        <v>0</v>
      </c>
      <c r="F42" s="37">
        <f>+SUMIF('Mapping Population'!$C$4:$C$83,$A42&amp;F$2,'Mapping Population'!$D$4:$D$83)*VLOOKUP($A42,'Inputs - population data'!$A$7:$D$103,2,FALSE)</f>
        <v>0</v>
      </c>
      <c r="G42" s="37">
        <f>+SUMIF('Mapping Population'!$C$4:$C$83,$A42&amp;G$2,'Mapping Population'!$D$4:$D$83)*VLOOKUP($A42,'Inputs - population data'!$A$7:$D$103,2,FALSE)</f>
        <v>0</v>
      </c>
      <c r="H42" s="37">
        <f>+SUMIF('Mapping Population'!$C$4:$C$83,$A42&amp;H$2,'Mapping Population'!$D$4:$D$83)*VLOOKUP($A42,'Inputs - population data'!$A$7:$D$103,2,FALSE)</f>
        <v>0</v>
      </c>
      <c r="I42" s="37">
        <f>+SUMIF('Mapping Population'!$C$4:$C$83,$A42&amp;I$2,'Mapping Population'!$D$4:$D$83)*VLOOKUP($A42,'Inputs - population data'!$A$7:$D$103,2,FALSE)</f>
        <v>0</v>
      </c>
      <c r="J42" s="37">
        <f>+SUMIF('Mapping Population'!$C$4:$C$83,$A42&amp;J$2,'Mapping Population'!$D$4:$D$83)*VLOOKUP($A42,'Inputs - population data'!$A$7:$D$103,2,FALSE)</f>
        <v>0</v>
      </c>
      <c r="K42" s="37">
        <f>+SUMIF('Mapping Population'!$C$4:$C$83,$A42&amp;K$2,'Mapping Population'!$D$4:$D$83)*VLOOKUP($A42,'Inputs - population data'!$A$7:$D$103,2,FALSE)</f>
        <v>0</v>
      </c>
      <c r="L42" s="37">
        <f>+SUMIF('Mapping Population'!$C$4:$C$83,$A42&amp;L$2,'Mapping Population'!$D$4:$D$83)*VLOOKUP($A42,'Inputs - population data'!$A$7:$D$103,2,FALSE)</f>
        <v>0</v>
      </c>
      <c r="M42" s="37">
        <f>+SUMIF('Mapping Population'!$C$4:$C$83,$A42&amp;M$2,'Mapping Population'!$D$4:$D$83)*VLOOKUP($A42,'Inputs - population data'!$A$7:$D$103,2,FALSE)</f>
        <v>0</v>
      </c>
      <c r="N42" s="37">
        <f>+SUMIF('Mapping Population'!$C$4:$C$83,$A42&amp;N$2,'Mapping Population'!$D$4:$D$83)*VLOOKUP($A42,'Inputs - population data'!$A$7:$D$103,2,FALSE)</f>
        <v>0</v>
      </c>
      <c r="O42" s="37">
        <f>+SUMIF('Mapping Population'!$C$4:$C$83,$A42&amp;O$2,'Mapping Population'!$D$4:$D$83)*VLOOKUP($A42,'Inputs - population data'!$A$7:$D$103,2,FALSE)</f>
        <v>0</v>
      </c>
      <c r="P42" s="37">
        <f>+SUMIF('Mapping Population'!$C$4:$C$83,$A42&amp;P$2,'Mapping Population'!$D$4:$D$83)*VLOOKUP($A42,'Inputs - population data'!$A$7:$D$103,2,FALSE)</f>
        <v>0</v>
      </c>
      <c r="Q42" s="37">
        <f>+SUMIF('Mapping Population'!$C$4:$C$83,$A42&amp;Q$2,'Mapping Population'!$D$4:$D$83)*VLOOKUP($A42,'Inputs - population data'!$A$7:$D$103,2,FALSE)</f>
        <v>0</v>
      </c>
      <c r="R42" s="37">
        <f>+SUMIF('Mapping Population'!$C$4:$C$83,$A42&amp;R$2,'Mapping Population'!$D$4:$D$83)*VLOOKUP($A42,'Inputs - population data'!$A$7:$D$103,2,FALSE)</f>
        <v>52700</v>
      </c>
    </row>
    <row r="43" spans="1:18" x14ac:dyDescent="0.25">
      <c r="A43" s="1" t="s">
        <v>37</v>
      </c>
      <c r="B43" s="37">
        <f>+SUMIF('Mapping Population'!$C$4:$C$83,$A43&amp;B$2,'Mapping Population'!$D$4:$D$83)*VLOOKUP($A43,'Inputs - population data'!$A$7:$D$103,2,FALSE)</f>
        <v>0</v>
      </c>
      <c r="C43" s="37">
        <f>+SUMIF('Mapping Population'!$C$4:$C$83,$A43&amp;C$2,'Mapping Population'!$D$4:$D$83)*VLOOKUP($A43,'Inputs - population data'!$A$7:$D$103,2,FALSE)</f>
        <v>28700</v>
      </c>
      <c r="D43" s="37">
        <f>+SUMIF('Mapping Population'!$C$4:$C$83,$A43&amp;D$2,'Mapping Population'!$D$4:$D$83)*VLOOKUP($A43,'Inputs - population data'!$A$7:$D$103,2,FALSE)</f>
        <v>0</v>
      </c>
      <c r="E43" s="37">
        <f>+SUMIF('Mapping Population'!$C$4:$C$83,$A43&amp;E$2,'Mapping Population'!$D$4:$D$83)*VLOOKUP($A43,'Inputs - population data'!$A$7:$D$103,2,FALSE)</f>
        <v>0</v>
      </c>
      <c r="F43" s="37">
        <f>+SUMIF('Mapping Population'!$C$4:$C$83,$A43&amp;F$2,'Mapping Population'!$D$4:$D$83)*VLOOKUP($A43,'Inputs - population data'!$A$7:$D$103,2,FALSE)</f>
        <v>0</v>
      </c>
      <c r="G43" s="37">
        <f>+SUMIF('Mapping Population'!$C$4:$C$83,$A43&amp;G$2,'Mapping Population'!$D$4:$D$83)*VLOOKUP($A43,'Inputs - population data'!$A$7:$D$103,2,FALSE)</f>
        <v>0</v>
      </c>
      <c r="H43" s="37">
        <f>+SUMIF('Mapping Population'!$C$4:$C$83,$A43&amp;H$2,'Mapping Population'!$D$4:$D$83)*VLOOKUP($A43,'Inputs - population data'!$A$7:$D$103,2,FALSE)</f>
        <v>0</v>
      </c>
      <c r="I43" s="37">
        <f>+SUMIF('Mapping Population'!$C$4:$C$83,$A43&amp;I$2,'Mapping Population'!$D$4:$D$83)*VLOOKUP($A43,'Inputs - population data'!$A$7:$D$103,2,FALSE)</f>
        <v>0</v>
      </c>
      <c r="J43" s="37">
        <f>+SUMIF('Mapping Population'!$C$4:$C$83,$A43&amp;J$2,'Mapping Population'!$D$4:$D$83)*VLOOKUP($A43,'Inputs - population data'!$A$7:$D$103,2,FALSE)</f>
        <v>0</v>
      </c>
      <c r="K43" s="37">
        <f>+SUMIF('Mapping Population'!$C$4:$C$83,$A43&amp;K$2,'Mapping Population'!$D$4:$D$83)*VLOOKUP($A43,'Inputs - population data'!$A$7:$D$103,2,FALSE)</f>
        <v>0</v>
      </c>
      <c r="L43" s="37">
        <f>+SUMIF('Mapping Population'!$C$4:$C$83,$A43&amp;L$2,'Mapping Population'!$D$4:$D$83)*VLOOKUP($A43,'Inputs - population data'!$A$7:$D$103,2,FALSE)</f>
        <v>0</v>
      </c>
      <c r="M43" s="37">
        <f>+SUMIF('Mapping Population'!$C$4:$C$83,$A43&amp;M$2,'Mapping Population'!$D$4:$D$83)*VLOOKUP($A43,'Inputs - population data'!$A$7:$D$103,2,FALSE)</f>
        <v>0</v>
      </c>
      <c r="N43" s="37">
        <f>+SUMIF('Mapping Population'!$C$4:$C$83,$A43&amp;N$2,'Mapping Population'!$D$4:$D$83)*VLOOKUP($A43,'Inputs - population data'!$A$7:$D$103,2,FALSE)</f>
        <v>0</v>
      </c>
      <c r="O43" s="37">
        <f>+SUMIF('Mapping Population'!$C$4:$C$83,$A43&amp;O$2,'Mapping Population'!$D$4:$D$83)*VLOOKUP($A43,'Inputs - population data'!$A$7:$D$103,2,FALSE)</f>
        <v>0</v>
      </c>
      <c r="P43" s="37">
        <f>+SUMIF('Mapping Population'!$C$4:$C$83,$A43&amp;P$2,'Mapping Population'!$D$4:$D$83)*VLOOKUP($A43,'Inputs - population data'!$A$7:$D$103,2,FALSE)</f>
        <v>0</v>
      </c>
      <c r="Q43" s="37">
        <f>+SUMIF('Mapping Population'!$C$4:$C$83,$A43&amp;Q$2,'Mapping Population'!$D$4:$D$83)*VLOOKUP($A43,'Inputs - population data'!$A$7:$D$103,2,FALSE)</f>
        <v>0</v>
      </c>
      <c r="R43" s="37">
        <f>+SUMIF('Mapping Population'!$C$4:$C$83,$A43&amp;R$2,'Mapping Population'!$D$4:$D$83)*VLOOKUP($A43,'Inputs - population data'!$A$7:$D$103,2,FALSE)</f>
        <v>0</v>
      </c>
    </row>
    <row r="44" spans="1:18" x14ac:dyDescent="0.25">
      <c r="A44" s="1" t="s">
        <v>61</v>
      </c>
      <c r="B44" s="37">
        <f>+SUMIF('Mapping Population'!$C$4:$C$83,$A44&amp;B$2,'Mapping Population'!$D$4:$D$83)*VLOOKUP($A44,'Inputs - population data'!$A$7:$D$103,2,FALSE)</f>
        <v>0</v>
      </c>
      <c r="C44" s="37">
        <f>+SUMIF('Mapping Population'!$C$4:$C$83,$A44&amp;C$2,'Mapping Population'!$D$4:$D$83)*VLOOKUP($A44,'Inputs - population data'!$A$7:$D$103,2,FALSE)</f>
        <v>0</v>
      </c>
      <c r="D44" s="37">
        <f>+SUMIF('Mapping Population'!$C$4:$C$83,$A44&amp;D$2,'Mapping Population'!$D$4:$D$83)*VLOOKUP($A44,'Inputs - population data'!$A$7:$D$103,2,FALSE)</f>
        <v>0</v>
      </c>
      <c r="E44" s="37">
        <f>+SUMIF('Mapping Population'!$C$4:$C$83,$A44&amp;E$2,'Mapping Population'!$D$4:$D$83)*VLOOKUP($A44,'Inputs - population data'!$A$7:$D$103,2,FALSE)</f>
        <v>0</v>
      </c>
      <c r="F44" s="37">
        <f>+SUMIF('Mapping Population'!$C$4:$C$83,$A44&amp;F$2,'Mapping Population'!$D$4:$D$83)*VLOOKUP($A44,'Inputs - population data'!$A$7:$D$103,2,FALSE)</f>
        <v>0</v>
      </c>
      <c r="G44" s="37">
        <f>+SUMIF('Mapping Population'!$C$4:$C$83,$A44&amp;G$2,'Mapping Population'!$D$4:$D$83)*VLOOKUP($A44,'Inputs - population data'!$A$7:$D$103,2,FALSE)</f>
        <v>0</v>
      </c>
      <c r="H44" s="37">
        <f>+SUMIF('Mapping Population'!$C$4:$C$83,$A44&amp;H$2,'Mapping Population'!$D$4:$D$83)*VLOOKUP($A44,'Inputs - population data'!$A$7:$D$103,2,FALSE)</f>
        <v>0</v>
      </c>
      <c r="I44" s="37">
        <f>+SUMIF('Mapping Population'!$C$4:$C$83,$A44&amp;I$2,'Mapping Population'!$D$4:$D$83)*VLOOKUP($A44,'Inputs - population data'!$A$7:$D$103,2,FALSE)</f>
        <v>0</v>
      </c>
      <c r="J44" s="37">
        <f>+SUMIF('Mapping Population'!$C$4:$C$83,$A44&amp;J$2,'Mapping Population'!$D$4:$D$83)*VLOOKUP($A44,'Inputs - population data'!$A$7:$D$103,2,FALSE)</f>
        <v>0</v>
      </c>
      <c r="K44" s="37">
        <f>+SUMIF('Mapping Population'!$C$4:$C$83,$A44&amp;K$2,'Mapping Population'!$D$4:$D$83)*VLOOKUP($A44,'Inputs - population data'!$A$7:$D$103,2,FALSE)</f>
        <v>0</v>
      </c>
      <c r="L44" s="37">
        <f>+SUMIF('Mapping Population'!$C$4:$C$83,$A44&amp;L$2,'Mapping Population'!$D$4:$D$83)*VLOOKUP($A44,'Inputs - population data'!$A$7:$D$103,2,FALSE)</f>
        <v>0</v>
      </c>
      <c r="M44" s="37">
        <f>+SUMIF('Mapping Population'!$C$4:$C$83,$A44&amp;M$2,'Mapping Population'!$D$4:$D$83)*VLOOKUP($A44,'Inputs - population data'!$A$7:$D$103,2,FALSE)</f>
        <v>14850</v>
      </c>
      <c r="N44" s="37">
        <f>+SUMIF('Mapping Population'!$C$4:$C$83,$A44&amp;N$2,'Mapping Population'!$D$4:$D$83)*VLOOKUP($A44,'Inputs - population data'!$A$7:$D$103,2,FALSE)</f>
        <v>0</v>
      </c>
      <c r="O44" s="37">
        <f>+SUMIF('Mapping Population'!$C$4:$C$83,$A44&amp;O$2,'Mapping Population'!$D$4:$D$83)*VLOOKUP($A44,'Inputs - population data'!$A$7:$D$103,2,FALSE)</f>
        <v>0</v>
      </c>
      <c r="P44" s="37">
        <f>+SUMIF('Mapping Population'!$C$4:$C$83,$A44&amp;P$2,'Mapping Population'!$D$4:$D$83)*VLOOKUP($A44,'Inputs - population data'!$A$7:$D$103,2,FALSE)</f>
        <v>0</v>
      </c>
      <c r="Q44" s="37">
        <f>+SUMIF('Mapping Population'!$C$4:$C$83,$A44&amp;Q$2,'Mapping Population'!$D$4:$D$83)*VLOOKUP($A44,'Inputs - population data'!$A$7:$D$103,2,FALSE)</f>
        <v>0</v>
      </c>
      <c r="R44" s="37">
        <f>+SUMIF('Mapping Population'!$C$4:$C$83,$A44&amp;R$2,'Mapping Population'!$D$4:$D$83)*VLOOKUP($A44,'Inputs - population data'!$A$7:$D$103,2,FALSE)</f>
        <v>0</v>
      </c>
    </row>
    <row r="45" spans="1:18" x14ac:dyDescent="0.25">
      <c r="A45" s="1" t="s">
        <v>65</v>
      </c>
      <c r="B45" s="37">
        <f>+SUMIF('Mapping Population'!$C$4:$C$83,$A45&amp;B$2,'Mapping Population'!$D$4:$D$83)*VLOOKUP($A45,'Inputs - population data'!$A$7:$D$103,2,FALSE)</f>
        <v>0</v>
      </c>
      <c r="C45" s="37">
        <f>+SUMIF('Mapping Population'!$C$4:$C$83,$A45&amp;C$2,'Mapping Population'!$D$4:$D$83)*VLOOKUP($A45,'Inputs - population data'!$A$7:$D$103,2,FALSE)</f>
        <v>0</v>
      </c>
      <c r="D45" s="37">
        <f>+SUMIF('Mapping Population'!$C$4:$C$83,$A45&amp;D$2,'Mapping Population'!$D$4:$D$83)*VLOOKUP($A45,'Inputs - population data'!$A$7:$D$103,2,FALSE)</f>
        <v>0</v>
      </c>
      <c r="E45" s="37">
        <f>+SUMIF('Mapping Population'!$C$4:$C$83,$A45&amp;E$2,'Mapping Population'!$D$4:$D$83)*VLOOKUP($A45,'Inputs - population data'!$A$7:$D$103,2,FALSE)</f>
        <v>0</v>
      </c>
      <c r="F45" s="37">
        <f>+SUMIF('Mapping Population'!$C$4:$C$83,$A45&amp;F$2,'Mapping Population'!$D$4:$D$83)*VLOOKUP($A45,'Inputs - population data'!$A$7:$D$103,2,FALSE)</f>
        <v>0</v>
      </c>
      <c r="G45" s="37">
        <f>+SUMIF('Mapping Population'!$C$4:$C$83,$A45&amp;G$2,'Mapping Population'!$D$4:$D$83)*VLOOKUP($A45,'Inputs - population data'!$A$7:$D$103,2,FALSE)</f>
        <v>0</v>
      </c>
      <c r="H45" s="37">
        <f>+SUMIF('Mapping Population'!$C$4:$C$83,$A45&amp;H$2,'Mapping Population'!$D$4:$D$83)*VLOOKUP($A45,'Inputs - population data'!$A$7:$D$103,2,FALSE)</f>
        <v>0</v>
      </c>
      <c r="I45" s="37">
        <f>+SUMIF('Mapping Population'!$C$4:$C$83,$A45&amp;I$2,'Mapping Population'!$D$4:$D$83)*VLOOKUP($A45,'Inputs - population data'!$A$7:$D$103,2,FALSE)</f>
        <v>0</v>
      </c>
      <c r="J45" s="37">
        <f>+SUMIF('Mapping Population'!$C$4:$C$83,$A45&amp;J$2,'Mapping Population'!$D$4:$D$83)*VLOOKUP($A45,'Inputs - population data'!$A$7:$D$103,2,FALSE)</f>
        <v>0</v>
      </c>
      <c r="K45" s="37">
        <f>+SUMIF('Mapping Population'!$C$4:$C$83,$A45&amp;K$2,'Mapping Population'!$D$4:$D$83)*VLOOKUP($A45,'Inputs - population data'!$A$7:$D$103,2,FALSE)</f>
        <v>0</v>
      </c>
      <c r="L45" s="37">
        <f>+SUMIF('Mapping Population'!$C$4:$C$83,$A45&amp;L$2,'Mapping Population'!$D$4:$D$83)*VLOOKUP($A45,'Inputs - population data'!$A$7:$D$103,2,FALSE)</f>
        <v>0</v>
      </c>
      <c r="M45" s="37">
        <f>+SUMIF('Mapping Population'!$C$4:$C$83,$A45&amp;M$2,'Mapping Population'!$D$4:$D$83)*VLOOKUP($A45,'Inputs - population data'!$A$7:$D$103,2,FALSE)</f>
        <v>0</v>
      </c>
      <c r="N45" s="37">
        <f>+SUMIF('Mapping Population'!$C$4:$C$83,$A45&amp;N$2,'Mapping Population'!$D$4:$D$83)*VLOOKUP($A45,'Inputs - population data'!$A$7:$D$103,2,FALSE)</f>
        <v>0</v>
      </c>
      <c r="O45" s="37">
        <f>+SUMIF('Mapping Population'!$C$4:$C$83,$A45&amp;O$2,'Mapping Population'!$D$4:$D$83)*VLOOKUP($A45,'Inputs - population data'!$A$7:$D$103,2,FALSE)</f>
        <v>0</v>
      </c>
      <c r="P45" s="37">
        <f>+SUMIF('Mapping Population'!$C$4:$C$83,$A45&amp;P$2,'Mapping Population'!$D$4:$D$83)*VLOOKUP($A45,'Inputs - population data'!$A$7:$D$103,2,FALSE)</f>
        <v>68900</v>
      </c>
      <c r="Q45" s="37">
        <f>+SUMIF('Mapping Population'!$C$4:$C$83,$A45&amp;Q$2,'Mapping Population'!$D$4:$D$83)*VLOOKUP($A45,'Inputs - population data'!$A$7:$D$103,2,FALSE)</f>
        <v>0</v>
      </c>
      <c r="R45" s="37">
        <f>+SUMIF('Mapping Population'!$C$4:$C$83,$A45&amp;R$2,'Mapping Population'!$D$4:$D$83)*VLOOKUP($A45,'Inputs - population data'!$A$7:$D$103,2,FALSE)</f>
        <v>0</v>
      </c>
    </row>
    <row r="46" spans="1:18" x14ac:dyDescent="0.25">
      <c r="A46" s="1" t="s">
        <v>62</v>
      </c>
      <c r="B46" s="37">
        <f>+SUMIF('Mapping Population'!$C$4:$C$83,$A46&amp;B$2,'Mapping Population'!$D$4:$D$83)*VLOOKUP($A46,'Inputs - population data'!$A$7:$D$103,2,FALSE)</f>
        <v>0</v>
      </c>
      <c r="C46" s="37">
        <f>+SUMIF('Mapping Population'!$C$4:$C$83,$A46&amp;C$2,'Mapping Population'!$D$4:$D$83)*VLOOKUP($A46,'Inputs - population data'!$A$7:$D$103,2,FALSE)</f>
        <v>0</v>
      </c>
      <c r="D46" s="37">
        <f>+SUMIF('Mapping Population'!$C$4:$C$83,$A46&amp;D$2,'Mapping Population'!$D$4:$D$83)*VLOOKUP($A46,'Inputs - population data'!$A$7:$D$103,2,FALSE)</f>
        <v>0</v>
      </c>
      <c r="E46" s="37">
        <f>+SUMIF('Mapping Population'!$C$4:$C$83,$A46&amp;E$2,'Mapping Population'!$D$4:$D$83)*VLOOKUP($A46,'Inputs - population data'!$A$7:$D$103,2,FALSE)</f>
        <v>0</v>
      </c>
      <c r="F46" s="37">
        <f>+SUMIF('Mapping Population'!$C$4:$C$83,$A46&amp;F$2,'Mapping Population'!$D$4:$D$83)*VLOOKUP($A46,'Inputs - population data'!$A$7:$D$103,2,FALSE)</f>
        <v>0</v>
      </c>
      <c r="G46" s="37">
        <f>+SUMIF('Mapping Population'!$C$4:$C$83,$A46&amp;G$2,'Mapping Population'!$D$4:$D$83)*VLOOKUP($A46,'Inputs - population data'!$A$7:$D$103,2,FALSE)</f>
        <v>0</v>
      </c>
      <c r="H46" s="37">
        <f>+SUMIF('Mapping Population'!$C$4:$C$83,$A46&amp;H$2,'Mapping Population'!$D$4:$D$83)*VLOOKUP($A46,'Inputs - population data'!$A$7:$D$103,2,FALSE)</f>
        <v>0</v>
      </c>
      <c r="I46" s="37">
        <f>+SUMIF('Mapping Population'!$C$4:$C$83,$A46&amp;I$2,'Mapping Population'!$D$4:$D$83)*VLOOKUP($A46,'Inputs - population data'!$A$7:$D$103,2,FALSE)</f>
        <v>0</v>
      </c>
      <c r="J46" s="37">
        <f>+SUMIF('Mapping Population'!$C$4:$C$83,$A46&amp;J$2,'Mapping Population'!$D$4:$D$83)*VLOOKUP($A46,'Inputs - population data'!$A$7:$D$103,2,FALSE)</f>
        <v>0</v>
      </c>
      <c r="K46" s="37">
        <f>+SUMIF('Mapping Population'!$C$4:$C$83,$A46&amp;K$2,'Mapping Population'!$D$4:$D$83)*VLOOKUP($A46,'Inputs - population data'!$A$7:$D$103,2,FALSE)</f>
        <v>0</v>
      </c>
      <c r="L46" s="37">
        <f>+SUMIF('Mapping Population'!$C$4:$C$83,$A46&amp;L$2,'Mapping Population'!$D$4:$D$83)*VLOOKUP($A46,'Inputs - population data'!$A$7:$D$103,2,FALSE)</f>
        <v>0</v>
      </c>
      <c r="M46" s="37">
        <f>+SUMIF('Mapping Population'!$C$4:$C$83,$A46&amp;M$2,'Mapping Population'!$D$4:$D$83)*VLOOKUP($A46,'Inputs - population data'!$A$7:$D$103,2,FALSE)</f>
        <v>3713.5027624309396</v>
      </c>
      <c r="N46" s="37">
        <f>+SUMIF('Mapping Population'!$C$4:$C$83,$A46&amp;N$2,'Mapping Population'!$D$4:$D$83)*VLOOKUP($A46,'Inputs - population data'!$A$7:$D$103,2,FALSE)</f>
        <v>9686.4972375690595</v>
      </c>
      <c r="O46" s="37">
        <f>+SUMIF('Mapping Population'!$C$4:$C$83,$A46&amp;O$2,'Mapping Population'!$D$4:$D$83)*VLOOKUP($A46,'Inputs - population data'!$A$7:$D$103,2,FALSE)</f>
        <v>0</v>
      </c>
      <c r="P46" s="37">
        <f>+SUMIF('Mapping Population'!$C$4:$C$83,$A46&amp;P$2,'Mapping Population'!$D$4:$D$83)*VLOOKUP($A46,'Inputs - population data'!$A$7:$D$103,2,FALSE)</f>
        <v>0</v>
      </c>
      <c r="Q46" s="37">
        <f>+SUMIF('Mapping Population'!$C$4:$C$83,$A46&amp;Q$2,'Mapping Population'!$D$4:$D$83)*VLOOKUP($A46,'Inputs - population data'!$A$7:$D$103,2,FALSE)</f>
        <v>0</v>
      </c>
      <c r="R46" s="37">
        <f>+SUMIF('Mapping Population'!$C$4:$C$83,$A46&amp;R$2,'Mapping Population'!$D$4:$D$83)*VLOOKUP($A46,'Inputs - population data'!$A$7:$D$103,2,FALSE)</f>
        <v>0</v>
      </c>
    </row>
    <row r="47" spans="1:18" x14ac:dyDescent="0.25">
      <c r="A47" s="1" t="s">
        <v>16</v>
      </c>
      <c r="B47" s="37">
        <f>+SUMIF('Mapping Population'!$C$4:$C$83,$A47&amp;B$2,'Mapping Population'!$D$4:$D$83)*VLOOKUP($A47,'Inputs - population data'!$A$7:$D$103,2,FALSE)</f>
        <v>0</v>
      </c>
      <c r="C47" s="37">
        <f>+SUMIF('Mapping Population'!$C$4:$C$83,$A47&amp;C$2,'Mapping Population'!$D$4:$D$83)*VLOOKUP($A47,'Inputs - population data'!$A$7:$D$103,2,FALSE)</f>
        <v>0</v>
      </c>
      <c r="D47" s="37">
        <f>+SUMIF('Mapping Population'!$C$4:$C$83,$A47&amp;D$2,'Mapping Population'!$D$4:$D$83)*VLOOKUP($A47,'Inputs - population data'!$A$7:$D$103,2,FALSE)</f>
        <v>0</v>
      </c>
      <c r="E47" s="37">
        <f>+SUMIF('Mapping Population'!$C$4:$C$83,$A47&amp;E$2,'Mapping Population'!$D$4:$D$83)*VLOOKUP($A47,'Inputs - population data'!$A$7:$D$103,2,FALSE)</f>
        <v>0</v>
      </c>
      <c r="F47" s="37">
        <f>+SUMIF('Mapping Population'!$C$4:$C$83,$A47&amp;F$2,'Mapping Population'!$D$4:$D$83)*VLOOKUP($A47,'Inputs - population data'!$A$7:$D$103,2,FALSE)</f>
        <v>0</v>
      </c>
      <c r="G47" s="37">
        <f>+SUMIF('Mapping Population'!$C$4:$C$83,$A47&amp;G$2,'Mapping Population'!$D$4:$D$83)*VLOOKUP($A47,'Inputs - population data'!$A$7:$D$103,2,FALSE)</f>
        <v>0</v>
      </c>
      <c r="H47" s="37">
        <f>+SUMIF('Mapping Population'!$C$4:$C$83,$A47&amp;H$2,'Mapping Population'!$D$4:$D$83)*VLOOKUP($A47,'Inputs - population data'!$A$7:$D$103,2,FALSE)</f>
        <v>0</v>
      </c>
      <c r="I47" s="37">
        <f>+SUMIF('Mapping Population'!$C$4:$C$83,$A47&amp;I$2,'Mapping Population'!$D$4:$D$83)*VLOOKUP($A47,'Inputs - population data'!$A$7:$D$103,2,FALSE)</f>
        <v>0</v>
      </c>
      <c r="J47" s="37">
        <f>+SUMIF('Mapping Population'!$C$4:$C$83,$A47&amp;J$2,'Mapping Population'!$D$4:$D$83)*VLOOKUP($A47,'Inputs - population data'!$A$7:$D$103,2,FALSE)</f>
        <v>0</v>
      </c>
      <c r="K47" s="37">
        <f>+SUMIF('Mapping Population'!$C$4:$C$83,$A47&amp;K$2,'Mapping Population'!$D$4:$D$83)*VLOOKUP($A47,'Inputs - population data'!$A$7:$D$103,2,FALSE)</f>
        <v>41100</v>
      </c>
      <c r="L47" s="37">
        <f>+SUMIF('Mapping Population'!$C$4:$C$83,$A47&amp;L$2,'Mapping Population'!$D$4:$D$83)*VLOOKUP($A47,'Inputs - population data'!$A$7:$D$103,2,FALSE)</f>
        <v>0</v>
      </c>
      <c r="M47" s="37">
        <f>+SUMIF('Mapping Population'!$C$4:$C$83,$A47&amp;M$2,'Mapping Population'!$D$4:$D$83)*VLOOKUP($A47,'Inputs - population data'!$A$7:$D$103,2,FALSE)</f>
        <v>0</v>
      </c>
      <c r="N47" s="37">
        <f>+SUMIF('Mapping Population'!$C$4:$C$83,$A47&amp;N$2,'Mapping Population'!$D$4:$D$83)*VLOOKUP($A47,'Inputs - population data'!$A$7:$D$103,2,FALSE)</f>
        <v>0</v>
      </c>
      <c r="O47" s="37">
        <f>+SUMIF('Mapping Population'!$C$4:$C$83,$A47&amp;O$2,'Mapping Population'!$D$4:$D$83)*VLOOKUP($A47,'Inputs - population data'!$A$7:$D$103,2,FALSE)</f>
        <v>0</v>
      </c>
      <c r="P47" s="37">
        <f>+SUMIF('Mapping Population'!$C$4:$C$83,$A47&amp;P$2,'Mapping Population'!$D$4:$D$83)*VLOOKUP($A47,'Inputs - population data'!$A$7:$D$103,2,FALSE)</f>
        <v>0</v>
      </c>
      <c r="Q47" s="37">
        <f>+SUMIF('Mapping Population'!$C$4:$C$83,$A47&amp;Q$2,'Mapping Population'!$D$4:$D$83)*VLOOKUP($A47,'Inputs - population data'!$A$7:$D$103,2,FALSE)</f>
        <v>0</v>
      </c>
      <c r="R47" s="37">
        <f>+SUMIF('Mapping Population'!$C$4:$C$83,$A47&amp;R$2,'Mapping Population'!$D$4:$D$83)*VLOOKUP($A47,'Inputs - population data'!$A$7:$D$103,2,FALSE)</f>
        <v>0</v>
      </c>
    </row>
    <row r="48" spans="1:18" x14ac:dyDescent="0.25">
      <c r="A48" s="1" t="s">
        <v>48</v>
      </c>
      <c r="B48" s="37">
        <f>+SUMIF('Mapping Population'!$C$4:$C$83,$A48&amp;B$2,'Mapping Population'!$D$4:$D$83)*VLOOKUP($A48,'Inputs - population data'!$A$7:$D$103,2,FALSE)</f>
        <v>0</v>
      </c>
      <c r="C48" s="37">
        <f>+SUMIF('Mapping Population'!$C$4:$C$83,$A48&amp;C$2,'Mapping Population'!$D$4:$D$83)*VLOOKUP($A48,'Inputs - population data'!$A$7:$D$103,2,FALSE)</f>
        <v>0</v>
      </c>
      <c r="D48" s="37">
        <f>+SUMIF('Mapping Population'!$C$4:$C$83,$A48&amp;D$2,'Mapping Population'!$D$4:$D$83)*VLOOKUP($A48,'Inputs - population data'!$A$7:$D$103,2,FALSE)</f>
        <v>0</v>
      </c>
      <c r="E48" s="37">
        <f>+SUMIF('Mapping Population'!$C$4:$C$83,$A48&amp;E$2,'Mapping Population'!$D$4:$D$83)*VLOOKUP($A48,'Inputs - population data'!$A$7:$D$103,2,FALSE)</f>
        <v>0</v>
      </c>
      <c r="F48" s="37">
        <f>+SUMIF('Mapping Population'!$C$4:$C$83,$A48&amp;F$2,'Mapping Population'!$D$4:$D$83)*VLOOKUP($A48,'Inputs - population data'!$A$7:$D$103,2,FALSE)</f>
        <v>0</v>
      </c>
      <c r="G48" s="37">
        <f>+SUMIF('Mapping Population'!$C$4:$C$83,$A48&amp;G$2,'Mapping Population'!$D$4:$D$83)*VLOOKUP($A48,'Inputs - population data'!$A$7:$D$103,2,FALSE)</f>
        <v>0</v>
      </c>
      <c r="H48" s="37">
        <f>+SUMIF('Mapping Population'!$C$4:$C$83,$A48&amp;H$2,'Mapping Population'!$D$4:$D$83)*VLOOKUP($A48,'Inputs - population data'!$A$7:$D$103,2,FALSE)</f>
        <v>0</v>
      </c>
      <c r="I48" s="37">
        <f>+SUMIF('Mapping Population'!$C$4:$C$83,$A48&amp;I$2,'Mapping Population'!$D$4:$D$83)*VLOOKUP($A48,'Inputs - population data'!$A$7:$D$103,2,FALSE)</f>
        <v>0</v>
      </c>
      <c r="J48" s="37">
        <f>+SUMIF('Mapping Population'!$C$4:$C$83,$A48&amp;J$2,'Mapping Population'!$D$4:$D$83)*VLOOKUP($A48,'Inputs - population data'!$A$7:$D$103,2,FALSE)</f>
        <v>0</v>
      </c>
      <c r="K48" s="37">
        <f>+SUMIF('Mapping Population'!$C$4:$C$83,$A48&amp;K$2,'Mapping Population'!$D$4:$D$83)*VLOOKUP($A48,'Inputs - population data'!$A$7:$D$103,2,FALSE)</f>
        <v>0</v>
      </c>
      <c r="L48" s="37">
        <f>+SUMIF('Mapping Population'!$C$4:$C$83,$A48&amp;L$2,'Mapping Population'!$D$4:$D$83)*VLOOKUP($A48,'Inputs - population data'!$A$7:$D$103,2,FALSE)</f>
        <v>0</v>
      </c>
      <c r="M48" s="37">
        <f>+SUMIF('Mapping Population'!$C$4:$C$83,$A48&amp;M$2,'Mapping Population'!$D$4:$D$83)*VLOOKUP($A48,'Inputs - population data'!$A$7:$D$103,2,FALSE)</f>
        <v>26900</v>
      </c>
      <c r="N48" s="37">
        <f>+SUMIF('Mapping Population'!$C$4:$C$83,$A48&amp;N$2,'Mapping Population'!$D$4:$D$83)*VLOOKUP($A48,'Inputs - population data'!$A$7:$D$103,2,FALSE)</f>
        <v>0</v>
      </c>
      <c r="O48" s="37">
        <f>+SUMIF('Mapping Population'!$C$4:$C$83,$A48&amp;O$2,'Mapping Population'!$D$4:$D$83)*VLOOKUP($A48,'Inputs - population data'!$A$7:$D$103,2,FALSE)</f>
        <v>0</v>
      </c>
      <c r="P48" s="37">
        <f>+SUMIF('Mapping Population'!$C$4:$C$83,$A48&amp;P$2,'Mapping Population'!$D$4:$D$83)*VLOOKUP($A48,'Inputs - population data'!$A$7:$D$103,2,FALSE)</f>
        <v>0</v>
      </c>
      <c r="Q48" s="37">
        <f>+SUMIF('Mapping Population'!$C$4:$C$83,$A48&amp;Q$2,'Mapping Population'!$D$4:$D$83)*VLOOKUP($A48,'Inputs - population data'!$A$7:$D$103,2,FALSE)</f>
        <v>0</v>
      </c>
      <c r="R48" s="37">
        <f>+SUMIF('Mapping Population'!$C$4:$C$83,$A48&amp;R$2,'Mapping Population'!$D$4:$D$83)*VLOOKUP($A48,'Inputs - population data'!$A$7:$D$103,2,FALSE)</f>
        <v>0</v>
      </c>
    </row>
    <row r="49" spans="1:18" x14ac:dyDescent="0.25">
      <c r="A49" s="1" t="s">
        <v>44</v>
      </c>
      <c r="B49" s="37">
        <f>+SUMIF('Mapping Population'!$C$4:$C$83,$A49&amp;B$2,'Mapping Population'!$D$4:$D$83)*VLOOKUP($A49,'Inputs - population data'!$A$7:$D$103,2,FALSE)</f>
        <v>0</v>
      </c>
      <c r="C49" s="37">
        <f>+SUMIF('Mapping Population'!$C$4:$C$83,$A49&amp;C$2,'Mapping Population'!$D$4:$D$83)*VLOOKUP($A49,'Inputs - population data'!$A$7:$D$103,2,FALSE)</f>
        <v>0</v>
      </c>
      <c r="D49" s="37">
        <f>+SUMIF('Mapping Population'!$C$4:$C$83,$A49&amp;D$2,'Mapping Population'!$D$4:$D$83)*VLOOKUP($A49,'Inputs - population data'!$A$7:$D$103,2,FALSE)</f>
        <v>0</v>
      </c>
      <c r="E49" s="37">
        <f>+SUMIF('Mapping Population'!$C$4:$C$83,$A49&amp;E$2,'Mapping Population'!$D$4:$D$83)*VLOOKUP($A49,'Inputs - population data'!$A$7:$D$103,2,FALSE)</f>
        <v>0</v>
      </c>
      <c r="F49" s="37">
        <f>+SUMIF('Mapping Population'!$C$4:$C$83,$A49&amp;F$2,'Mapping Population'!$D$4:$D$83)*VLOOKUP($A49,'Inputs - population data'!$A$7:$D$103,2,FALSE)</f>
        <v>0</v>
      </c>
      <c r="G49" s="37">
        <f>+SUMIF('Mapping Population'!$C$4:$C$83,$A49&amp;G$2,'Mapping Population'!$D$4:$D$83)*VLOOKUP($A49,'Inputs - population data'!$A$7:$D$103,2,FALSE)</f>
        <v>0</v>
      </c>
      <c r="H49" s="37">
        <f>+SUMIF('Mapping Population'!$C$4:$C$83,$A49&amp;H$2,'Mapping Population'!$D$4:$D$83)*VLOOKUP($A49,'Inputs - population data'!$A$7:$D$103,2,FALSE)</f>
        <v>0</v>
      </c>
      <c r="I49" s="37">
        <f>+SUMIF('Mapping Population'!$C$4:$C$83,$A49&amp;I$2,'Mapping Population'!$D$4:$D$83)*VLOOKUP($A49,'Inputs - population data'!$A$7:$D$103,2,FALSE)</f>
        <v>0</v>
      </c>
      <c r="J49" s="37">
        <f>+SUMIF('Mapping Population'!$C$4:$C$83,$A49&amp;J$2,'Mapping Population'!$D$4:$D$83)*VLOOKUP($A49,'Inputs - population data'!$A$7:$D$103,2,FALSE)</f>
        <v>0</v>
      </c>
      <c r="K49" s="37">
        <f>+SUMIF('Mapping Population'!$C$4:$C$83,$A49&amp;K$2,'Mapping Population'!$D$4:$D$83)*VLOOKUP($A49,'Inputs - population data'!$A$7:$D$103,2,FALSE)</f>
        <v>0</v>
      </c>
      <c r="L49" s="37">
        <f>+SUMIF('Mapping Population'!$C$4:$C$83,$A49&amp;L$2,'Mapping Population'!$D$4:$D$83)*VLOOKUP($A49,'Inputs - population data'!$A$7:$D$103,2,FALSE)</f>
        <v>0</v>
      </c>
      <c r="M49" s="37">
        <f>+SUMIF('Mapping Population'!$C$4:$C$83,$A49&amp;M$2,'Mapping Population'!$D$4:$D$83)*VLOOKUP($A49,'Inputs - population data'!$A$7:$D$103,2,FALSE)</f>
        <v>22900</v>
      </c>
      <c r="N49" s="37">
        <f>+SUMIF('Mapping Population'!$C$4:$C$83,$A49&amp;N$2,'Mapping Population'!$D$4:$D$83)*VLOOKUP($A49,'Inputs - population data'!$A$7:$D$103,2,FALSE)</f>
        <v>0</v>
      </c>
      <c r="O49" s="37">
        <f>+SUMIF('Mapping Population'!$C$4:$C$83,$A49&amp;O$2,'Mapping Population'!$D$4:$D$83)*VLOOKUP($A49,'Inputs - population data'!$A$7:$D$103,2,FALSE)</f>
        <v>0</v>
      </c>
      <c r="P49" s="37">
        <f>+SUMIF('Mapping Population'!$C$4:$C$83,$A49&amp;P$2,'Mapping Population'!$D$4:$D$83)*VLOOKUP($A49,'Inputs - population data'!$A$7:$D$103,2,FALSE)</f>
        <v>0</v>
      </c>
      <c r="Q49" s="37">
        <f>+SUMIF('Mapping Population'!$C$4:$C$83,$A49&amp;Q$2,'Mapping Population'!$D$4:$D$83)*VLOOKUP($A49,'Inputs - population data'!$A$7:$D$103,2,FALSE)</f>
        <v>0</v>
      </c>
      <c r="R49" s="37">
        <f>+SUMIF('Mapping Population'!$C$4:$C$83,$A49&amp;R$2,'Mapping Population'!$D$4:$D$83)*VLOOKUP($A49,'Inputs - population data'!$A$7:$D$103,2,FALSE)</f>
        <v>0</v>
      </c>
    </row>
    <row r="50" spans="1:18" x14ac:dyDescent="0.25">
      <c r="A50" s="1" t="s">
        <v>40</v>
      </c>
      <c r="B50" s="37">
        <f>+SUMIF('Mapping Population'!$C$4:$C$83,$A50&amp;B$2,'Mapping Population'!$D$4:$D$83)*VLOOKUP($A50,'Inputs - population data'!$A$7:$D$103,2,FALSE)</f>
        <v>0</v>
      </c>
      <c r="C50" s="37">
        <f>+SUMIF('Mapping Population'!$C$4:$C$83,$A50&amp;C$2,'Mapping Population'!$D$4:$D$83)*VLOOKUP($A50,'Inputs - population data'!$A$7:$D$103,2,FALSE)</f>
        <v>0</v>
      </c>
      <c r="D50" s="37">
        <f>+SUMIF('Mapping Population'!$C$4:$C$83,$A50&amp;D$2,'Mapping Population'!$D$4:$D$83)*VLOOKUP($A50,'Inputs - population data'!$A$7:$D$103,2,FALSE)</f>
        <v>0</v>
      </c>
      <c r="E50" s="37">
        <f>+SUMIF('Mapping Population'!$C$4:$C$83,$A50&amp;E$2,'Mapping Population'!$D$4:$D$83)*VLOOKUP($A50,'Inputs - population data'!$A$7:$D$103,2,FALSE)</f>
        <v>0</v>
      </c>
      <c r="F50" s="37">
        <f>+SUMIF('Mapping Population'!$C$4:$C$83,$A50&amp;F$2,'Mapping Population'!$D$4:$D$83)*VLOOKUP($A50,'Inputs - population data'!$A$7:$D$103,2,FALSE)</f>
        <v>0</v>
      </c>
      <c r="G50" s="37">
        <f>+SUMIF('Mapping Population'!$C$4:$C$83,$A50&amp;G$2,'Mapping Population'!$D$4:$D$83)*VLOOKUP($A50,'Inputs - population data'!$A$7:$D$103,2,FALSE)</f>
        <v>0</v>
      </c>
      <c r="H50" s="37">
        <f>+SUMIF('Mapping Population'!$C$4:$C$83,$A50&amp;H$2,'Mapping Population'!$D$4:$D$83)*VLOOKUP($A50,'Inputs - population data'!$A$7:$D$103,2,FALSE)</f>
        <v>0</v>
      </c>
      <c r="I50" s="37">
        <f>+SUMIF('Mapping Population'!$C$4:$C$83,$A50&amp;I$2,'Mapping Population'!$D$4:$D$83)*VLOOKUP($A50,'Inputs - population data'!$A$7:$D$103,2,FALSE)</f>
        <v>0</v>
      </c>
      <c r="J50" s="37">
        <f>+SUMIF('Mapping Population'!$C$4:$C$83,$A50&amp;J$2,'Mapping Population'!$D$4:$D$83)*VLOOKUP($A50,'Inputs - population data'!$A$7:$D$103,2,FALSE)</f>
        <v>0</v>
      </c>
      <c r="K50" s="37">
        <f>+SUMIF('Mapping Population'!$C$4:$C$83,$A50&amp;K$2,'Mapping Population'!$D$4:$D$83)*VLOOKUP($A50,'Inputs - population data'!$A$7:$D$103,2,FALSE)</f>
        <v>0</v>
      </c>
      <c r="L50" s="37">
        <f>+SUMIF('Mapping Population'!$C$4:$C$83,$A50&amp;L$2,'Mapping Population'!$D$4:$D$83)*VLOOKUP($A50,'Inputs - population data'!$A$7:$D$103,2,FALSE)</f>
        <v>0</v>
      </c>
      <c r="M50" s="37">
        <f>+SUMIF('Mapping Population'!$C$4:$C$83,$A50&amp;M$2,'Mapping Population'!$D$4:$D$83)*VLOOKUP($A50,'Inputs - population data'!$A$7:$D$103,2,FALSE)</f>
        <v>9420</v>
      </c>
      <c r="N50" s="37">
        <f>+SUMIF('Mapping Population'!$C$4:$C$83,$A50&amp;N$2,'Mapping Population'!$D$4:$D$83)*VLOOKUP($A50,'Inputs - population data'!$A$7:$D$103,2,FALSE)</f>
        <v>0</v>
      </c>
      <c r="O50" s="37">
        <f>+SUMIF('Mapping Population'!$C$4:$C$83,$A50&amp;O$2,'Mapping Population'!$D$4:$D$83)*VLOOKUP($A50,'Inputs - population data'!$A$7:$D$103,2,FALSE)</f>
        <v>0</v>
      </c>
      <c r="P50" s="37">
        <f>+SUMIF('Mapping Population'!$C$4:$C$83,$A50&amp;P$2,'Mapping Population'!$D$4:$D$83)*VLOOKUP($A50,'Inputs - population data'!$A$7:$D$103,2,FALSE)</f>
        <v>0</v>
      </c>
      <c r="Q50" s="37">
        <f>+SUMIF('Mapping Population'!$C$4:$C$83,$A50&amp;Q$2,'Mapping Population'!$D$4:$D$83)*VLOOKUP($A50,'Inputs - population data'!$A$7:$D$103,2,FALSE)</f>
        <v>0</v>
      </c>
      <c r="R50" s="37">
        <f>+SUMIF('Mapping Population'!$C$4:$C$83,$A50&amp;R$2,'Mapping Population'!$D$4:$D$83)*VLOOKUP($A50,'Inputs - population data'!$A$7:$D$103,2,FALSE)</f>
        <v>0</v>
      </c>
    </row>
    <row r="51" spans="1:18" x14ac:dyDescent="0.25">
      <c r="A51" s="1" t="s">
        <v>35</v>
      </c>
      <c r="B51" s="37">
        <f>+SUMIF('Mapping Population'!$C$4:$C$83,$A51&amp;B$2,'Mapping Population'!$D$4:$D$83)*VLOOKUP($A51,'Inputs - population data'!$A$7:$D$103,2,FALSE)</f>
        <v>0</v>
      </c>
      <c r="C51" s="37">
        <f>+SUMIF('Mapping Population'!$C$4:$C$83,$A51&amp;C$2,'Mapping Population'!$D$4:$D$83)*VLOOKUP($A51,'Inputs - population data'!$A$7:$D$103,2,FALSE)</f>
        <v>0</v>
      </c>
      <c r="D51" s="37">
        <f>+SUMIF('Mapping Population'!$C$4:$C$83,$A51&amp;D$2,'Mapping Population'!$D$4:$D$83)*VLOOKUP($A51,'Inputs - population data'!$A$7:$D$103,2,FALSE)</f>
        <v>0</v>
      </c>
      <c r="E51" s="37">
        <f>+SUMIF('Mapping Population'!$C$4:$C$83,$A51&amp;E$2,'Mapping Population'!$D$4:$D$83)*VLOOKUP($A51,'Inputs - population data'!$A$7:$D$103,2,FALSE)</f>
        <v>0</v>
      </c>
      <c r="F51" s="37">
        <f>+SUMIF('Mapping Population'!$C$4:$C$83,$A51&amp;F$2,'Mapping Population'!$D$4:$D$83)*VLOOKUP($A51,'Inputs - population data'!$A$7:$D$103,2,FALSE)</f>
        <v>0</v>
      </c>
      <c r="G51" s="37">
        <f>+SUMIF('Mapping Population'!$C$4:$C$83,$A51&amp;G$2,'Mapping Population'!$D$4:$D$83)*VLOOKUP($A51,'Inputs - population data'!$A$7:$D$103,2,FALSE)</f>
        <v>0</v>
      </c>
      <c r="H51" s="37">
        <f>+SUMIF('Mapping Population'!$C$4:$C$83,$A51&amp;H$2,'Mapping Population'!$D$4:$D$83)*VLOOKUP($A51,'Inputs - population data'!$A$7:$D$103,2,FALSE)</f>
        <v>0</v>
      </c>
      <c r="I51" s="37">
        <f>+SUMIF('Mapping Population'!$C$4:$C$83,$A51&amp;I$2,'Mapping Population'!$D$4:$D$83)*VLOOKUP($A51,'Inputs - population data'!$A$7:$D$103,2,FALSE)</f>
        <v>0</v>
      </c>
      <c r="J51" s="37">
        <f>+SUMIF('Mapping Population'!$C$4:$C$83,$A51&amp;J$2,'Mapping Population'!$D$4:$D$83)*VLOOKUP($A51,'Inputs - population data'!$A$7:$D$103,2,FALSE)</f>
        <v>0</v>
      </c>
      <c r="K51" s="37">
        <f>+SUMIF('Mapping Population'!$C$4:$C$83,$A51&amp;K$2,'Mapping Population'!$D$4:$D$83)*VLOOKUP($A51,'Inputs - population data'!$A$7:$D$103,2,FALSE)</f>
        <v>0</v>
      </c>
      <c r="L51" s="37">
        <f>+SUMIF('Mapping Population'!$C$4:$C$83,$A51&amp;L$2,'Mapping Population'!$D$4:$D$83)*VLOOKUP($A51,'Inputs - population data'!$A$7:$D$103,2,FALSE)</f>
        <v>0</v>
      </c>
      <c r="M51" s="37">
        <f>+SUMIF('Mapping Population'!$C$4:$C$83,$A51&amp;M$2,'Mapping Population'!$D$4:$D$83)*VLOOKUP($A51,'Inputs - population data'!$A$7:$D$103,2,FALSE)</f>
        <v>0</v>
      </c>
      <c r="N51" s="37">
        <f>+SUMIF('Mapping Population'!$C$4:$C$83,$A51&amp;N$2,'Mapping Population'!$D$4:$D$83)*VLOOKUP($A51,'Inputs - population data'!$A$7:$D$103,2,FALSE)</f>
        <v>0</v>
      </c>
      <c r="O51" s="37">
        <f>+SUMIF('Mapping Population'!$C$4:$C$83,$A51&amp;O$2,'Mapping Population'!$D$4:$D$83)*VLOOKUP($A51,'Inputs - population data'!$A$7:$D$103,2,FALSE)</f>
        <v>0</v>
      </c>
      <c r="P51" s="37">
        <f>+SUMIF('Mapping Population'!$C$4:$C$83,$A51&amp;P$2,'Mapping Population'!$D$4:$D$83)*VLOOKUP($A51,'Inputs - population data'!$A$7:$D$103,2,FALSE)</f>
        <v>0</v>
      </c>
      <c r="Q51" s="37">
        <f>+SUMIF('Mapping Population'!$C$4:$C$83,$A51&amp;Q$2,'Mapping Population'!$D$4:$D$83)*VLOOKUP($A51,'Inputs - population data'!$A$7:$D$103,2,FALSE)</f>
        <v>0</v>
      </c>
      <c r="R51" s="37">
        <f>+SUMIF('Mapping Population'!$C$4:$C$83,$A51&amp;R$2,'Mapping Population'!$D$4:$D$83)*VLOOKUP($A51,'Inputs - population data'!$A$7:$D$103,2,FALSE)</f>
        <v>0</v>
      </c>
    </row>
    <row r="52" spans="1:18" x14ac:dyDescent="0.25">
      <c r="A52" s="1" t="s">
        <v>69</v>
      </c>
      <c r="B52" s="37">
        <f>+SUMIF('Mapping Population'!$C$4:$C$83,$A52&amp;B$2,'Mapping Population'!$D$4:$D$83)*VLOOKUP($A52,'Inputs - population data'!$A$7:$D$103,2,FALSE)</f>
        <v>0</v>
      </c>
      <c r="C52" s="37">
        <f>+SUMIF('Mapping Population'!$C$4:$C$83,$A52&amp;C$2,'Mapping Population'!$D$4:$D$83)*VLOOKUP($A52,'Inputs - population data'!$A$7:$D$103,2,FALSE)</f>
        <v>0</v>
      </c>
      <c r="D52" s="37">
        <f>+SUMIF('Mapping Population'!$C$4:$C$83,$A52&amp;D$2,'Mapping Population'!$D$4:$D$83)*VLOOKUP($A52,'Inputs - population data'!$A$7:$D$103,2,FALSE)</f>
        <v>0</v>
      </c>
      <c r="E52" s="37">
        <f>+SUMIF('Mapping Population'!$C$4:$C$83,$A52&amp;E$2,'Mapping Population'!$D$4:$D$83)*VLOOKUP($A52,'Inputs - population data'!$A$7:$D$103,2,FALSE)</f>
        <v>0</v>
      </c>
      <c r="F52" s="37">
        <f>+SUMIF('Mapping Population'!$C$4:$C$83,$A52&amp;F$2,'Mapping Population'!$D$4:$D$83)*VLOOKUP($A52,'Inputs - population data'!$A$7:$D$103,2,FALSE)</f>
        <v>0</v>
      </c>
      <c r="G52" s="37">
        <f>+SUMIF('Mapping Population'!$C$4:$C$83,$A52&amp;G$2,'Mapping Population'!$D$4:$D$83)*VLOOKUP($A52,'Inputs - population data'!$A$7:$D$103,2,FALSE)</f>
        <v>0</v>
      </c>
      <c r="H52" s="37">
        <f>+SUMIF('Mapping Population'!$C$4:$C$83,$A52&amp;H$2,'Mapping Population'!$D$4:$D$83)*VLOOKUP($A52,'Inputs - population data'!$A$7:$D$103,2,FALSE)</f>
        <v>0</v>
      </c>
      <c r="I52" s="37">
        <f>+SUMIF('Mapping Population'!$C$4:$C$83,$A52&amp;I$2,'Mapping Population'!$D$4:$D$83)*VLOOKUP($A52,'Inputs - population data'!$A$7:$D$103,2,FALSE)</f>
        <v>0</v>
      </c>
      <c r="J52" s="37">
        <f>+SUMIF('Mapping Population'!$C$4:$C$83,$A52&amp;J$2,'Mapping Population'!$D$4:$D$83)*VLOOKUP($A52,'Inputs - population data'!$A$7:$D$103,2,FALSE)</f>
        <v>0</v>
      </c>
      <c r="K52" s="37">
        <f>+SUMIF('Mapping Population'!$C$4:$C$83,$A52&amp;K$2,'Mapping Population'!$D$4:$D$83)*VLOOKUP($A52,'Inputs - population data'!$A$7:$D$103,2,FALSE)</f>
        <v>0</v>
      </c>
      <c r="L52" s="37">
        <f>+SUMIF('Mapping Population'!$C$4:$C$83,$A52&amp;L$2,'Mapping Population'!$D$4:$D$83)*VLOOKUP($A52,'Inputs - population data'!$A$7:$D$103,2,FALSE)</f>
        <v>0</v>
      </c>
      <c r="M52" s="37">
        <f>+SUMIF('Mapping Population'!$C$4:$C$83,$A52&amp;M$2,'Mapping Population'!$D$4:$D$83)*VLOOKUP($A52,'Inputs - population data'!$A$7:$D$103,2,FALSE)</f>
        <v>9180</v>
      </c>
      <c r="N52" s="37">
        <f>+SUMIF('Mapping Population'!$C$4:$C$83,$A52&amp;N$2,'Mapping Population'!$D$4:$D$83)*VLOOKUP($A52,'Inputs - population data'!$A$7:$D$103,2,FALSE)</f>
        <v>0</v>
      </c>
      <c r="O52" s="37">
        <f>+SUMIF('Mapping Population'!$C$4:$C$83,$A52&amp;O$2,'Mapping Population'!$D$4:$D$83)*VLOOKUP($A52,'Inputs - population data'!$A$7:$D$103,2,FALSE)</f>
        <v>0</v>
      </c>
      <c r="P52" s="37">
        <f>+SUMIF('Mapping Population'!$C$4:$C$83,$A52&amp;P$2,'Mapping Population'!$D$4:$D$83)*VLOOKUP($A52,'Inputs - population data'!$A$7:$D$103,2,FALSE)</f>
        <v>0</v>
      </c>
      <c r="Q52" s="37">
        <f>+SUMIF('Mapping Population'!$C$4:$C$83,$A52&amp;Q$2,'Mapping Population'!$D$4:$D$83)*VLOOKUP($A52,'Inputs - population data'!$A$7:$D$103,2,FALSE)</f>
        <v>0</v>
      </c>
      <c r="R52" s="37">
        <f>+SUMIF('Mapping Population'!$C$4:$C$83,$A52&amp;R$2,'Mapping Population'!$D$4:$D$83)*VLOOKUP($A52,'Inputs - population data'!$A$7:$D$103,2,FALSE)</f>
        <v>0</v>
      </c>
    </row>
    <row r="53" spans="1:18" x14ac:dyDescent="0.25">
      <c r="A53" s="1" t="s">
        <v>33</v>
      </c>
      <c r="B53" s="37">
        <f>+SUMIF('Mapping Population'!$C$4:$C$83,$A53&amp;B$2,'Mapping Population'!$D$4:$D$83)*VLOOKUP($A53,'Inputs - population data'!$A$7:$D$103,2,FALSE)</f>
        <v>0</v>
      </c>
      <c r="C53" s="37">
        <f>+SUMIF('Mapping Population'!$C$4:$C$83,$A53&amp;C$2,'Mapping Population'!$D$4:$D$83)*VLOOKUP($A53,'Inputs - population data'!$A$7:$D$103,2,FALSE)</f>
        <v>0</v>
      </c>
      <c r="D53" s="37">
        <f>+SUMIF('Mapping Population'!$C$4:$C$83,$A53&amp;D$2,'Mapping Population'!$D$4:$D$83)*VLOOKUP($A53,'Inputs - population data'!$A$7:$D$103,2,FALSE)</f>
        <v>0</v>
      </c>
      <c r="E53" s="37">
        <f>+SUMIF('Mapping Population'!$C$4:$C$83,$A53&amp;E$2,'Mapping Population'!$D$4:$D$83)*VLOOKUP($A53,'Inputs - population data'!$A$7:$D$103,2,FALSE)</f>
        <v>0</v>
      </c>
      <c r="F53" s="37">
        <f>+SUMIF('Mapping Population'!$C$4:$C$83,$A53&amp;F$2,'Mapping Population'!$D$4:$D$83)*VLOOKUP($A53,'Inputs - population data'!$A$7:$D$103,2,FALSE)</f>
        <v>0</v>
      </c>
      <c r="G53" s="37">
        <f>+SUMIF('Mapping Population'!$C$4:$C$83,$A53&amp;G$2,'Mapping Population'!$D$4:$D$83)*VLOOKUP($A53,'Inputs - population data'!$A$7:$D$103,2,FALSE)</f>
        <v>0</v>
      </c>
      <c r="H53" s="37">
        <f>+SUMIF('Mapping Population'!$C$4:$C$83,$A53&amp;H$2,'Mapping Population'!$D$4:$D$83)*VLOOKUP($A53,'Inputs - population data'!$A$7:$D$103,2,FALSE)</f>
        <v>0</v>
      </c>
      <c r="I53" s="37">
        <f>+SUMIF('Mapping Population'!$C$4:$C$83,$A53&amp;I$2,'Mapping Population'!$D$4:$D$83)*VLOOKUP($A53,'Inputs - population data'!$A$7:$D$103,2,FALSE)</f>
        <v>0</v>
      </c>
      <c r="J53" s="37">
        <f>+SUMIF('Mapping Population'!$C$4:$C$83,$A53&amp;J$2,'Mapping Population'!$D$4:$D$83)*VLOOKUP($A53,'Inputs - population data'!$A$7:$D$103,2,FALSE)</f>
        <v>0</v>
      </c>
      <c r="K53" s="37">
        <f>+SUMIF('Mapping Population'!$C$4:$C$83,$A53&amp;K$2,'Mapping Population'!$D$4:$D$83)*VLOOKUP($A53,'Inputs - population data'!$A$7:$D$103,2,FALSE)</f>
        <v>0</v>
      </c>
      <c r="L53" s="37">
        <f>+SUMIF('Mapping Population'!$C$4:$C$83,$A53&amp;L$2,'Mapping Population'!$D$4:$D$83)*VLOOKUP($A53,'Inputs - population data'!$A$7:$D$103,2,FALSE)</f>
        <v>0</v>
      </c>
      <c r="M53" s="37">
        <f>+SUMIF('Mapping Population'!$C$4:$C$83,$A53&amp;M$2,'Mapping Population'!$D$4:$D$83)*VLOOKUP($A53,'Inputs - population data'!$A$7:$D$103,2,FALSE)</f>
        <v>4645.685106382979</v>
      </c>
      <c r="N53" s="37">
        <f>+SUMIF('Mapping Population'!$C$4:$C$83,$A53&amp;N$2,'Mapping Population'!$D$4:$D$83)*VLOOKUP($A53,'Inputs - population data'!$A$7:$D$103,2,FALSE)</f>
        <v>0</v>
      </c>
      <c r="O53" s="37">
        <f>+SUMIF('Mapping Population'!$C$4:$C$83,$A53&amp;O$2,'Mapping Population'!$D$4:$D$83)*VLOOKUP($A53,'Inputs - population data'!$A$7:$D$103,2,FALSE)</f>
        <v>0</v>
      </c>
      <c r="P53" s="37">
        <f>+SUMIF('Mapping Population'!$C$4:$C$83,$A53&amp;P$2,'Mapping Population'!$D$4:$D$83)*VLOOKUP($A53,'Inputs - population data'!$A$7:$D$103,2,FALSE)</f>
        <v>0</v>
      </c>
      <c r="Q53" s="37">
        <f>+SUMIF('Mapping Population'!$C$4:$C$83,$A53&amp;Q$2,'Mapping Population'!$D$4:$D$83)*VLOOKUP($A53,'Inputs - population data'!$A$7:$D$103,2,FALSE)</f>
        <v>0</v>
      </c>
      <c r="R53" s="37">
        <f>+SUMIF('Mapping Population'!$C$4:$C$83,$A53&amp;R$2,'Mapping Population'!$D$4:$D$83)*VLOOKUP($A53,'Inputs - population data'!$A$7:$D$103,2,FALSE)</f>
        <v>0</v>
      </c>
    </row>
    <row r="54" spans="1:18" x14ac:dyDescent="0.25">
      <c r="A54" s="1" t="s">
        <v>52</v>
      </c>
      <c r="B54" s="37">
        <f>+SUMIF('Mapping Population'!$C$4:$C$83,$A54&amp;B$2,'Mapping Population'!$D$4:$D$83)*VLOOKUP($A54,'Inputs - population data'!$A$7:$D$103,2,FALSE)</f>
        <v>0</v>
      </c>
      <c r="C54" s="37">
        <f>+SUMIF('Mapping Population'!$C$4:$C$83,$A54&amp;C$2,'Mapping Population'!$D$4:$D$83)*VLOOKUP($A54,'Inputs - population data'!$A$7:$D$103,2,FALSE)</f>
        <v>0</v>
      </c>
      <c r="D54" s="37">
        <f>+SUMIF('Mapping Population'!$C$4:$C$83,$A54&amp;D$2,'Mapping Population'!$D$4:$D$83)*VLOOKUP($A54,'Inputs - population data'!$A$7:$D$103,2,FALSE)</f>
        <v>0</v>
      </c>
      <c r="E54" s="37">
        <f>+SUMIF('Mapping Population'!$C$4:$C$83,$A54&amp;E$2,'Mapping Population'!$D$4:$D$83)*VLOOKUP($A54,'Inputs - population data'!$A$7:$D$103,2,FALSE)</f>
        <v>0</v>
      </c>
      <c r="F54" s="37">
        <f>+SUMIF('Mapping Population'!$C$4:$C$83,$A54&amp;F$2,'Mapping Population'!$D$4:$D$83)*VLOOKUP($A54,'Inputs - population data'!$A$7:$D$103,2,FALSE)</f>
        <v>0</v>
      </c>
      <c r="G54" s="37">
        <f>+SUMIF('Mapping Population'!$C$4:$C$83,$A54&amp;G$2,'Mapping Population'!$D$4:$D$83)*VLOOKUP($A54,'Inputs - population data'!$A$7:$D$103,2,FALSE)</f>
        <v>0</v>
      </c>
      <c r="H54" s="37">
        <f>+SUMIF('Mapping Population'!$C$4:$C$83,$A54&amp;H$2,'Mapping Population'!$D$4:$D$83)*VLOOKUP($A54,'Inputs - population data'!$A$7:$D$103,2,FALSE)</f>
        <v>0</v>
      </c>
      <c r="I54" s="37">
        <f>+SUMIF('Mapping Population'!$C$4:$C$83,$A54&amp;I$2,'Mapping Population'!$D$4:$D$83)*VLOOKUP($A54,'Inputs - population data'!$A$7:$D$103,2,FALSE)</f>
        <v>0</v>
      </c>
      <c r="J54" s="37">
        <f>+SUMIF('Mapping Population'!$C$4:$C$83,$A54&amp;J$2,'Mapping Population'!$D$4:$D$83)*VLOOKUP($A54,'Inputs - population data'!$A$7:$D$103,2,FALSE)</f>
        <v>48000</v>
      </c>
      <c r="K54" s="37">
        <f>+SUMIF('Mapping Population'!$C$4:$C$83,$A54&amp;K$2,'Mapping Population'!$D$4:$D$83)*VLOOKUP($A54,'Inputs - population data'!$A$7:$D$103,2,FALSE)</f>
        <v>0</v>
      </c>
      <c r="L54" s="37">
        <f>+SUMIF('Mapping Population'!$C$4:$C$83,$A54&amp;L$2,'Mapping Population'!$D$4:$D$83)*VLOOKUP($A54,'Inputs - population data'!$A$7:$D$103,2,FALSE)</f>
        <v>0</v>
      </c>
      <c r="M54" s="37">
        <f>+SUMIF('Mapping Population'!$C$4:$C$83,$A54&amp;M$2,'Mapping Population'!$D$4:$D$83)*VLOOKUP($A54,'Inputs - population data'!$A$7:$D$103,2,FALSE)</f>
        <v>0</v>
      </c>
      <c r="N54" s="37">
        <f>+SUMIF('Mapping Population'!$C$4:$C$83,$A54&amp;N$2,'Mapping Population'!$D$4:$D$83)*VLOOKUP($A54,'Inputs - population data'!$A$7:$D$103,2,FALSE)</f>
        <v>0</v>
      </c>
      <c r="O54" s="37">
        <f>+SUMIF('Mapping Population'!$C$4:$C$83,$A54&amp;O$2,'Mapping Population'!$D$4:$D$83)*VLOOKUP($A54,'Inputs - population data'!$A$7:$D$103,2,FALSE)</f>
        <v>0</v>
      </c>
      <c r="P54" s="37">
        <f>+SUMIF('Mapping Population'!$C$4:$C$83,$A54&amp;P$2,'Mapping Population'!$D$4:$D$83)*VLOOKUP($A54,'Inputs - population data'!$A$7:$D$103,2,FALSE)</f>
        <v>0</v>
      </c>
      <c r="Q54" s="37">
        <f>+SUMIF('Mapping Population'!$C$4:$C$83,$A54&amp;Q$2,'Mapping Population'!$D$4:$D$83)*VLOOKUP($A54,'Inputs - population data'!$A$7:$D$103,2,FALSE)</f>
        <v>0</v>
      </c>
      <c r="R54" s="37">
        <f>+SUMIF('Mapping Population'!$C$4:$C$83,$A54&amp;R$2,'Mapping Population'!$D$4:$D$83)*VLOOKUP($A54,'Inputs - population data'!$A$7:$D$103,2,FALSE)</f>
        <v>0</v>
      </c>
    </row>
    <row r="55" spans="1:18" x14ac:dyDescent="0.25">
      <c r="A55" s="1" t="s">
        <v>63</v>
      </c>
      <c r="B55" s="37">
        <f>+SUMIF('Mapping Population'!$C$4:$C$83,$A55&amp;B$2,'Mapping Population'!$D$4:$D$83)*VLOOKUP($A55,'Inputs - population data'!$A$7:$D$103,2,FALSE)</f>
        <v>0</v>
      </c>
      <c r="C55" s="37">
        <f>+SUMIF('Mapping Population'!$C$4:$C$83,$A55&amp;C$2,'Mapping Population'!$D$4:$D$83)*VLOOKUP($A55,'Inputs - population data'!$A$7:$D$103,2,FALSE)</f>
        <v>0</v>
      </c>
      <c r="D55" s="37">
        <f>+SUMIF('Mapping Population'!$C$4:$C$83,$A55&amp;D$2,'Mapping Population'!$D$4:$D$83)*VLOOKUP($A55,'Inputs - population data'!$A$7:$D$103,2,FALSE)</f>
        <v>0</v>
      </c>
      <c r="E55" s="37">
        <f>+SUMIF('Mapping Population'!$C$4:$C$83,$A55&amp;E$2,'Mapping Population'!$D$4:$D$83)*VLOOKUP($A55,'Inputs - population data'!$A$7:$D$103,2,FALSE)</f>
        <v>0</v>
      </c>
      <c r="F55" s="37">
        <f>+SUMIF('Mapping Population'!$C$4:$C$83,$A55&amp;F$2,'Mapping Population'!$D$4:$D$83)*VLOOKUP($A55,'Inputs - population data'!$A$7:$D$103,2,FALSE)</f>
        <v>0</v>
      </c>
      <c r="G55" s="37">
        <f>+SUMIF('Mapping Population'!$C$4:$C$83,$A55&amp;G$2,'Mapping Population'!$D$4:$D$83)*VLOOKUP($A55,'Inputs - population data'!$A$7:$D$103,2,FALSE)</f>
        <v>0</v>
      </c>
      <c r="H55" s="37">
        <f>+SUMIF('Mapping Population'!$C$4:$C$83,$A55&amp;H$2,'Mapping Population'!$D$4:$D$83)*VLOOKUP($A55,'Inputs - population data'!$A$7:$D$103,2,FALSE)</f>
        <v>0</v>
      </c>
      <c r="I55" s="37">
        <f>+SUMIF('Mapping Population'!$C$4:$C$83,$A55&amp;I$2,'Mapping Population'!$D$4:$D$83)*VLOOKUP($A55,'Inputs - population data'!$A$7:$D$103,2,FALSE)</f>
        <v>0</v>
      </c>
      <c r="J55" s="37">
        <f>+SUMIF('Mapping Population'!$C$4:$C$83,$A55&amp;J$2,'Mapping Population'!$D$4:$D$83)*VLOOKUP($A55,'Inputs - population data'!$A$7:$D$103,2,FALSE)</f>
        <v>0</v>
      </c>
      <c r="K55" s="37">
        <f>+SUMIF('Mapping Population'!$C$4:$C$83,$A55&amp;K$2,'Mapping Population'!$D$4:$D$83)*VLOOKUP($A55,'Inputs - population data'!$A$7:$D$103,2,FALSE)</f>
        <v>0</v>
      </c>
      <c r="L55" s="37">
        <f>+SUMIF('Mapping Population'!$C$4:$C$83,$A55&amp;L$2,'Mapping Population'!$D$4:$D$83)*VLOOKUP($A55,'Inputs - population data'!$A$7:$D$103,2,FALSE)</f>
        <v>0</v>
      </c>
      <c r="M55" s="37">
        <f>+SUMIF('Mapping Population'!$C$4:$C$83,$A55&amp;M$2,'Mapping Population'!$D$4:$D$83)*VLOOKUP($A55,'Inputs - population data'!$A$7:$D$103,2,FALSE)</f>
        <v>0</v>
      </c>
      <c r="N55" s="37">
        <f>+SUMIF('Mapping Population'!$C$4:$C$83,$A55&amp;N$2,'Mapping Population'!$D$4:$D$83)*VLOOKUP($A55,'Inputs - population data'!$A$7:$D$103,2,FALSE)</f>
        <v>6712.0766240977218</v>
      </c>
      <c r="O55" s="37">
        <f>+SUMIF('Mapping Population'!$C$4:$C$83,$A55&amp;O$2,'Mapping Population'!$D$4:$D$83)*VLOOKUP($A55,'Inputs - population data'!$A$7:$D$103,2,FALSE)</f>
        <v>0</v>
      </c>
      <c r="P55" s="37">
        <f>+SUMIF('Mapping Population'!$C$4:$C$83,$A55&amp;P$2,'Mapping Population'!$D$4:$D$83)*VLOOKUP($A55,'Inputs - population data'!$A$7:$D$103,2,FALSE)</f>
        <v>27387.923375902275</v>
      </c>
      <c r="Q55" s="37">
        <f>+SUMIF('Mapping Population'!$C$4:$C$83,$A55&amp;Q$2,'Mapping Population'!$D$4:$D$83)*VLOOKUP($A55,'Inputs - population data'!$A$7:$D$103,2,FALSE)</f>
        <v>0</v>
      </c>
      <c r="R55" s="37">
        <f>+SUMIF('Mapping Population'!$C$4:$C$83,$A55&amp;R$2,'Mapping Population'!$D$4:$D$83)*VLOOKUP($A55,'Inputs - population data'!$A$7:$D$103,2,FALSE)</f>
        <v>0</v>
      </c>
    </row>
    <row r="56" spans="1:18" x14ac:dyDescent="0.25">
      <c r="A56" s="1" t="s">
        <v>54</v>
      </c>
      <c r="B56" s="37">
        <f>+SUMIF('Mapping Population'!$C$4:$C$83,$A56&amp;B$2,'Mapping Population'!$D$4:$D$83)*VLOOKUP($A56,'Inputs - population data'!$A$7:$D$103,2,FALSE)</f>
        <v>0</v>
      </c>
      <c r="C56" s="37">
        <f>+SUMIF('Mapping Population'!$C$4:$C$83,$A56&amp;C$2,'Mapping Population'!$D$4:$D$83)*VLOOKUP($A56,'Inputs - population data'!$A$7:$D$103,2,FALSE)</f>
        <v>0</v>
      </c>
      <c r="D56" s="37">
        <f>+SUMIF('Mapping Population'!$C$4:$C$83,$A56&amp;D$2,'Mapping Population'!$D$4:$D$83)*VLOOKUP($A56,'Inputs - population data'!$A$7:$D$103,2,FALSE)</f>
        <v>0</v>
      </c>
      <c r="E56" s="37">
        <f>+SUMIF('Mapping Population'!$C$4:$C$83,$A56&amp;E$2,'Mapping Population'!$D$4:$D$83)*VLOOKUP($A56,'Inputs - population data'!$A$7:$D$103,2,FALSE)</f>
        <v>0</v>
      </c>
      <c r="F56" s="37">
        <f>+SUMIF('Mapping Population'!$C$4:$C$83,$A56&amp;F$2,'Mapping Population'!$D$4:$D$83)*VLOOKUP($A56,'Inputs - population data'!$A$7:$D$103,2,FALSE)</f>
        <v>0</v>
      </c>
      <c r="G56" s="37">
        <f>+SUMIF('Mapping Population'!$C$4:$C$83,$A56&amp;G$2,'Mapping Population'!$D$4:$D$83)*VLOOKUP($A56,'Inputs - population data'!$A$7:$D$103,2,FALSE)</f>
        <v>0</v>
      </c>
      <c r="H56" s="37">
        <f>+SUMIF('Mapping Population'!$C$4:$C$83,$A56&amp;H$2,'Mapping Population'!$D$4:$D$83)*VLOOKUP($A56,'Inputs - population data'!$A$7:$D$103,2,FALSE)</f>
        <v>0</v>
      </c>
      <c r="I56" s="37">
        <f>+SUMIF('Mapping Population'!$C$4:$C$83,$A56&amp;I$2,'Mapping Population'!$D$4:$D$83)*VLOOKUP($A56,'Inputs - population data'!$A$7:$D$103,2,FALSE)</f>
        <v>0</v>
      </c>
      <c r="J56" s="37">
        <f>+SUMIF('Mapping Population'!$C$4:$C$83,$A56&amp;J$2,'Mapping Population'!$D$4:$D$83)*VLOOKUP($A56,'Inputs - population data'!$A$7:$D$103,2,FALSE)</f>
        <v>0</v>
      </c>
      <c r="K56" s="37">
        <f>+SUMIF('Mapping Population'!$C$4:$C$83,$A56&amp;K$2,'Mapping Population'!$D$4:$D$83)*VLOOKUP($A56,'Inputs - population data'!$A$7:$D$103,2,FALSE)</f>
        <v>0</v>
      </c>
      <c r="L56" s="37">
        <f>+SUMIF('Mapping Population'!$C$4:$C$83,$A56&amp;L$2,'Mapping Population'!$D$4:$D$83)*VLOOKUP($A56,'Inputs - population data'!$A$7:$D$103,2,FALSE)</f>
        <v>0</v>
      </c>
      <c r="M56" s="37">
        <f>+SUMIF('Mapping Population'!$C$4:$C$83,$A56&amp;M$2,'Mapping Population'!$D$4:$D$83)*VLOOKUP($A56,'Inputs - population data'!$A$7:$D$103,2,FALSE)</f>
        <v>115800</v>
      </c>
      <c r="N56" s="37">
        <f>+SUMIF('Mapping Population'!$C$4:$C$83,$A56&amp;N$2,'Mapping Population'!$D$4:$D$83)*VLOOKUP($A56,'Inputs - population data'!$A$7:$D$103,2,FALSE)</f>
        <v>0</v>
      </c>
      <c r="O56" s="37">
        <f>+SUMIF('Mapping Population'!$C$4:$C$83,$A56&amp;O$2,'Mapping Population'!$D$4:$D$83)*VLOOKUP($A56,'Inputs - population data'!$A$7:$D$103,2,FALSE)</f>
        <v>0</v>
      </c>
      <c r="P56" s="37">
        <f>+SUMIF('Mapping Population'!$C$4:$C$83,$A56&amp;P$2,'Mapping Population'!$D$4:$D$83)*VLOOKUP($A56,'Inputs - population data'!$A$7:$D$103,2,FALSE)</f>
        <v>0</v>
      </c>
      <c r="Q56" s="37">
        <f>+SUMIF('Mapping Population'!$C$4:$C$83,$A56&amp;Q$2,'Mapping Population'!$D$4:$D$83)*VLOOKUP($A56,'Inputs - population data'!$A$7:$D$103,2,FALSE)</f>
        <v>0</v>
      </c>
      <c r="R56" s="37">
        <f>+SUMIF('Mapping Population'!$C$4:$C$83,$A56&amp;R$2,'Mapping Population'!$D$4:$D$83)*VLOOKUP($A56,'Inputs - population data'!$A$7:$D$103,2,FALSE)</f>
        <v>0</v>
      </c>
    </row>
    <row r="57" spans="1:18" x14ac:dyDescent="0.25">
      <c r="A57" s="1" t="s">
        <v>56</v>
      </c>
      <c r="B57" s="37">
        <f>+SUMIF('Mapping Population'!$C$4:$C$83,$A57&amp;B$2,'Mapping Population'!$D$4:$D$83)*VLOOKUP($A57,'Inputs - population data'!$A$7:$D$103,2,FALSE)</f>
        <v>0</v>
      </c>
      <c r="C57" s="37">
        <f>+SUMIF('Mapping Population'!$C$4:$C$83,$A57&amp;C$2,'Mapping Population'!$D$4:$D$83)*VLOOKUP($A57,'Inputs - population data'!$A$7:$D$103,2,FALSE)</f>
        <v>0</v>
      </c>
      <c r="D57" s="37">
        <f>+SUMIF('Mapping Population'!$C$4:$C$83,$A57&amp;D$2,'Mapping Population'!$D$4:$D$83)*VLOOKUP($A57,'Inputs - population data'!$A$7:$D$103,2,FALSE)</f>
        <v>0</v>
      </c>
      <c r="E57" s="37">
        <f>+SUMIF('Mapping Population'!$C$4:$C$83,$A57&amp;E$2,'Mapping Population'!$D$4:$D$83)*VLOOKUP($A57,'Inputs - population data'!$A$7:$D$103,2,FALSE)</f>
        <v>0</v>
      </c>
      <c r="F57" s="37">
        <f>+SUMIF('Mapping Population'!$C$4:$C$83,$A57&amp;F$2,'Mapping Population'!$D$4:$D$83)*VLOOKUP($A57,'Inputs - population data'!$A$7:$D$103,2,FALSE)</f>
        <v>0</v>
      </c>
      <c r="G57" s="37">
        <f>+SUMIF('Mapping Population'!$C$4:$C$83,$A57&amp;G$2,'Mapping Population'!$D$4:$D$83)*VLOOKUP($A57,'Inputs - population data'!$A$7:$D$103,2,FALSE)</f>
        <v>0</v>
      </c>
      <c r="H57" s="37">
        <f>+SUMIF('Mapping Population'!$C$4:$C$83,$A57&amp;H$2,'Mapping Population'!$D$4:$D$83)*VLOOKUP($A57,'Inputs - population data'!$A$7:$D$103,2,FALSE)</f>
        <v>0</v>
      </c>
      <c r="I57" s="37">
        <f>+SUMIF('Mapping Population'!$C$4:$C$83,$A57&amp;I$2,'Mapping Population'!$D$4:$D$83)*VLOOKUP($A57,'Inputs - population data'!$A$7:$D$103,2,FALSE)</f>
        <v>0</v>
      </c>
      <c r="J57" s="37">
        <f>+SUMIF('Mapping Population'!$C$4:$C$83,$A57&amp;J$2,'Mapping Population'!$D$4:$D$83)*VLOOKUP($A57,'Inputs - population data'!$A$7:$D$103,2,FALSE)</f>
        <v>0</v>
      </c>
      <c r="K57" s="37">
        <f>+SUMIF('Mapping Population'!$C$4:$C$83,$A57&amp;K$2,'Mapping Population'!$D$4:$D$83)*VLOOKUP($A57,'Inputs - population data'!$A$7:$D$103,2,FALSE)</f>
        <v>0</v>
      </c>
      <c r="L57" s="37">
        <f>+SUMIF('Mapping Population'!$C$4:$C$83,$A57&amp;L$2,'Mapping Population'!$D$4:$D$83)*VLOOKUP($A57,'Inputs - population data'!$A$7:$D$103,2,FALSE)</f>
        <v>0</v>
      </c>
      <c r="M57" s="37">
        <f>+SUMIF('Mapping Population'!$C$4:$C$83,$A57&amp;M$2,'Mapping Population'!$D$4:$D$83)*VLOOKUP($A57,'Inputs - population data'!$A$7:$D$103,2,FALSE)</f>
        <v>27000</v>
      </c>
      <c r="N57" s="37">
        <f>+SUMIF('Mapping Population'!$C$4:$C$83,$A57&amp;N$2,'Mapping Population'!$D$4:$D$83)*VLOOKUP($A57,'Inputs - population data'!$A$7:$D$103,2,FALSE)</f>
        <v>0</v>
      </c>
      <c r="O57" s="37">
        <f>+SUMIF('Mapping Population'!$C$4:$C$83,$A57&amp;O$2,'Mapping Population'!$D$4:$D$83)*VLOOKUP($A57,'Inputs - population data'!$A$7:$D$103,2,FALSE)</f>
        <v>0</v>
      </c>
      <c r="P57" s="37">
        <f>+SUMIF('Mapping Population'!$C$4:$C$83,$A57&amp;P$2,'Mapping Population'!$D$4:$D$83)*VLOOKUP($A57,'Inputs - population data'!$A$7:$D$103,2,FALSE)</f>
        <v>0</v>
      </c>
      <c r="Q57" s="37">
        <f>+SUMIF('Mapping Population'!$C$4:$C$83,$A57&amp;Q$2,'Mapping Population'!$D$4:$D$83)*VLOOKUP($A57,'Inputs - population data'!$A$7:$D$103,2,FALSE)</f>
        <v>0</v>
      </c>
      <c r="R57" s="37">
        <f>+SUMIF('Mapping Population'!$C$4:$C$83,$A57&amp;R$2,'Mapping Population'!$D$4:$D$83)*VLOOKUP($A57,'Inputs - population data'!$A$7:$D$103,2,FALSE)</f>
        <v>0</v>
      </c>
    </row>
    <row r="58" spans="1:18" x14ac:dyDescent="0.25">
      <c r="A58" s="1" t="s">
        <v>74</v>
      </c>
      <c r="B58" s="37">
        <f>+SUMIF('Mapping Population'!$C$4:$C$83,$A58&amp;B$2,'Mapping Population'!$D$4:$D$83)*VLOOKUP($A58,'Inputs - population data'!$A$7:$D$103,2,FALSE)</f>
        <v>44700</v>
      </c>
      <c r="C58" s="37">
        <f>+SUMIF('Mapping Population'!$C$4:$C$83,$A58&amp;C$2,'Mapping Population'!$D$4:$D$83)*VLOOKUP($A58,'Inputs - population data'!$A$7:$D$103,2,FALSE)</f>
        <v>0</v>
      </c>
      <c r="D58" s="37">
        <f>+SUMIF('Mapping Population'!$C$4:$C$83,$A58&amp;D$2,'Mapping Population'!$D$4:$D$83)*VLOOKUP($A58,'Inputs - population data'!$A$7:$D$103,2,FALSE)</f>
        <v>0</v>
      </c>
      <c r="E58" s="37">
        <f>+SUMIF('Mapping Population'!$C$4:$C$83,$A58&amp;E$2,'Mapping Population'!$D$4:$D$83)*VLOOKUP($A58,'Inputs - population data'!$A$7:$D$103,2,FALSE)</f>
        <v>0</v>
      </c>
      <c r="F58" s="37">
        <f>+SUMIF('Mapping Population'!$C$4:$C$83,$A58&amp;F$2,'Mapping Population'!$D$4:$D$83)*VLOOKUP($A58,'Inputs - population data'!$A$7:$D$103,2,FALSE)</f>
        <v>0</v>
      </c>
      <c r="G58" s="37">
        <f>+SUMIF('Mapping Population'!$C$4:$C$83,$A58&amp;G$2,'Mapping Population'!$D$4:$D$83)*VLOOKUP($A58,'Inputs - population data'!$A$7:$D$103,2,FALSE)</f>
        <v>0</v>
      </c>
      <c r="H58" s="37">
        <f>+SUMIF('Mapping Population'!$C$4:$C$83,$A58&amp;H$2,'Mapping Population'!$D$4:$D$83)*VLOOKUP($A58,'Inputs - population data'!$A$7:$D$103,2,FALSE)</f>
        <v>0</v>
      </c>
      <c r="I58" s="37">
        <f>+SUMIF('Mapping Population'!$C$4:$C$83,$A58&amp;I$2,'Mapping Population'!$D$4:$D$83)*VLOOKUP($A58,'Inputs - population data'!$A$7:$D$103,2,FALSE)</f>
        <v>0</v>
      </c>
      <c r="J58" s="37">
        <f>+SUMIF('Mapping Population'!$C$4:$C$83,$A58&amp;J$2,'Mapping Population'!$D$4:$D$83)*VLOOKUP($A58,'Inputs - population data'!$A$7:$D$103,2,FALSE)</f>
        <v>0</v>
      </c>
      <c r="K58" s="37">
        <f>+SUMIF('Mapping Population'!$C$4:$C$83,$A58&amp;K$2,'Mapping Population'!$D$4:$D$83)*VLOOKUP($A58,'Inputs - population data'!$A$7:$D$103,2,FALSE)</f>
        <v>0</v>
      </c>
      <c r="L58" s="37">
        <f>+SUMIF('Mapping Population'!$C$4:$C$83,$A58&amp;L$2,'Mapping Population'!$D$4:$D$83)*VLOOKUP($A58,'Inputs - population data'!$A$7:$D$103,2,FALSE)</f>
        <v>0</v>
      </c>
      <c r="M58" s="37">
        <f>+SUMIF('Mapping Population'!$C$4:$C$83,$A58&amp;M$2,'Mapping Population'!$D$4:$D$83)*VLOOKUP($A58,'Inputs - population data'!$A$7:$D$103,2,FALSE)</f>
        <v>0</v>
      </c>
      <c r="N58" s="37">
        <f>+SUMIF('Mapping Population'!$C$4:$C$83,$A58&amp;N$2,'Mapping Population'!$D$4:$D$83)*VLOOKUP($A58,'Inputs - population data'!$A$7:$D$103,2,FALSE)</f>
        <v>0</v>
      </c>
      <c r="O58" s="37">
        <f>+SUMIF('Mapping Population'!$C$4:$C$83,$A58&amp;O$2,'Mapping Population'!$D$4:$D$83)*VLOOKUP($A58,'Inputs - population data'!$A$7:$D$103,2,FALSE)</f>
        <v>0</v>
      </c>
      <c r="P58" s="37">
        <f>+SUMIF('Mapping Population'!$C$4:$C$83,$A58&amp;P$2,'Mapping Population'!$D$4:$D$83)*VLOOKUP($A58,'Inputs - population data'!$A$7:$D$103,2,FALSE)</f>
        <v>0</v>
      </c>
      <c r="Q58" s="37">
        <f>+SUMIF('Mapping Population'!$C$4:$C$83,$A58&amp;Q$2,'Mapping Population'!$D$4:$D$83)*VLOOKUP($A58,'Inputs - population data'!$A$7:$D$103,2,FALSE)</f>
        <v>0</v>
      </c>
      <c r="R58" s="37">
        <f>+SUMIF('Mapping Population'!$C$4:$C$83,$A58&amp;R$2,'Mapping Population'!$D$4:$D$83)*VLOOKUP($A58,'Inputs - population data'!$A$7:$D$103,2,FALSE)</f>
        <v>0</v>
      </c>
    </row>
    <row r="59" spans="1:18" x14ac:dyDescent="0.25">
      <c r="A59" s="1" t="s">
        <v>78</v>
      </c>
      <c r="B59" s="37">
        <f>+SUMIF('Mapping Population'!$C$4:$C$83,$A59&amp;B$2,'Mapping Population'!$D$4:$D$83)*VLOOKUP($A59,'Inputs - population data'!$A$7:$D$103,2,FALSE)</f>
        <v>0</v>
      </c>
      <c r="C59" s="37">
        <f>+SUMIF('Mapping Population'!$C$4:$C$83,$A59&amp;C$2,'Mapping Population'!$D$4:$D$83)*VLOOKUP($A59,'Inputs - population data'!$A$7:$D$103,2,FALSE)</f>
        <v>0</v>
      </c>
      <c r="D59" s="37">
        <f>+SUMIF('Mapping Population'!$C$4:$C$83,$A59&amp;D$2,'Mapping Population'!$D$4:$D$83)*VLOOKUP($A59,'Inputs - population data'!$A$7:$D$103,2,FALSE)</f>
        <v>0</v>
      </c>
      <c r="E59" s="37">
        <f>+SUMIF('Mapping Population'!$C$4:$C$83,$A59&amp;E$2,'Mapping Population'!$D$4:$D$83)*VLOOKUP($A59,'Inputs - population data'!$A$7:$D$103,2,FALSE)</f>
        <v>0</v>
      </c>
      <c r="F59" s="37">
        <f>+SUMIF('Mapping Population'!$C$4:$C$83,$A59&amp;F$2,'Mapping Population'!$D$4:$D$83)*VLOOKUP($A59,'Inputs - population data'!$A$7:$D$103,2,FALSE)</f>
        <v>0</v>
      </c>
      <c r="G59" s="37">
        <f>+SUMIF('Mapping Population'!$C$4:$C$83,$A59&amp;G$2,'Mapping Population'!$D$4:$D$83)*VLOOKUP($A59,'Inputs - population data'!$A$7:$D$103,2,FALSE)</f>
        <v>0</v>
      </c>
      <c r="H59" s="37">
        <f>+SUMIF('Mapping Population'!$C$4:$C$83,$A59&amp;H$2,'Mapping Population'!$D$4:$D$83)*VLOOKUP($A59,'Inputs - population data'!$A$7:$D$103,2,FALSE)</f>
        <v>0</v>
      </c>
      <c r="I59" s="37">
        <f>+SUMIF('Mapping Population'!$C$4:$C$83,$A59&amp;I$2,'Mapping Population'!$D$4:$D$83)*VLOOKUP($A59,'Inputs - population data'!$A$7:$D$103,2,FALSE)</f>
        <v>0</v>
      </c>
      <c r="J59" s="37">
        <f>+SUMIF('Mapping Population'!$C$4:$C$83,$A59&amp;J$2,'Mapping Population'!$D$4:$D$83)*VLOOKUP($A59,'Inputs - population data'!$A$7:$D$103,2,FALSE)</f>
        <v>0</v>
      </c>
      <c r="K59" s="37">
        <f>+SUMIF('Mapping Population'!$C$4:$C$83,$A59&amp;K$2,'Mapping Population'!$D$4:$D$83)*VLOOKUP($A59,'Inputs - population data'!$A$7:$D$103,2,FALSE)</f>
        <v>0</v>
      </c>
      <c r="L59" s="37">
        <f>+SUMIF('Mapping Population'!$C$4:$C$83,$A59&amp;L$2,'Mapping Population'!$D$4:$D$83)*VLOOKUP($A59,'Inputs - population data'!$A$7:$D$103,2,FALSE)</f>
        <v>0</v>
      </c>
      <c r="M59" s="37">
        <f>+SUMIF('Mapping Population'!$C$4:$C$83,$A59&amp;M$2,'Mapping Population'!$D$4:$D$83)*VLOOKUP($A59,'Inputs - population data'!$A$7:$D$103,2,FALSE)</f>
        <v>0</v>
      </c>
      <c r="N59" s="37">
        <f>+SUMIF('Mapping Population'!$C$4:$C$83,$A59&amp;N$2,'Mapping Population'!$D$4:$D$83)*VLOOKUP($A59,'Inputs - population data'!$A$7:$D$103,2,FALSE)</f>
        <v>0</v>
      </c>
      <c r="O59" s="37">
        <f>+SUMIF('Mapping Population'!$C$4:$C$83,$A59&amp;O$2,'Mapping Population'!$D$4:$D$83)*VLOOKUP($A59,'Inputs - population data'!$A$7:$D$103,2,FALSE)</f>
        <v>0</v>
      </c>
      <c r="P59" s="37">
        <f>+SUMIF('Mapping Population'!$C$4:$C$83,$A59&amp;P$2,'Mapping Population'!$D$4:$D$83)*VLOOKUP($A59,'Inputs - population data'!$A$7:$D$103,2,FALSE)</f>
        <v>0</v>
      </c>
      <c r="Q59" s="37">
        <f>+SUMIF('Mapping Population'!$C$4:$C$83,$A59&amp;Q$2,'Mapping Population'!$D$4:$D$83)*VLOOKUP($A59,'Inputs - population data'!$A$7:$D$103,2,FALSE)</f>
        <v>0</v>
      </c>
      <c r="R59" s="37">
        <f>+SUMIF('Mapping Population'!$C$4:$C$83,$A59&amp;R$2,'Mapping Population'!$D$4:$D$83)*VLOOKUP($A59,'Inputs - population data'!$A$7:$D$103,2,FALSE)</f>
        <v>41500</v>
      </c>
    </row>
    <row r="60" spans="1:18" x14ac:dyDescent="0.25">
      <c r="A60" s="1" t="s">
        <v>41</v>
      </c>
      <c r="B60" s="37">
        <f>+SUMIF('Mapping Population'!$C$4:$C$83,$A60&amp;B$2,'Mapping Population'!$D$4:$D$83)*VLOOKUP($A60,'Inputs - population data'!$A$7:$D$103,2,FALSE)</f>
        <v>0</v>
      </c>
      <c r="C60" s="37">
        <f>+SUMIF('Mapping Population'!$C$4:$C$83,$A60&amp;C$2,'Mapping Population'!$D$4:$D$83)*VLOOKUP($A60,'Inputs - population data'!$A$7:$D$103,2,FALSE)</f>
        <v>0</v>
      </c>
      <c r="D60" s="37">
        <f>+SUMIF('Mapping Population'!$C$4:$C$83,$A60&amp;D$2,'Mapping Population'!$D$4:$D$83)*VLOOKUP($A60,'Inputs - population data'!$A$7:$D$103,2,FALSE)</f>
        <v>0</v>
      </c>
      <c r="E60" s="37">
        <f>+SUMIF('Mapping Population'!$C$4:$C$83,$A60&amp;E$2,'Mapping Population'!$D$4:$D$83)*VLOOKUP($A60,'Inputs - population data'!$A$7:$D$103,2,FALSE)</f>
        <v>0</v>
      </c>
      <c r="F60" s="37">
        <f>+SUMIF('Mapping Population'!$C$4:$C$83,$A60&amp;F$2,'Mapping Population'!$D$4:$D$83)*VLOOKUP($A60,'Inputs - population data'!$A$7:$D$103,2,FALSE)</f>
        <v>0</v>
      </c>
      <c r="G60" s="37">
        <f>+SUMIF('Mapping Population'!$C$4:$C$83,$A60&amp;G$2,'Mapping Population'!$D$4:$D$83)*VLOOKUP($A60,'Inputs - population data'!$A$7:$D$103,2,FALSE)</f>
        <v>0</v>
      </c>
      <c r="H60" s="37">
        <f>+SUMIF('Mapping Population'!$C$4:$C$83,$A60&amp;H$2,'Mapping Population'!$D$4:$D$83)*VLOOKUP($A60,'Inputs - population data'!$A$7:$D$103,2,FALSE)</f>
        <v>0</v>
      </c>
      <c r="I60" s="37">
        <f>+SUMIF('Mapping Population'!$C$4:$C$83,$A60&amp;I$2,'Mapping Population'!$D$4:$D$83)*VLOOKUP($A60,'Inputs - population data'!$A$7:$D$103,2,FALSE)</f>
        <v>0</v>
      </c>
      <c r="J60" s="37">
        <f>+SUMIF('Mapping Population'!$C$4:$C$83,$A60&amp;J$2,'Mapping Population'!$D$4:$D$83)*VLOOKUP($A60,'Inputs - population data'!$A$7:$D$103,2,FALSE)</f>
        <v>0</v>
      </c>
      <c r="K60" s="37">
        <f>+SUMIF('Mapping Population'!$C$4:$C$83,$A60&amp;K$2,'Mapping Population'!$D$4:$D$83)*VLOOKUP($A60,'Inputs - population data'!$A$7:$D$103,2,FALSE)</f>
        <v>0</v>
      </c>
      <c r="L60" s="37">
        <f>+SUMIF('Mapping Population'!$C$4:$C$83,$A60&amp;L$2,'Mapping Population'!$D$4:$D$83)*VLOOKUP($A60,'Inputs - population data'!$A$7:$D$103,2,FALSE)</f>
        <v>0</v>
      </c>
      <c r="M60" s="37">
        <f>+SUMIF('Mapping Population'!$C$4:$C$83,$A60&amp;M$2,'Mapping Population'!$D$4:$D$83)*VLOOKUP($A60,'Inputs - population data'!$A$7:$D$103,2,FALSE)</f>
        <v>0</v>
      </c>
      <c r="N60" s="37">
        <f>+SUMIF('Mapping Population'!$C$4:$C$83,$A60&amp;N$2,'Mapping Population'!$D$4:$D$83)*VLOOKUP($A60,'Inputs - population data'!$A$7:$D$103,2,FALSE)</f>
        <v>0</v>
      </c>
      <c r="O60" s="37">
        <f>+SUMIF('Mapping Population'!$C$4:$C$83,$A60&amp;O$2,'Mapping Population'!$D$4:$D$83)*VLOOKUP($A60,'Inputs - population data'!$A$7:$D$103,2,FALSE)</f>
        <v>0</v>
      </c>
      <c r="P60" s="37">
        <f>+SUMIF('Mapping Population'!$C$4:$C$83,$A60&amp;P$2,'Mapping Population'!$D$4:$D$83)*VLOOKUP($A60,'Inputs - population data'!$A$7:$D$103,2,FALSE)</f>
        <v>0</v>
      </c>
      <c r="Q60" s="37">
        <f>+SUMIF('Mapping Population'!$C$4:$C$83,$A60&amp;Q$2,'Mapping Population'!$D$4:$D$83)*VLOOKUP($A60,'Inputs - population data'!$A$7:$D$103,2,FALSE)</f>
        <v>0</v>
      </c>
      <c r="R60" s="37">
        <f>+SUMIF('Mapping Population'!$C$4:$C$83,$A60&amp;R$2,'Mapping Population'!$D$4:$D$83)*VLOOKUP($A60,'Inputs - population data'!$A$7:$D$103,2,FALSE)</f>
        <v>0</v>
      </c>
    </row>
    <row r="61" spans="1:18" x14ac:dyDescent="0.25">
      <c r="A61" s="1" t="s">
        <v>18</v>
      </c>
      <c r="B61" s="37">
        <f>+SUMIF('Mapping Population'!$C$4:$C$83,$A61&amp;B$2,'Mapping Population'!$D$4:$D$83)*VLOOKUP($A61,'Inputs - population data'!$A$7:$D$103,2,FALSE)</f>
        <v>0</v>
      </c>
      <c r="C61" s="37">
        <f>+SUMIF('Mapping Population'!$C$4:$C$83,$A61&amp;C$2,'Mapping Population'!$D$4:$D$83)*VLOOKUP($A61,'Inputs - population data'!$A$7:$D$103,2,FALSE)</f>
        <v>0</v>
      </c>
      <c r="D61" s="37">
        <f>+SUMIF('Mapping Population'!$C$4:$C$83,$A61&amp;D$2,'Mapping Population'!$D$4:$D$83)*VLOOKUP($A61,'Inputs - population data'!$A$7:$D$103,2,FALSE)</f>
        <v>0</v>
      </c>
      <c r="E61" s="37">
        <f>+SUMIF('Mapping Population'!$C$4:$C$83,$A61&amp;E$2,'Mapping Population'!$D$4:$D$83)*VLOOKUP($A61,'Inputs - population data'!$A$7:$D$103,2,FALSE)</f>
        <v>0</v>
      </c>
      <c r="F61" s="37">
        <f>+SUMIF('Mapping Population'!$C$4:$C$83,$A61&amp;F$2,'Mapping Population'!$D$4:$D$83)*VLOOKUP($A61,'Inputs - population data'!$A$7:$D$103,2,FALSE)</f>
        <v>0</v>
      </c>
      <c r="G61" s="37">
        <f>+SUMIF('Mapping Population'!$C$4:$C$83,$A61&amp;G$2,'Mapping Population'!$D$4:$D$83)*VLOOKUP($A61,'Inputs - population data'!$A$7:$D$103,2,FALSE)</f>
        <v>0</v>
      </c>
      <c r="H61" s="37">
        <f>+SUMIF('Mapping Population'!$C$4:$C$83,$A61&amp;H$2,'Mapping Population'!$D$4:$D$83)*VLOOKUP($A61,'Inputs - population data'!$A$7:$D$103,2,FALSE)</f>
        <v>0</v>
      </c>
      <c r="I61" s="37">
        <f>+SUMIF('Mapping Population'!$C$4:$C$83,$A61&amp;I$2,'Mapping Population'!$D$4:$D$83)*VLOOKUP($A61,'Inputs - population data'!$A$7:$D$103,2,FALSE)</f>
        <v>0</v>
      </c>
      <c r="J61" s="37">
        <f>+SUMIF('Mapping Population'!$C$4:$C$83,$A61&amp;J$2,'Mapping Population'!$D$4:$D$83)*VLOOKUP($A61,'Inputs - population data'!$A$7:$D$103,2,FALSE)</f>
        <v>0</v>
      </c>
      <c r="K61" s="37">
        <f>+SUMIF('Mapping Population'!$C$4:$C$83,$A61&amp;K$2,'Mapping Population'!$D$4:$D$83)*VLOOKUP($A61,'Inputs - population data'!$A$7:$D$103,2,FALSE)</f>
        <v>0</v>
      </c>
      <c r="L61" s="37">
        <f>+SUMIF('Mapping Population'!$C$4:$C$83,$A61&amp;L$2,'Mapping Population'!$D$4:$D$83)*VLOOKUP($A61,'Inputs - population data'!$A$7:$D$103,2,FALSE)</f>
        <v>0</v>
      </c>
      <c r="M61" s="37">
        <f>+SUMIF('Mapping Population'!$C$4:$C$83,$A61&amp;M$2,'Mapping Population'!$D$4:$D$83)*VLOOKUP($A61,'Inputs - population data'!$A$7:$D$103,2,FALSE)</f>
        <v>0</v>
      </c>
      <c r="N61" s="37">
        <f>+SUMIF('Mapping Population'!$C$4:$C$83,$A61&amp;N$2,'Mapping Population'!$D$4:$D$83)*VLOOKUP($A61,'Inputs - population data'!$A$7:$D$103,2,FALSE)</f>
        <v>0</v>
      </c>
      <c r="O61" s="37">
        <f>+SUMIF('Mapping Population'!$C$4:$C$83,$A61&amp;O$2,'Mapping Population'!$D$4:$D$83)*VLOOKUP($A61,'Inputs - population data'!$A$7:$D$103,2,FALSE)</f>
        <v>0</v>
      </c>
      <c r="P61" s="37">
        <f>+SUMIF('Mapping Population'!$C$4:$C$83,$A61&amp;P$2,'Mapping Population'!$D$4:$D$83)*VLOOKUP($A61,'Inputs - population data'!$A$7:$D$103,2,FALSE)</f>
        <v>0</v>
      </c>
      <c r="Q61" s="37">
        <f>+SUMIF('Mapping Population'!$C$4:$C$83,$A61&amp;Q$2,'Mapping Population'!$D$4:$D$83)*VLOOKUP($A61,'Inputs - population data'!$A$7:$D$103,2,FALSE)</f>
        <v>0</v>
      </c>
      <c r="R61" s="37">
        <f>+SUMIF('Mapping Population'!$C$4:$C$83,$A61&amp;R$2,'Mapping Population'!$D$4:$D$83)*VLOOKUP($A61,'Inputs - population data'!$A$7:$D$103,2,FALSE)</f>
        <v>0</v>
      </c>
    </row>
    <row r="62" spans="1:18" x14ac:dyDescent="0.25">
      <c r="A62" s="1" t="s">
        <v>71</v>
      </c>
      <c r="B62" s="37">
        <f>+SUMIF('Mapping Population'!$C$4:$C$83,$A62&amp;B$2,'Mapping Population'!$D$4:$D$83)*VLOOKUP($A62,'Inputs - population data'!$A$7:$D$103,2,FALSE)</f>
        <v>7620</v>
      </c>
      <c r="C62" s="37">
        <f>+SUMIF('Mapping Population'!$C$4:$C$83,$A62&amp;C$2,'Mapping Population'!$D$4:$D$83)*VLOOKUP($A62,'Inputs - population data'!$A$7:$D$103,2,FALSE)</f>
        <v>0</v>
      </c>
      <c r="D62" s="37">
        <f>+SUMIF('Mapping Population'!$C$4:$C$83,$A62&amp;D$2,'Mapping Population'!$D$4:$D$83)*VLOOKUP($A62,'Inputs - population data'!$A$7:$D$103,2,FALSE)</f>
        <v>0</v>
      </c>
      <c r="E62" s="37">
        <f>+SUMIF('Mapping Population'!$C$4:$C$83,$A62&amp;E$2,'Mapping Population'!$D$4:$D$83)*VLOOKUP($A62,'Inputs - population data'!$A$7:$D$103,2,FALSE)</f>
        <v>0</v>
      </c>
      <c r="F62" s="37">
        <f>+SUMIF('Mapping Population'!$C$4:$C$83,$A62&amp;F$2,'Mapping Population'!$D$4:$D$83)*VLOOKUP($A62,'Inputs - population data'!$A$7:$D$103,2,FALSE)</f>
        <v>0</v>
      </c>
      <c r="G62" s="37">
        <f>+SUMIF('Mapping Population'!$C$4:$C$83,$A62&amp;G$2,'Mapping Population'!$D$4:$D$83)*VLOOKUP($A62,'Inputs - population data'!$A$7:$D$103,2,FALSE)</f>
        <v>0</v>
      </c>
      <c r="H62" s="37">
        <f>+SUMIF('Mapping Population'!$C$4:$C$83,$A62&amp;H$2,'Mapping Population'!$D$4:$D$83)*VLOOKUP($A62,'Inputs - population data'!$A$7:$D$103,2,FALSE)</f>
        <v>0</v>
      </c>
      <c r="I62" s="37">
        <f>+SUMIF('Mapping Population'!$C$4:$C$83,$A62&amp;I$2,'Mapping Population'!$D$4:$D$83)*VLOOKUP($A62,'Inputs - population data'!$A$7:$D$103,2,FALSE)</f>
        <v>0</v>
      </c>
      <c r="J62" s="37">
        <f>+SUMIF('Mapping Population'!$C$4:$C$83,$A62&amp;J$2,'Mapping Population'!$D$4:$D$83)*VLOOKUP($A62,'Inputs - population data'!$A$7:$D$103,2,FALSE)</f>
        <v>0</v>
      </c>
      <c r="K62" s="37">
        <f>+SUMIF('Mapping Population'!$C$4:$C$83,$A62&amp;K$2,'Mapping Population'!$D$4:$D$83)*VLOOKUP($A62,'Inputs - population data'!$A$7:$D$103,2,FALSE)</f>
        <v>0</v>
      </c>
      <c r="L62" s="37">
        <f>+SUMIF('Mapping Population'!$C$4:$C$83,$A62&amp;L$2,'Mapping Population'!$D$4:$D$83)*VLOOKUP($A62,'Inputs - population data'!$A$7:$D$103,2,FALSE)</f>
        <v>0</v>
      </c>
      <c r="M62" s="37">
        <f>+SUMIF('Mapping Population'!$C$4:$C$83,$A62&amp;M$2,'Mapping Population'!$D$4:$D$83)*VLOOKUP($A62,'Inputs - population data'!$A$7:$D$103,2,FALSE)</f>
        <v>0</v>
      </c>
      <c r="N62" s="37">
        <f>+SUMIF('Mapping Population'!$C$4:$C$83,$A62&amp;N$2,'Mapping Population'!$D$4:$D$83)*VLOOKUP($A62,'Inputs - population data'!$A$7:$D$103,2,FALSE)</f>
        <v>0</v>
      </c>
      <c r="O62" s="37">
        <f>+SUMIF('Mapping Population'!$C$4:$C$83,$A62&amp;O$2,'Mapping Population'!$D$4:$D$83)*VLOOKUP($A62,'Inputs - population data'!$A$7:$D$103,2,FALSE)</f>
        <v>0</v>
      </c>
      <c r="P62" s="37">
        <f>+SUMIF('Mapping Population'!$C$4:$C$83,$A62&amp;P$2,'Mapping Population'!$D$4:$D$83)*VLOOKUP($A62,'Inputs - population data'!$A$7:$D$103,2,FALSE)</f>
        <v>0</v>
      </c>
      <c r="Q62" s="37">
        <f>+SUMIF('Mapping Population'!$C$4:$C$83,$A62&amp;Q$2,'Mapping Population'!$D$4:$D$83)*VLOOKUP($A62,'Inputs - population data'!$A$7:$D$103,2,FALSE)</f>
        <v>0</v>
      </c>
      <c r="R62" s="37">
        <f>+SUMIF('Mapping Population'!$C$4:$C$83,$A62&amp;R$2,'Mapping Population'!$D$4:$D$83)*VLOOKUP($A62,'Inputs - population data'!$A$7:$D$103,2,FALSE)</f>
        <v>0</v>
      </c>
    </row>
    <row r="63" spans="1:18" x14ac:dyDescent="0.25">
      <c r="A63" s="1" t="s">
        <v>27</v>
      </c>
      <c r="B63" s="37">
        <f>+SUMIF('Mapping Population'!$C$4:$C$83,$A63&amp;B$2,'Mapping Population'!$D$4:$D$83)*VLOOKUP($A63,'Inputs - population data'!$A$7:$D$103,2,FALSE)</f>
        <v>0</v>
      </c>
      <c r="C63" s="37">
        <f>+SUMIF('Mapping Population'!$C$4:$C$83,$A63&amp;C$2,'Mapping Population'!$D$4:$D$83)*VLOOKUP($A63,'Inputs - population data'!$A$7:$D$103,2,FALSE)</f>
        <v>0</v>
      </c>
      <c r="D63" s="37">
        <f>+SUMIF('Mapping Population'!$C$4:$C$83,$A63&amp;D$2,'Mapping Population'!$D$4:$D$83)*VLOOKUP($A63,'Inputs - population data'!$A$7:$D$103,2,FALSE)</f>
        <v>0</v>
      </c>
      <c r="E63" s="37">
        <f>+SUMIF('Mapping Population'!$C$4:$C$83,$A63&amp;E$2,'Mapping Population'!$D$4:$D$83)*VLOOKUP($A63,'Inputs - population data'!$A$7:$D$103,2,FALSE)</f>
        <v>0</v>
      </c>
      <c r="F63" s="37">
        <f>+SUMIF('Mapping Population'!$C$4:$C$83,$A63&amp;F$2,'Mapping Population'!$D$4:$D$83)*VLOOKUP($A63,'Inputs - population data'!$A$7:$D$103,2,FALSE)</f>
        <v>0</v>
      </c>
      <c r="G63" s="37">
        <f>+SUMIF('Mapping Population'!$C$4:$C$83,$A63&amp;G$2,'Mapping Population'!$D$4:$D$83)*VLOOKUP($A63,'Inputs - population data'!$A$7:$D$103,2,FALSE)</f>
        <v>0</v>
      </c>
      <c r="H63" s="37">
        <f>+SUMIF('Mapping Population'!$C$4:$C$83,$A63&amp;H$2,'Mapping Population'!$D$4:$D$83)*VLOOKUP($A63,'Inputs - population data'!$A$7:$D$103,2,FALSE)</f>
        <v>0</v>
      </c>
      <c r="I63" s="37">
        <f>+SUMIF('Mapping Population'!$C$4:$C$83,$A63&amp;I$2,'Mapping Population'!$D$4:$D$83)*VLOOKUP($A63,'Inputs - population data'!$A$7:$D$103,2,FALSE)</f>
        <v>0</v>
      </c>
      <c r="J63" s="37">
        <f>+SUMIF('Mapping Population'!$C$4:$C$83,$A63&amp;J$2,'Mapping Population'!$D$4:$D$83)*VLOOKUP($A63,'Inputs - population data'!$A$7:$D$103,2,FALSE)</f>
        <v>0</v>
      </c>
      <c r="K63" s="37">
        <f>+SUMIF('Mapping Population'!$C$4:$C$83,$A63&amp;K$2,'Mapping Population'!$D$4:$D$83)*VLOOKUP($A63,'Inputs - population data'!$A$7:$D$103,2,FALSE)</f>
        <v>0</v>
      </c>
      <c r="L63" s="37">
        <f>+SUMIF('Mapping Population'!$C$4:$C$83,$A63&amp;L$2,'Mapping Population'!$D$4:$D$83)*VLOOKUP($A63,'Inputs - population data'!$A$7:$D$103,2,FALSE)</f>
        <v>0</v>
      </c>
      <c r="M63" s="37">
        <f>+SUMIF('Mapping Population'!$C$4:$C$83,$A63&amp;M$2,'Mapping Population'!$D$4:$D$83)*VLOOKUP($A63,'Inputs - population data'!$A$7:$D$103,2,FALSE)</f>
        <v>0</v>
      </c>
      <c r="N63" s="37">
        <f>+SUMIF('Mapping Population'!$C$4:$C$83,$A63&amp;N$2,'Mapping Population'!$D$4:$D$83)*VLOOKUP($A63,'Inputs - population data'!$A$7:$D$103,2,FALSE)</f>
        <v>0</v>
      </c>
      <c r="O63" s="37">
        <f>+SUMIF('Mapping Population'!$C$4:$C$83,$A63&amp;O$2,'Mapping Population'!$D$4:$D$83)*VLOOKUP($A63,'Inputs - population data'!$A$7:$D$103,2,FALSE)</f>
        <v>0</v>
      </c>
      <c r="P63" s="37">
        <f>+SUMIF('Mapping Population'!$C$4:$C$83,$A63&amp;P$2,'Mapping Population'!$D$4:$D$83)*VLOOKUP($A63,'Inputs - population data'!$A$7:$D$103,2,FALSE)</f>
        <v>0</v>
      </c>
      <c r="Q63" s="37">
        <f>+SUMIF('Mapping Population'!$C$4:$C$83,$A63&amp;Q$2,'Mapping Population'!$D$4:$D$83)*VLOOKUP($A63,'Inputs - population data'!$A$7:$D$103,2,FALSE)</f>
        <v>0</v>
      </c>
      <c r="R63" s="37">
        <f>+SUMIF('Mapping Population'!$C$4:$C$83,$A63&amp;R$2,'Mapping Population'!$D$4:$D$83)*VLOOKUP($A63,'Inputs - population data'!$A$7:$D$103,2,FALSE)</f>
        <v>0</v>
      </c>
    </row>
    <row r="64" spans="1:18" x14ac:dyDescent="0.25">
      <c r="A64" s="1" t="s">
        <v>77</v>
      </c>
      <c r="B64" s="37">
        <f>+SUMIF('Mapping Population'!$C$4:$C$83,$A64&amp;B$2,'Mapping Population'!$D$4:$D$83)*VLOOKUP($A64,'Inputs - population data'!$A$7:$D$103,2,FALSE)</f>
        <v>0</v>
      </c>
      <c r="C64" s="37">
        <f>+SUMIF('Mapping Population'!$C$4:$C$83,$A64&amp;C$2,'Mapping Population'!$D$4:$D$83)*VLOOKUP($A64,'Inputs - population data'!$A$7:$D$103,2,FALSE)</f>
        <v>0</v>
      </c>
      <c r="D64" s="37">
        <f>+SUMIF('Mapping Population'!$C$4:$C$83,$A64&amp;D$2,'Mapping Population'!$D$4:$D$83)*VLOOKUP($A64,'Inputs - population data'!$A$7:$D$103,2,FALSE)</f>
        <v>0</v>
      </c>
      <c r="E64" s="37">
        <f>+SUMIF('Mapping Population'!$C$4:$C$83,$A64&amp;E$2,'Mapping Population'!$D$4:$D$83)*VLOOKUP($A64,'Inputs - population data'!$A$7:$D$103,2,FALSE)</f>
        <v>8380</v>
      </c>
      <c r="F64" s="37">
        <f>+SUMIF('Mapping Population'!$C$4:$C$83,$A64&amp;F$2,'Mapping Population'!$D$4:$D$83)*VLOOKUP($A64,'Inputs - population data'!$A$7:$D$103,2,FALSE)</f>
        <v>0</v>
      </c>
      <c r="G64" s="37">
        <f>+SUMIF('Mapping Population'!$C$4:$C$83,$A64&amp;G$2,'Mapping Population'!$D$4:$D$83)*VLOOKUP($A64,'Inputs - population data'!$A$7:$D$103,2,FALSE)</f>
        <v>0</v>
      </c>
      <c r="H64" s="37">
        <f>+SUMIF('Mapping Population'!$C$4:$C$83,$A64&amp;H$2,'Mapping Population'!$D$4:$D$83)*VLOOKUP($A64,'Inputs - population data'!$A$7:$D$103,2,FALSE)</f>
        <v>0</v>
      </c>
      <c r="I64" s="37">
        <f>+SUMIF('Mapping Population'!$C$4:$C$83,$A64&amp;I$2,'Mapping Population'!$D$4:$D$83)*VLOOKUP($A64,'Inputs - population data'!$A$7:$D$103,2,FALSE)</f>
        <v>0</v>
      </c>
      <c r="J64" s="37">
        <f>+SUMIF('Mapping Population'!$C$4:$C$83,$A64&amp;J$2,'Mapping Population'!$D$4:$D$83)*VLOOKUP($A64,'Inputs - population data'!$A$7:$D$103,2,FALSE)</f>
        <v>0</v>
      </c>
      <c r="K64" s="37">
        <f>+SUMIF('Mapping Population'!$C$4:$C$83,$A64&amp;K$2,'Mapping Population'!$D$4:$D$83)*VLOOKUP($A64,'Inputs - population data'!$A$7:$D$103,2,FALSE)</f>
        <v>0</v>
      </c>
      <c r="L64" s="37">
        <f>+SUMIF('Mapping Population'!$C$4:$C$83,$A64&amp;L$2,'Mapping Population'!$D$4:$D$83)*VLOOKUP($A64,'Inputs - population data'!$A$7:$D$103,2,FALSE)</f>
        <v>0</v>
      </c>
      <c r="M64" s="37">
        <f>+SUMIF('Mapping Population'!$C$4:$C$83,$A64&amp;M$2,'Mapping Population'!$D$4:$D$83)*VLOOKUP($A64,'Inputs - population data'!$A$7:$D$103,2,FALSE)</f>
        <v>0</v>
      </c>
      <c r="N64" s="37">
        <f>+SUMIF('Mapping Population'!$C$4:$C$83,$A64&amp;N$2,'Mapping Population'!$D$4:$D$83)*VLOOKUP($A64,'Inputs - population data'!$A$7:$D$103,2,FALSE)</f>
        <v>0</v>
      </c>
      <c r="O64" s="37">
        <f>+SUMIF('Mapping Population'!$C$4:$C$83,$A64&amp;O$2,'Mapping Population'!$D$4:$D$83)*VLOOKUP($A64,'Inputs - population data'!$A$7:$D$103,2,FALSE)</f>
        <v>0</v>
      </c>
      <c r="P64" s="37">
        <f>+SUMIF('Mapping Population'!$C$4:$C$83,$A64&amp;P$2,'Mapping Population'!$D$4:$D$83)*VLOOKUP($A64,'Inputs - population data'!$A$7:$D$103,2,FALSE)</f>
        <v>0</v>
      </c>
      <c r="Q64" s="37">
        <f>+SUMIF('Mapping Population'!$C$4:$C$83,$A64&amp;Q$2,'Mapping Population'!$D$4:$D$83)*VLOOKUP($A64,'Inputs - population data'!$A$7:$D$103,2,FALSE)</f>
        <v>0</v>
      </c>
      <c r="R64" s="37">
        <f>+SUMIF('Mapping Population'!$C$4:$C$83,$A64&amp;R$2,'Mapping Population'!$D$4:$D$83)*VLOOKUP($A64,'Inputs - population data'!$A$7:$D$103,2,FALSE)</f>
        <v>0</v>
      </c>
    </row>
    <row r="65" spans="1:18" x14ac:dyDescent="0.25">
      <c r="A65" s="1" t="s">
        <v>24</v>
      </c>
      <c r="B65" s="37">
        <f>+SUMIF('Mapping Population'!$C$4:$C$83,$A65&amp;B$2,'Mapping Population'!$D$4:$D$83)*VLOOKUP($A65,'Inputs - population data'!$A$7:$D$103,2,FALSE)</f>
        <v>0</v>
      </c>
      <c r="C65" s="37">
        <f>+SUMIF('Mapping Population'!$C$4:$C$83,$A65&amp;C$2,'Mapping Population'!$D$4:$D$83)*VLOOKUP($A65,'Inputs - population data'!$A$7:$D$103,2,FALSE)</f>
        <v>0</v>
      </c>
      <c r="D65" s="37">
        <f>+SUMIF('Mapping Population'!$C$4:$C$83,$A65&amp;D$2,'Mapping Population'!$D$4:$D$83)*VLOOKUP($A65,'Inputs - population data'!$A$7:$D$103,2,FALSE)</f>
        <v>0</v>
      </c>
      <c r="E65" s="37">
        <f>+SUMIF('Mapping Population'!$C$4:$C$83,$A65&amp;E$2,'Mapping Population'!$D$4:$D$83)*VLOOKUP($A65,'Inputs - population data'!$A$7:$D$103,2,FALSE)</f>
        <v>0</v>
      </c>
      <c r="F65" s="37">
        <f>+SUMIF('Mapping Population'!$C$4:$C$83,$A65&amp;F$2,'Mapping Population'!$D$4:$D$83)*VLOOKUP($A65,'Inputs - population data'!$A$7:$D$103,2,FALSE)</f>
        <v>0</v>
      </c>
      <c r="G65" s="37">
        <f>+SUMIF('Mapping Population'!$C$4:$C$83,$A65&amp;G$2,'Mapping Population'!$D$4:$D$83)*VLOOKUP($A65,'Inputs - population data'!$A$7:$D$103,2,FALSE)</f>
        <v>0</v>
      </c>
      <c r="H65" s="37">
        <f>+SUMIF('Mapping Population'!$C$4:$C$83,$A65&amp;H$2,'Mapping Population'!$D$4:$D$83)*VLOOKUP($A65,'Inputs - population data'!$A$7:$D$103,2,FALSE)</f>
        <v>0</v>
      </c>
      <c r="I65" s="37">
        <f>+SUMIF('Mapping Population'!$C$4:$C$83,$A65&amp;I$2,'Mapping Population'!$D$4:$D$83)*VLOOKUP($A65,'Inputs - population data'!$A$7:$D$103,2,FALSE)</f>
        <v>0</v>
      </c>
      <c r="J65" s="37">
        <f>+SUMIF('Mapping Population'!$C$4:$C$83,$A65&amp;J$2,'Mapping Population'!$D$4:$D$83)*VLOOKUP($A65,'Inputs - population data'!$A$7:$D$103,2,FALSE)</f>
        <v>0</v>
      </c>
      <c r="K65" s="37">
        <f>+SUMIF('Mapping Population'!$C$4:$C$83,$A65&amp;K$2,'Mapping Population'!$D$4:$D$83)*VLOOKUP($A65,'Inputs - population data'!$A$7:$D$103,2,FALSE)</f>
        <v>0</v>
      </c>
      <c r="L65" s="37">
        <f>+SUMIF('Mapping Population'!$C$4:$C$83,$A65&amp;L$2,'Mapping Population'!$D$4:$D$83)*VLOOKUP($A65,'Inputs - population data'!$A$7:$D$103,2,FALSE)</f>
        <v>1625.5900252337835</v>
      </c>
      <c r="M65" s="37">
        <f>+SUMIF('Mapping Population'!$C$4:$C$83,$A65&amp;M$2,'Mapping Population'!$D$4:$D$83)*VLOOKUP($A65,'Inputs - population data'!$A$7:$D$103,2,FALSE)</f>
        <v>0</v>
      </c>
      <c r="N65" s="37">
        <f>+SUMIF('Mapping Population'!$C$4:$C$83,$A65&amp;N$2,'Mapping Population'!$D$4:$D$83)*VLOOKUP($A65,'Inputs - population data'!$A$7:$D$103,2,FALSE)</f>
        <v>0</v>
      </c>
      <c r="O65" s="37">
        <f>+SUMIF('Mapping Population'!$C$4:$C$83,$A65&amp;O$2,'Mapping Population'!$D$4:$D$83)*VLOOKUP($A65,'Inputs - population data'!$A$7:$D$103,2,FALSE)</f>
        <v>0</v>
      </c>
      <c r="P65" s="37">
        <f>+SUMIF('Mapping Population'!$C$4:$C$83,$A65&amp;P$2,'Mapping Population'!$D$4:$D$83)*VLOOKUP($A65,'Inputs - population data'!$A$7:$D$103,2,FALSE)</f>
        <v>0</v>
      </c>
      <c r="Q65" s="37">
        <f>+SUMIF('Mapping Population'!$C$4:$C$83,$A65&amp;Q$2,'Mapping Population'!$D$4:$D$83)*VLOOKUP($A65,'Inputs - population data'!$A$7:$D$103,2,FALSE)</f>
        <v>0</v>
      </c>
      <c r="R65" s="37">
        <f>+SUMIF('Mapping Population'!$C$4:$C$83,$A65&amp;R$2,'Mapping Population'!$D$4:$D$83)*VLOOKUP($A65,'Inputs - population data'!$A$7:$D$103,2,FALSE)</f>
        <v>0</v>
      </c>
    </row>
    <row r="66" spans="1:18" x14ac:dyDescent="0.25">
      <c r="A66" s="1" t="s">
        <v>46</v>
      </c>
      <c r="B66" s="37">
        <f>+SUMIF('Mapping Population'!$C$4:$C$83,$A66&amp;B$2,'Mapping Population'!$D$4:$D$83)*VLOOKUP($A66,'Inputs - population data'!$A$7:$D$103,2,FALSE)</f>
        <v>0</v>
      </c>
      <c r="C66" s="37">
        <f>+SUMIF('Mapping Population'!$C$4:$C$83,$A66&amp;C$2,'Mapping Population'!$D$4:$D$83)*VLOOKUP($A66,'Inputs - population data'!$A$7:$D$103,2,FALSE)</f>
        <v>0</v>
      </c>
      <c r="D66" s="37">
        <f>+SUMIF('Mapping Population'!$C$4:$C$83,$A66&amp;D$2,'Mapping Population'!$D$4:$D$83)*VLOOKUP($A66,'Inputs - population data'!$A$7:$D$103,2,FALSE)</f>
        <v>0</v>
      </c>
      <c r="E66" s="37">
        <f>+SUMIF('Mapping Population'!$C$4:$C$83,$A66&amp;E$2,'Mapping Population'!$D$4:$D$83)*VLOOKUP($A66,'Inputs - population data'!$A$7:$D$103,2,FALSE)</f>
        <v>0</v>
      </c>
      <c r="F66" s="37">
        <f>+SUMIF('Mapping Population'!$C$4:$C$83,$A66&amp;F$2,'Mapping Population'!$D$4:$D$83)*VLOOKUP($A66,'Inputs - population data'!$A$7:$D$103,2,FALSE)</f>
        <v>0</v>
      </c>
      <c r="G66" s="37">
        <f>+SUMIF('Mapping Population'!$C$4:$C$83,$A66&amp;G$2,'Mapping Population'!$D$4:$D$83)*VLOOKUP($A66,'Inputs - population data'!$A$7:$D$103,2,FALSE)</f>
        <v>0</v>
      </c>
      <c r="H66" s="37">
        <f>+SUMIF('Mapping Population'!$C$4:$C$83,$A66&amp;H$2,'Mapping Population'!$D$4:$D$83)*VLOOKUP($A66,'Inputs - population data'!$A$7:$D$103,2,FALSE)</f>
        <v>0</v>
      </c>
      <c r="I66" s="37">
        <f>+SUMIF('Mapping Population'!$C$4:$C$83,$A66&amp;I$2,'Mapping Population'!$D$4:$D$83)*VLOOKUP($A66,'Inputs - population data'!$A$7:$D$103,2,FALSE)</f>
        <v>0</v>
      </c>
      <c r="J66" s="37">
        <f>+SUMIF('Mapping Population'!$C$4:$C$83,$A66&amp;J$2,'Mapping Population'!$D$4:$D$83)*VLOOKUP($A66,'Inputs - population data'!$A$7:$D$103,2,FALSE)</f>
        <v>0</v>
      </c>
      <c r="K66" s="37">
        <f>+SUMIF('Mapping Population'!$C$4:$C$83,$A66&amp;K$2,'Mapping Population'!$D$4:$D$83)*VLOOKUP($A66,'Inputs - population data'!$A$7:$D$103,2,FALSE)</f>
        <v>0</v>
      </c>
      <c r="L66" s="37">
        <f>+SUMIF('Mapping Population'!$C$4:$C$83,$A66&amp;L$2,'Mapping Population'!$D$4:$D$83)*VLOOKUP($A66,'Inputs - population data'!$A$7:$D$103,2,FALSE)</f>
        <v>0</v>
      </c>
      <c r="M66" s="37">
        <f>+SUMIF('Mapping Population'!$C$4:$C$83,$A66&amp;M$2,'Mapping Population'!$D$4:$D$83)*VLOOKUP($A66,'Inputs - population data'!$A$7:$D$103,2,FALSE)</f>
        <v>0</v>
      </c>
      <c r="N66" s="37">
        <f>+SUMIF('Mapping Population'!$C$4:$C$83,$A66&amp;N$2,'Mapping Population'!$D$4:$D$83)*VLOOKUP($A66,'Inputs - population data'!$A$7:$D$103,2,FALSE)</f>
        <v>9630</v>
      </c>
      <c r="O66" s="37">
        <f>+SUMIF('Mapping Population'!$C$4:$C$83,$A66&amp;O$2,'Mapping Population'!$D$4:$D$83)*VLOOKUP($A66,'Inputs - population data'!$A$7:$D$103,2,FALSE)</f>
        <v>0</v>
      </c>
      <c r="P66" s="37">
        <f>+SUMIF('Mapping Population'!$C$4:$C$83,$A66&amp;P$2,'Mapping Population'!$D$4:$D$83)*VLOOKUP($A66,'Inputs - population data'!$A$7:$D$103,2,FALSE)</f>
        <v>0</v>
      </c>
      <c r="Q66" s="37">
        <f>+SUMIF('Mapping Population'!$C$4:$C$83,$A66&amp;Q$2,'Mapping Population'!$D$4:$D$83)*VLOOKUP($A66,'Inputs - population data'!$A$7:$D$103,2,FALSE)</f>
        <v>0</v>
      </c>
      <c r="R66" s="37">
        <f>+SUMIF('Mapping Population'!$C$4:$C$83,$A66&amp;R$2,'Mapping Population'!$D$4:$D$83)*VLOOKUP($A66,'Inputs - population data'!$A$7:$D$103,2,FALSE)</f>
        <v>0</v>
      </c>
    </row>
    <row r="67" spans="1:18" x14ac:dyDescent="0.25">
      <c r="A67" s="1" t="s">
        <v>26</v>
      </c>
      <c r="B67" s="37">
        <f>+SUMIF('Mapping Population'!$C$4:$C$83,$A67&amp;B$2,'Mapping Population'!$D$4:$D$83)*VLOOKUP($A67,'Inputs - population data'!$A$7:$D$103,2,FALSE)</f>
        <v>0</v>
      </c>
      <c r="C67" s="37">
        <f>+SUMIF('Mapping Population'!$C$4:$C$83,$A67&amp;C$2,'Mapping Population'!$D$4:$D$83)*VLOOKUP($A67,'Inputs - population data'!$A$7:$D$103,2,FALSE)</f>
        <v>0</v>
      </c>
      <c r="D67" s="37">
        <f>+SUMIF('Mapping Population'!$C$4:$C$83,$A67&amp;D$2,'Mapping Population'!$D$4:$D$83)*VLOOKUP($A67,'Inputs - population data'!$A$7:$D$103,2,FALSE)</f>
        <v>0</v>
      </c>
      <c r="E67" s="37">
        <f>+SUMIF('Mapping Population'!$C$4:$C$83,$A67&amp;E$2,'Mapping Population'!$D$4:$D$83)*VLOOKUP($A67,'Inputs - population data'!$A$7:$D$103,2,FALSE)</f>
        <v>0</v>
      </c>
      <c r="F67" s="37">
        <f>+SUMIF('Mapping Population'!$C$4:$C$83,$A67&amp;F$2,'Mapping Population'!$D$4:$D$83)*VLOOKUP($A67,'Inputs - population data'!$A$7:$D$103,2,FALSE)</f>
        <v>0</v>
      </c>
      <c r="G67" s="37">
        <f>+SUMIF('Mapping Population'!$C$4:$C$83,$A67&amp;G$2,'Mapping Population'!$D$4:$D$83)*VLOOKUP($A67,'Inputs - population data'!$A$7:$D$103,2,FALSE)</f>
        <v>0</v>
      </c>
      <c r="H67" s="37">
        <f>+SUMIF('Mapping Population'!$C$4:$C$83,$A67&amp;H$2,'Mapping Population'!$D$4:$D$83)*VLOOKUP($A67,'Inputs - population data'!$A$7:$D$103,2,FALSE)</f>
        <v>0</v>
      </c>
      <c r="I67" s="37">
        <f>+SUMIF('Mapping Population'!$C$4:$C$83,$A67&amp;I$2,'Mapping Population'!$D$4:$D$83)*VLOOKUP($A67,'Inputs - population data'!$A$7:$D$103,2,FALSE)</f>
        <v>0</v>
      </c>
      <c r="J67" s="37">
        <f>+SUMIF('Mapping Population'!$C$4:$C$83,$A67&amp;J$2,'Mapping Population'!$D$4:$D$83)*VLOOKUP($A67,'Inputs - population data'!$A$7:$D$103,2,FALSE)</f>
        <v>0</v>
      </c>
      <c r="K67" s="37">
        <f>+SUMIF('Mapping Population'!$C$4:$C$83,$A67&amp;K$2,'Mapping Population'!$D$4:$D$83)*VLOOKUP($A67,'Inputs - population data'!$A$7:$D$103,2,FALSE)</f>
        <v>0</v>
      </c>
      <c r="L67" s="37">
        <f>+SUMIF('Mapping Population'!$C$4:$C$83,$A67&amp;L$2,'Mapping Population'!$D$4:$D$83)*VLOOKUP($A67,'Inputs - population data'!$A$7:$D$103,2,FALSE)</f>
        <v>0</v>
      </c>
      <c r="M67" s="37">
        <f>+SUMIF('Mapping Population'!$C$4:$C$83,$A67&amp;M$2,'Mapping Population'!$D$4:$D$83)*VLOOKUP($A67,'Inputs - population data'!$A$7:$D$103,2,FALSE)</f>
        <v>43600</v>
      </c>
      <c r="N67" s="37">
        <f>+SUMIF('Mapping Population'!$C$4:$C$83,$A67&amp;N$2,'Mapping Population'!$D$4:$D$83)*VLOOKUP($A67,'Inputs - population data'!$A$7:$D$103,2,FALSE)</f>
        <v>0</v>
      </c>
      <c r="O67" s="37">
        <f>+SUMIF('Mapping Population'!$C$4:$C$83,$A67&amp;O$2,'Mapping Population'!$D$4:$D$83)*VLOOKUP($A67,'Inputs - population data'!$A$7:$D$103,2,FALSE)</f>
        <v>0</v>
      </c>
      <c r="P67" s="37">
        <f>+SUMIF('Mapping Population'!$C$4:$C$83,$A67&amp;P$2,'Mapping Population'!$D$4:$D$83)*VLOOKUP($A67,'Inputs - population data'!$A$7:$D$103,2,FALSE)</f>
        <v>0</v>
      </c>
      <c r="Q67" s="37">
        <f>+SUMIF('Mapping Population'!$C$4:$C$83,$A67&amp;Q$2,'Mapping Population'!$D$4:$D$83)*VLOOKUP($A67,'Inputs - population data'!$A$7:$D$103,2,FALSE)</f>
        <v>0</v>
      </c>
      <c r="R67" s="37">
        <f>+SUMIF('Mapping Population'!$C$4:$C$83,$A67&amp;R$2,'Mapping Population'!$D$4:$D$83)*VLOOKUP($A67,'Inputs - population data'!$A$7:$D$103,2,FALSE)</f>
        <v>0</v>
      </c>
    </row>
    <row r="68" spans="1:18" x14ac:dyDescent="0.25">
      <c r="A68" s="1" t="s">
        <v>29</v>
      </c>
      <c r="B68" s="37">
        <f>+SUMIF('Mapping Population'!$C$4:$C$83,$A68&amp;B$2,'Mapping Population'!$D$4:$D$83)*VLOOKUP($A68,'Inputs - population data'!$A$7:$D$103,2,FALSE)</f>
        <v>0</v>
      </c>
      <c r="C68" s="37">
        <f>+SUMIF('Mapping Population'!$C$4:$C$83,$A68&amp;C$2,'Mapping Population'!$D$4:$D$83)*VLOOKUP($A68,'Inputs - population data'!$A$7:$D$103,2,FALSE)</f>
        <v>0</v>
      </c>
      <c r="D68" s="37">
        <f>+SUMIF('Mapping Population'!$C$4:$C$83,$A68&amp;D$2,'Mapping Population'!$D$4:$D$83)*VLOOKUP($A68,'Inputs - population data'!$A$7:$D$103,2,FALSE)</f>
        <v>0</v>
      </c>
      <c r="E68" s="37">
        <f>+SUMIF('Mapping Population'!$C$4:$C$83,$A68&amp;E$2,'Mapping Population'!$D$4:$D$83)*VLOOKUP($A68,'Inputs - population data'!$A$7:$D$103,2,FALSE)</f>
        <v>0</v>
      </c>
      <c r="F68" s="37">
        <f>+SUMIF('Mapping Population'!$C$4:$C$83,$A68&amp;F$2,'Mapping Population'!$D$4:$D$83)*VLOOKUP($A68,'Inputs - population data'!$A$7:$D$103,2,FALSE)</f>
        <v>0</v>
      </c>
      <c r="G68" s="37">
        <f>+SUMIF('Mapping Population'!$C$4:$C$83,$A68&amp;G$2,'Mapping Population'!$D$4:$D$83)*VLOOKUP($A68,'Inputs - population data'!$A$7:$D$103,2,FALSE)</f>
        <v>0</v>
      </c>
      <c r="H68" s="37">
        <f>+SUMIF('Mapping Population'!$C$4:$C$83,$A68&amp;H$2,'Mapping Population'!$D$4:$D$83)*VLOOKUP($A68,'Inputs - population data'!$A$7:$D$103,2,FALSE)</f>
        <v>0</v>
      </c>
      <c r="I68" s="37">
        <f>+SUMIF('Mapping Population'!$C$4:$C$83,$A68&amp;I$2,'Mapping Population'!$D$4:$D$83)*VLOOKUP($A68,'Inputs - population data'!$A$7:$D$103,2,FALSE)</f>
        <v>0</v>
      </c>
      <c r="J68" s="37">
        <f>+SUMIF('Mapping Population'!$C$4:$C$83,$A68&amp;J$2,'Mapping Population'!$D$4:$D$83)*VLOOKUP($A68,'Inputs - population data'!$A$7:$D$103,2,FALSE)</f>
        <v>0</v>
      </c>
      <c r="K68" s="37">
        <f>+SUMIF('Mapping Population'!$C$4:$C$83,$A68&amp;K$2,'Mapping Population'!$D$4:$D$83)*VLOOKUP($A68,'Inputs - population data'!$A$7:$D$103,2,FALSE)</f>
        <v>0</v>
      </c>
      <c r="L68" s="37">
        <f>+SUMIF('Mapping Population'!$C$4:$C$83,$A68&amp;L$2,'Mapping Population'!$D$4:$D$83)*VLOOKUP($A68,'Inputs - population data'!$A$7:$D$103,2,FALSE)</f>
        <v>0</v>
      </c>
      <c r="M68" s="37">
        <f>+SUMIF('Mapping Population'!$C$4:$C$83,$A68&amp;M$2,'Mapping Population'!$D$4:$D$83)*VLOOKUP($A68,'Inputs - population data'!$A$7:$D$103,2,FALSE)</f>
        <v>0</v>
      </c>
      <c r="N68" s="37">
        <f>+SUMIF('Mapping Population'!$C$4:$C$83,$A68&amp;N$2,'Mapping Population'!$D$4:$D$83)*VLOOKUP($A68,'Inputs - population data'!$A$7:$D$103,2,FALSE)</f>
        <v>0</v>
      </c>
      <c r="O68" s="37">
        <f>+SUMIF('Mapping Population'!$C$4:$C$83,$A68&amp;O$2,'Mapping Population'!$D$4:$D$83)*VLOOKUP($A68,'Inputs - population data'!$A$7:$D$103,2,FALSE)</f>
        <v>0</v>
      </c>
      <c r="P68" s="37">
        <f>+SUMIF('Mapping Population'!$C$4:$C$83,$A68&amp;P$2,'Mapping Population'!$D$4:$D$83)*VLOOKUP($A68,'Inputs - population data'!$A$7:$D$103,2,FALSE)</f>
        <v>0</v>
      </c>
      <c r="Q68" s="37">
        <f>+SUMIF('Mapping Population'!$C$4:$C$83,$A68&amp;Q$2,'Mapping Population'!$D$4:$D$83)*VLOOKUP($A68,'Inputs - population data'!$A$7:$D$103,2,FALSE)</f>
        <v>0</v>
      </c>
      <c r="R68" s="37">
        <f>+SUMIF('Mapping Population'!$C$4:$C$83,$A68&amp;R$2,'Mapping Population'!$D$4:$D$83)*VLOOKUP($A68,'Inputs - population data'!$A$7:$D$103,2,FALSE)</f>
        <v>200200</v>
      </c>
    </row>
    <row r="69" spans="1:18" x14ac:dyDescent="0.25">
      <c r="A69" s="1" t="s">
        <v>76</v>
      </c>
      <c r="B69" s="37">
        <f>+SUMIF('Mapping Population'!$C$4:$C$83,$A69&amp;B$2,'Mapping Population'!$D$4:$D$83)*VLOOKUP($A69,'Inputs - population data'!$A$7:$D$103,2,FALSE)</f>
        <v>0</v>
      </c>
      <c r="C69" s="37">
        <f>+SUMIF('Mapping Population'!$C$4:$C$83,$A69&amp;C$2,'Mapping Population'!$D$4:$D$83)*VLOOKUP($A69,'Inputs - population data'!$A$7:$D$103,2,FALSE)</f>
        <v>0</v>
      </c>
      <c r="D69" s="37">
        <f>+SUMIF('Mapping Population'!$C$4:$C$83,$A69&amp;D$2,'Mapping Population'!$D$4:$D$83)*VLOOKUP($A69,'Inputs - population data'!$A$7:$D$103,2,FALSE)</f>
        <v>0</v>
      </c>
      <c r="E69" s="37">
        <f>+SUMIF('Mapping Population'!$C$4:$C$83,$A69&amp;E$2,'Mapping Population'!$D$4:$D$83)*VLOOKUP($A69,'Inputs - population data'!$A$7:$D$103,2,FALSE)</f>
        <v>0</v>
      </c>
      <c r="F69" s="37">
        <f>+SUMIF('Mapping Population'!$C$4:$C$83,$A69&amp;F$2,'Mapping Population'!$D$4:$D$83)*VLOOKUP($A69,'Inputs - population data'!$A$7:$D$103,2,FALSE)</f>
        <v>0</v>
      </c>
      <c r="G69" s="37">
        <f>+SUMIF('Mapping Population'!$C$4:$C$83,$A69&amp;G$2,'Mapping Population'!$D$4:$D$83)*VLOOKUP($A69,'Inputs - population data'!$A$7:$D$103,2,FALSE)</f>
        <v>0</v>
      </c>
      <c r="H69" s="37">
        <f>+SUMIF('Mapping Population'!$C$4:$C$83,$A69&amp;H$2,'Mapping Population'!$D$4:$D$83)*VLOOKUP($A69,'Inputs - population data'!$A$7:$D$103,2,FALSE)</f>
        <v>0</v>
      </c>
      <c r="I69" s="37">
        <f>+SUMIF('Mapping Population'!$C$4:$C$83,$A69&amp;I$2,'Mapping Population'!$D$4:$D$83)*VLOOKUP($A69,'Inputs - population data'!$A$7:$D$103,2,FALSE)</f>
        <v>0</v>
      </c>
      <c r="J69" s="37">
        <f>+SUMIF('Mapping Population'!$C$4:$C$83,$A69&amp;J$2,'Mapping Population'!$D$4:$D$83)*VLOOKUP($A69,'Inputs - population data'!$A$7:$D$103,2,FALSE)</f>
        <v>0</v>
      </c>
      <c r="K69" s="37">
        <f>+SUMIF('Mapping Population'!$C$4:$C$83,$A69&amp;K$2,'Mapping Population'!$D$4:$D$83)*VLOOKUP($A69,'Inputs - population data'!$A$7:$D$103,2,FALSE)</f>
        <v>0</v>
      </c>
      <c r="L69" s="37">
        <f>+SUMIF('Mapping Population'!$C$4:$C$83,$A69&amp;L$2,'Mapping Population'!$D$4:$D$83)*VLOOKUP($A69,'Inputs - population data'!$A$7:$D$103,2,FALSE)</f>
        <v>0</v>
      </c>
      <c r="M69" s="37">
        <f>+SUMIF('Mapping Population'!$C$4:$C$83,$A69&amp;M$2,'Mapping Population'!$D$4:$D$83)*VLOOKUP($A69,'Inputs - population data'!$A$7:$D$103,2,FALSE)</f>
        <v>45800</v>
      </c>
      <c r="N69" s="37">
        <f>+SUMIF('Mapping Population'!$C$4:$C$83,$A69&amp;N$2,'Mapping Population'!$D$4:$D$83)*VLOOKUP($A69,'Inputs - population data'!$A$7:$D$103,2,FALSE)</f>
        <v>0</v>
      </c>
      <c r="O69" s="37">
        <f>+SUMIF('Mapping Population'!$C$4:$C$83,$A69&amp;O$2,'Mapping Population'!$D$4:$D$83)*VLOOKUP($A69,'Inputs - population data'!$A$7:$D$103,2,FALSE)</f>
        <v>0</v>
      </c>
      <c r="P69" s="37">
        <f>+SUMIF('Mapping Population'!$C$4:$C$83,$A69&amp;P$2,'Mapping Population'!$D$4:$D$83)*VLOOKUP($A69,'Inputs - population data'!$A$7:$D$103,2,FALSE)</f>
        <v>0</v>
      </c>
      <c r="Q69" s="37">
        <f>+SUMIF('Mapping Population'!$C$4:$C$83,$A69&amp;Q$2,'Mapping Population'!$D$4:$D$83)*VLOOKUP($A69,'Inputs - population data'!$A$7:$D$103,2,FALSE)</f>
        <v>0</v>
      </c>
      <c r="R69" s="37">
        <f>+SUMIF('Mapping Population'!$C$4:$C$83,$A69&amp;R$2,'Mapping Population'!$D$4:$D$83)*VLOOKUP($A69,'Inputs - population data'!$A$7:$D$103,2,FALSE)</f>
        <v>0</v>
      </c>
    </row>
    <row r="70" spans="1:18" x14ac:dyDescent="0.25">
      <c r="A70" s="1" t="s">
        <v>45</v>
      </c>
      <c r="B70" s="37">
        <f>+SUMIF('Mapping Population'!$C$4:$C$83,$A70&amp;B$2,'Mapping Population'!$D$4:$D$83)*VLOOKUP($A70,'Inputs - population data'!$A$7:$D$103,2,FALSE)</f>
        <v>0</v>
      </c>
      <c r="C70" s="37">
        <f>+SUMIF('Mapping Population'!$C$4:$C$83,$A70&amp;C$2,'Mapping Population'!$D$4:$D$83)*VLOOKUP($A70,'Inputs - population data'!$A$7:$D$103,2,FALSE)</f>
        <v>0</v>
      </c>
      <c r="D70" s="37">
        <f>+SUMIF('Mapping Population'!$C$4:$C$83,$A70&amp;D$2,'Mapping Population'!$D$4:$D$83)*VLOOKUP($A70,'Inputs - population data'!$A$7:$D$103,2,FALSE)</f>
        <v>0</v>
      </c>
      <c r="E70" s="37">
        <f>+SUMIF('Mapping Population'!$C$4:$C$83,$A70&amp;E$2,'Mapping Population'!$D$4:$D$83)*VLOOKUP($A70,'Inputs - population data'!$A$7:$D$103,2,FALSE)</f>
        <v>0</v>
      </c>
      <c r="F70" s="37">
        <f>+SUMIF('Mapping Population'!$C$4:$C$83,$A70&amp;F$2,'Mapping Population'!$D$4:$D$83)*VLOOKUP($A70,'Inputs - population data'!$A$7:$D$103,2,FALSE)</f>
        <v>0</v>
      </c>
      <c r="G70" s="37">
        <f>+SUMIF('Mapping Population'!$C$4:$C$83,$A70&amp;G$2,'Mapping Population'!$D$4:$D$83)*VLOOKUP($A70,'Inputs - population data'!$A$7:$D$103,2,FALSE)</f>
        <v>0</v>
      </c>
      <c r="H70" s="37">
        <f>+SUMIF('Mapping Population'!$C$4:$C$83,$A70&amp;H$2,'Mapping Population'!$D$4:$D$83)*VLOOKUP($A70,'Inputs - population data'!$A$7:$D$103,2,FALSE)</f>
        <v>0</v>
      </c>
      <c r="I70" s="37">
        <f>+SUMIF('Mapping Population'!$C$4:$C$83,$A70&amp;I$2,'Mapping Population'!$D$4:$D$83)*VLOOKUP($A70,'Inputs - population data'!$A$7:$D$103,2,FALSE)</f>
        <v>0</v>
      </c>
      <c r="J70" s="37">
        <f>+SUMIF('Mapping Population'!$C$4:$C$83,$A70&amp;J$2,'Mapping Population'!$D$4:$D$83)*VLOOKUP($A70,'Inputs - population data'!$A$7:$D$103,2,FALSE)</f>
        <v>0</v>
      </c>
      <c r="K70" s="37">
        <f>+SUMIF('Mapping Population'!$C$4:$C$83,$A70&amp;K$2,'Mapping Population'!$D$4:$D$83)*VLOOKUP($A70,'Inputs - population data'!$A$7:$D$103,2,FALSE)</f>
        <v>0</v>
      </c>
      <c r="L70" s="37">
        <f>+SUMIF('Mapping Population'!$C$4:$C$83,$A70&amp;L$2,'Mapping Population'!$D$4:$D$83)*VLOOKUP($A70,'Inputs - population data'!$A$7:$D$103,2,FALSE)</f>
        <v>0</v>
      </c>
      <c r="M70" s="37">
        <f>+SUMIF('Mapping Population'!$C$4:$C$83,$A70&amp;M$2,'Mapping Population'!$D$4:$D$83)*VLOOKUP($A70,'Inputs - population data'!$A$7:$D$103,2,FALSE)</f>
        <v>0</v>
      </c>
      <c r="N70" s="37">
        <f>+SUMIF('Mapping Population'!$C$4:$C$83,$A70&amp;N$2,'Mapping Population'!$D$4:$D$83)*VLOOKUP($A70,'Inputs - population data'!$A$7:$D$103,2,FALSE)</f>
        <v>0</v>
      </c>
      <c r="O70" s="37">
        <f>+SUMIF('Mapping Population'!$C$4:$C$83,$A70&amp;O$2,'Mapping Population'!$D$4:$D$83)*VLOOKUP($A70,'Inputs - population data'!$A$7:$D$103,2,FALSE)</f>
        <v>0</v>
      </c>
      <c r="P70" s="37">
        <f>+SUMIF('Mapping Population'!$C$4:$C$83,$A70&amp;P$2,'Mapping Population'!$D$4:$D$83)*VLOOKUP($A70,'Inputs - population data'!$A$7:$D$103,2,FALSE)</f>
        <v>0</v>
      </c>
      <c r="Q70" s="37">
        <f>+SUMIF('Mapping Population'!$C$4:$C$83,$A70&amp;Q$2,'Mapping Population'!$D$4:$D$83)*VLOOKUP($A70,'Inputs - population data'!$A$7:$D$103,2,FALSE)</f>
        <v>0</v>
      </c>
      <c r="R70" s="37">
        <f>+SUMIF('Mapping Population'!$C$4:$C$83,$A70&amp;R$2,'Mapping Population'!$D$4:$D$83)*VLOOKUP($A70,'Inputs - population data'!$A$7:$D$103,2,FALSE)</f>
        <v>0</v>
      </c>
    </row>
    <row r="71" spans="1:18" x14ac:dyDescent="0.25">
      <c r="A71" s="1" t="s">
        <v>34</v>
      </c>
      <c r="B71" s="37">
        <f>+SUMIF('Mapping Population'!$C$4:$C$83,$A71&amp;B$2,'Mapping Population'!$D$4:$D$83)*VLOOKUP($A71,'Inputs - population data'!$A$7:$D$103,2,FALSE)</f>
        <v>0</v>
      </c>
      <c r="C71" s="37">
        <f>+SUMIF('Mapping Population'!$C$4:$C$83,$A71&amp;C$2,'Mapping Population'!$D$4:$D$83)*VLOOKUP($A71,'Inputs - population data'!$A$7:$D$103,2,FALSE)</f>
        <v>0</v>
      </c>
      <c r="D71" s="37">
        <f>+SUMIF('Mapping Population'!$C$4:$C$83,$A71&amp;D$2,'Mapping Population'!$D$4:$D$83)*VLOOKUP($A71,'Inputs - population data'!$A$7:$D$103,2,FALSE)</f>
        <v>0</v>
      </c>
      <c r="E71" s="37">
        <f>+SUMIF('Mapping Population'!$C$4:$C$83,$A71&amp;E$2,'Mapping Population'!$D$4:$D$83)*VLOOKUP($A71,'Inputs - population data'!$A$7:$D$103,2,FALSE)</f>
        <v>0</v>
      </c>
      <c r="F71" s="37">
        <f>+SUMIF('Mapping Population'!$C$4:$C$83,$A71&amp;F$2,'Mapping Population'!$D$4:$D$83)*VLOOKUP($A71,'Inputs - population data'!$A$7:$D$103,2,FALSE)</f>
        <v>0</v>
      </c>
      <c r="G71" s="37">
        <f>+SUMIF('Mapping Population'!$C$4:$C$83,$A71&amp;G$2,'Mapping Population'!$D$4:$D$83)*VLOOKUP($A71,'Inputs - population data'!$A$7:$D$103,2,FALSE)</f>
        <v>0</v>
      </c>
      <c r="H71" s="37">
        <f>+SUMIF('Mapping Population'!$C$4:$C$83,$A71&amp;H$2,'Mapping Population'!$D$4:$D$83)*VLOOKUP($A71,'Inputs - population data'!$A$7:$D$103,2,FALSE)</f>
        <v>34500</v>
      </c>
      <c r="I71" s="37">
        <f>+SUMIF('Mapping Population'!$C$4:$C$83,$A71&amp;I$2,'Mapping Population'!$D$4:$D$83)*VLOOKUP($A71,'Inputs - population data'!$A$7:$D$103,2,FALSE)</f>
        <v>0</v>
      </c>
      <c r="J71" s="37">
        <f>+SUMIF('Mapping Population'!$C$4:$C$83,$A71&amp;J$2,'Mapping Population'!$D$4:$D$83)*VLOOKUP($A71,'Inputs - population data'!$A$7:$D$103,2,FALSE)</f>
        <v>0</v>
      </c>
      <c r="K71" s="37">
        <f>+SUMIF('Mapping Population'!$C$4:$C$83,$A71&amp;K$2,'Mapping Population'!$D$4:$D$83)*VLOOKUP($A71,'Inputs - population data'!$A$7:$D$103,2,FALSE)</f>
        <v>0</v>
      </c>
      <c r="L71" s="37">
        <f>+SUMIF('Mapping Population'!$C$4:$C$83,$A71&amp;L$2,'Mapping Population'!$D$4:$D$83)*VLOOKUP($A71,'Inputs - population data'!$A$7:$D$103,2,FALSE)</f>
        <v>0</v>
      </c>
      <c r="M71" s="37">
        <f>+SUMIF('Mapping Population'!$C$4:$C$83,$A71&amp;M$2,'Mapping Population'!$D$4:$D$83)*VLOOKUP($A71,'Inputs - population data'!$A$7:$D$103,2,FALSE)</f>
        <v>0</v>
      </c>
      <c r="N71" s="37">
        <f>+SUMIF('Mapping Population'!$C$4:$C$83,$A71&amp;N$2,'Mapping Population'!$D$4:$D$83)*VLOOKUP($A71,'Inputs - population data'!$A$7:$D$103,2,FALSE)</f>
        <v>0</v>
      </c>
      <c r="O71" s="37">
        <f>+SUMIF('Mapping Population'!$C$4:$C$83,$A71&amp;O$2,'Mapping Population'!$D$4:$D$83)*VLOOKUP($A71,'Inputs - population data'!$A$7:$D$103,2,FALSE)</f>
        <v>0</v>
      </c>
      <c r="P71" s="37">
        <f>+SUMIF('Mapping Population'!$C$4:$C$83,$A71&amp;P$2,'Mapping Population'!$D$4:$D$83)*VLOOKUP($A71,'Inputs - population data'!$A$7:$D$103,2,FALSE)</f>
        <v>0</v>
      </c>
      <c r="Q71" s="37">
        <f>+SUMIF('Mapping Population'!$C$4:$C$83,$A71&amp;Q$2,'Mapping Population'!$D$4:$D$83)*VLOOKUP($A71,'Inputs - population data'!$A$7:$D$103,2,FALSE)</f>
        <v>0</v>
      </c>
      <c r="R71" s="37">
        <f>+SUMIF('Mapping Population'!$C$4:$C$83,$A71&amp;R$2,'Mapping Population'!$D$4:$D$83)*VLOOKUP($A71,'Inputs - population data'!$A$7:$D$103,2,FALSE)</f>
        <v>0</v>
      </c>
    </row>
    <row r="72" spans="1:18" x14ac:dyDescent="0.25">
      <c r="A72" s="1" t="s">
        <v>25</v>
      </c>
      <c r="B72" s="37">
        <f>+SUMIF('Mapping Population'!$C$4:$C$83,$A72&amp;B$2,'Mapping Population'!$D$4:$D$83)*VLOOKUP($A72,'Inputs - population data'!$A$7:$D$103,2,FALSE)</f>
        <v>0</v>
      </c>
      <c r="C72" s="37">
        <f>+SUMIF('Mapping Population'!$C$4:$C$83,$A72&amp;C$2,'Mapping Population'!$D$4:$D$83)*VLOOKUP($A72,'Inputs - population data'!$A$7:$D$103,2,FALSE)</f>
        <v>0</v>
      </c>
      <c r="D72" s="37">
        <f>+SUMIF('Mapping Population'!$C$4:$C$83,$A72&amp;D$2,'Mapping Population'!$D$4:$D$83)*VLOOKUP($A72,'Inputs - population data'!$A$7:$D$103,2,FALSE)</f>
        <v>0</v>
      </c>
      <c r="E72" s="37">
        <f>+SUMIF('Mapping Population'!$C$4:$C$83,$A72&amp;E$2,'Mapping Population'!$D$4:$D$83)*VLOOKUP($A72,'Inputs - population data'!$A$7:$D$103,2,FALSE)</f>
        <v>0</v>
      </c>
      <c r="F72" s="37">
        <f>+SUMIF('Mapping Population'!$C$4:$C$83,$A72&amp;F$2,'Mapping Population'!$D$4:$D$83)*VLOOKUP($A72,'Inputs - population data'!$A$7:$D$103,2,FALSE)</f>
        <v>0</v>
      </c>
      <c r="G72" s="37">
        <f>+SUMIF('Mapping Population'!$C$4:$C$83,$A72&amp;G$2,'Mapping Population'!$D$4:$D$83)*VLOOKUP($A72,'Inputs - population data'!$A$7:$D$103,2,FALSE)</f>
        <v>0</v>
      </c>
      <c r="H72" s="37">
        <f>+SUMIF('Mapping Population'!$C$4:$C$83,$A72&amp;H$2,'Mapping Population'!$D$4:$D$83)*VLOOKUP($A72,'Inputs - population data'!$A$7:$D$103,2,FALSE)</f>
        <v>0</v>
      </c>
      <c r="I72" s="37">
        <f>+SUMIF('Mapping Population'!$C$4:$C$83,$A72&amp;I$2,'Mapping Population'!$D$4:$D$83)*VLOOKUP($A72,'Inputs - population data'!$A$7:$D$103,2,FALSE)</f>
        <v>0</v>
      </c>
      <c r="J72" s="37">
        <f>+SUMIF('Mapping Population'!$C$4:$C$83,$A72&amp;J$2,'Mapping Population'!$D$4:$D$83)*VLOOKUP($A72,'Inputs - population data'!$A$7:$D$103,2,FALSE)</f>
        <v>0</v>
      </c>
      <c r="K72" s="37">
        <f>+SUMIF('Mapping Population'!$C$4:$C$83,$A72&amp;K$2,'Mapping Population'!$D$4:$D$83)*VLOOKUP($A72,'Inputs - population data'!$A$7:$D$103,2,FALSE)</f>
        <v>0</v>
      </c>
      <c r="L72" s="37">
        <f>+SUMIF('Mapping Population'!$C$4:$C$83,$A72&amp;L$2,'Mapping Population'!$D$4:$D$83)*VLOOKUP($A72,'Inputs - population data'!$A$7:$D$103,2,FALSE)</f>
        <v>0</v>
      </c>
      <c r="M72" s="37">
        <f>+SUMIF('Mapping Population'!$C$4:$C$83,$A72&amp;M$2,'Mapping Population'!$D$4:$D$83)*VLOOKUP($A72,'Inputs - population data'!$A$7:$D$103,2,FALSE)</f>
        <v>0</v>
      </c>
      <c r="N72" s="37">
        <f>+SUMIF('Mapping Population'!$C$4:$C$83,$A72&amp;N$2,'Mapping Population'!$D$4:$D$83)*VLOOKUP($A72,'Inputs - population data'!$A$7:$D$103,2,FALSE)</f>
        <v>0</v>
      </c>
      <c r="O72" s="37">
        <f>+SUMIF('Mapping Population'!$C$4:$C$83,$A72&amp;O$2,'Mapping Population'!$D$4:$D$83)*VLOOKUP($A72,'Inputs - population data'!$A$7:$D$103,2,FALSE)</f>
        <v>0</v>
      </c>
      <c r="P72" s="37">
        <f>+SUMIF('Mapping Population'!$C$4:$C$83,$A72&amp;P$2,'Mapping Population'!$D$4:$D$83)*VLOOKUP($A72,'Inputs - population data'!$A$7:$D$103,2,FALSE)</f>
        <v>0</v>
      </c>
      <c r="Q72" s="37">
        <f>+SUMIF('Mapping Population'!$C$4:$C$83,$A72&amp;Q$2,'Mapping Population'!$D$4:$D$83)*VLOOKUP($A72,'Inputs - population data'!$A$7:$D$103,2,FALSE)</f>
        <v>0</v>
      </c>
      <c r="R72" s="37">
        <f>+SUMIF('Mapping Population'!$C$4:$C$83,$A72&amp;R$2,'Mapping Population'!$D$4:$D$83)*VLOOKUP($A72,'Inputs - population data'!$A$7:$D$103,2,FALSE)</f>
        <v>0</v>
      </c>
    </row>
    <row r="75" spans="1:18" ht="26.25" x14ac:dyDescent="0.25">
      <c r="B75" s="31" t="s">
        <v>13</v>
      </c>
      <c r="C75" s="31" t="s">
        <v>82</v>
      </c>
      <c r="D75" s="31" t="s">
        <v>83</v>
      </c>
      <c r="E75" s="31" t="s">
        <v>84</v>
      </c>
      <c r="F75" s="31" t="s">
        <v>85</v>
      </c>
      <c r="G75" s="31" t="s">
        <v>86</v>
      </c>
      <c r="H75" s="31" t="s">
        <v>87</v>
      </c>
      <c r="I75" s="31" t="s">
        <v>88</v>
      </c>
      <c r="J75" s="31" t="s">
        <v>89</v>
      </c>
      <c r="K75" s="31" t="s">
        <v>117</v>
      </c>
      <c r="L75" s="31" t="s">
        <v>90</v>
      </c>
      <c r="M75" s="31" t="s">
        <v>91</v>
      </c>
      <c r="N75" s="31" t="s">
        <v>47</v>
      </c>
      <c r="O75" s="31" t="s">
        <v>92</v>
      </c>
      <c r="P75" s="31" t="s">
        <v>93</v>
      </c>
      <c r="Q75" s="31" t="s">
        <v>3</v>
      </c>
      <c r="R75" s="31" t="s">
        <v>94</v>
      </c>
    </row>
    <row r="76" spans="1:18" ht="30" customHeight="1" x14ac:dyDescent="0.35">
      <c r="A76" s="27" t="s">
        <v>221</v>
      </c>
    </row>
    <row r="77" spans="1:18" x14ac:dyDescent="0.25">
      <c r="A77" s="1" t="s">
        <v>17</v>
      </c>
      <c r="B77" s="37">
        <f>+SUMIF('Mapping Population'!$C$4:$C$83,$A77&amp;B$75,'Mapping Population'!$D$4:$D$83)*VLOOKUP($A77,'Inputs - population data'!$A$7:$D$103,3,FALSE)</f>
        <v>0</v>
      </c>
      <c r="C77" s="37">
        <f>+SUMIF('Mapping Population'!$C$4:$C$83,$A77&amp;C$75,'Mapping Population'!$D$4:$D$83)*VLOOKUP($A77,'Inputs - population data'!$A$7:$D$103,3,FALSE)</f>
        <v>0</v>
      </c>
      <c r="D77" s="37">
        <f>+SUMIF('Mapping Population'!$C$4:$C$83,$A77&amp;D$75,'Mapping Population'!$D$4:$D$83)*VLOOKUP($A77,'Inputs - population data'!$A$7:$D$103,3,FALSE)</f>
        <v>0</v>
      </c>
      <c r="E77" s="37">
        <f>+SUMIF('Mapping Population'!$C$4:$C$83,$A77&amp;E$75,'Mapping Population'!$D$4:$D$83)*VLOOKUP($A77,'Inputs - population data'!$A$7:$D$103,3,FALSE)</f>
        <v>0</v>
      </c>
      <c r="F77" s="37">
        <f>+SUMIF('Mapping Population'!$C$4:$C$83,$A77&amp;F$75,'Mapping Population'!$D$4:$D$83)*VLOOKUP($A77,'Inputs - population data'!$A$7:$D$103,3,FALSE)</f>
        <v>31200</v>
      </c>
      <c r="G77" s="37">
        <f>+SUMIF('Mapping Population'!$C$4:$C$83,$A77&amp;G$75,'Mapping Population'!$D$4:$D$83)*VLOOKUP($A77,'Inputs - population data'!$A$7:$D$103,3,FALSE)</f>
        <v>0</v>
      </c>
      <c r="H77" s="37">
        <f>+SUMIF('Mapping Population'!$C$4:$C$83,$A77&amp;H$75,'Mapping Population'!$D$4:$D$83)*VLOOKUP($A77,'Inputs - population data'!$A$7:$D$103,3,FALSE)</f>
        <v>0</v>
      </c>
      <c r="I77" s="37">
        <f>+SUMIF('Mapping Population'!$C$4:$C$83,$A77&amp;I$75,'Mapping Population'!$D$4:$D$83)*VLOOKUP($A77,'Inputs - population data'!$A$7:$D$103,3,FALSE)</f>
        <v>0</v>
      </c>
      <c r="J77" s="37">
        <f>+SUMIF('Mapping Population'!$C$4:$C$83,$A77&amp;J$75,'Mapping Population'!$D$4:$D$83)*VLOOKUP($A77,'Inputs - population data'!$A$7:$D$103,3,FALSE)</f>
        <v>0</v>
      </c>
      <c r="K77" s="37">
        <f>+SUMIF('Mapping Population'!$C$4:$C$83,$A77&amp;K$75,'Mapping Population'!$D$4:$D$83)*VLOOKUP($A77,'Inputs - population data'!$A$7:$D$103,3,FALSE)</f>
        <v>0</v>
      </c>
      <c r="L77" s="37">
        <f>+SUMIF('Mapping Population'!$C$4:$C$83,$A77&amp;L$75,'Mapping Population'!$D$4:$D$83)*VLOOKUP($A77,'Inputs - population data'!$A$7:$D$103,3,FALSE)</f>
        <v>0</v>
      </c>
      <c r="M77" s="37">
        <f>+SUMIF('Mapping Population'!$C$4:$C$83,$A77&amp;M$75,'Mapping Population'!$D$4:$D$83)*VLOOKUP($A77,'Inputs - population data'!$A$7:$D$103,3,FALSE)</f>
        <v>0</v>
      </c>
      <c r="N77" s="37">
        <f>+SUMIF('Mapping Population'!$C$4:$C$83,$A77&amp;N$75,'Mapping Population'!$D$4:$D$83)*VLOOKUP($A77,'Inputs - population data'!$A$7:$D$103,3,FALSE)</f>
        <v>0</v>
      </c>
      <c r="O77" s="37">
        <f>+SUMIF('Mapping Population'!$C$4:$C$83,$A77&amp;O$75,'Mapping Population'!$D$4:$D$83)*VLOOKUP($A77,'Inputs - population data'!$A$7:$D$103,3,FALSE)</f>
        <v>0</v>
      </c>
      <c r="P77" s="37">
        <f>+SUMIF('Mapping Population'!$C$4:$C$83,$A77&amp;P$75,'Mapping Population'!$D$4:$D$83)*VLOOKUP($A77,'Inputs - population data'!$A$7:$D$103,3,FALSE)</f>
        <v>0</v>
      </c>
      <c r="Q77" s="37">
        <f>+SUMIF('Mapping Population'!$C$4:$C$83,$A77&amp;Q$75,'Mapping Population'!$D$4:$D$83)*VLOOKUP($A77,'Inputs - population data'!$A$7:$D$103,3,FALSE)</f>
        <v>0</v>
      </c>
      <c r="R77" s="37">
        <f>+SUMIF('Mapping Population'!$C$4:$C$83,$A77&amp;R$75,'Mapping Population'!$D$4:$D$83)*VLOOKUP($A77,'Inputs - population data'!$A$7:$D$103,3,FALSE)</f>
        <v>0</v>
      </c>
    </row>
    <row r="78" spans="1:18" x14ac:dyDescent="0.25">
      <c r="A78" s="1" t="s">
        <v>220</v>
      </c>
      <c r="B78" s="37">
        <f>+SUMIF('Mapping Population'!$C$4:$C$83,$A78&amp;B$75,'Mapping Population'!$D$4:$D$83)*VLOOKUP($A78,'Inputs - population data'!$A$7:$D$103,3,FALSE)</f>
        <v>0</v>
      </c>
      <c r="C78" s="37">
        <f>+SUMIF('Mapping Population'!$C$4:$C$83,$A78&amp;C$75,'Mapping Population'!$D$4:$D$83)*VLOOKUP($A78,'Inputs - population data'!$A$7:$D$103,3,FALSE)</f>
        <v>0</v>
      </c>
      <c r="D78" s="37">
        <f>+SUMIF('Mapping Population'!$C$4:$C$83,$A78&amp;D$75,'Mapping Population'!$D$4:$D$83)*VLOOKUP($A78,'Inputs - population data'!$A$7:$D$103,3,FALSE)</f>
        <v>0</v>
      </c>
      <c r="E78" s="37">
        <f>+SUMIF('Mapping Population'!$C$4:$C$83,$A78&amp;E$75,'Mapping Population'!$D$4:$D$83)*VLOOKUP($A78,'Inputs - population data'!$A$7:$D$103,3,FALSE)</f>
        <v>0</v>
      </c>
      <c r="F78" s="37">
        <f>+SUMIF('Mapping Population'!$C$4:$C$83,$A78&amp;F$75,'Mapping Population'!$D$4:$D$83)*VLOOKUP($A78,'Inputs - population data'!$A$7:$D$103,3,FALSE)</f>
        <v>0</v>
      </c>
      <c r="G78" s="37">
        <f>+SUMIF('Mapping Population'!$C$4:$C$83,$A78&amp;G$75,'Mapping Population'!$D$4:$D$83)*VLOOKUP($A78,'Inputs - population data'!$A$7:$D$103,3,FALSE)</f>
        <v>0</v>
      </c>
      <c r="H78" s="37">
        <f>+SUMIF('Mapping Population'!$C$4:$C$83,$A78&amp;H$75,'Mapping Population'!$D$4:$D$83)*VLOOKUP($A78,'Inputs - population data'!$A$7:$D$103,3,FALSE)</f>
        <v>0</v>
      </c>
      <c r="I78" s="37">
        <f>+SUMIF('Mapping Population'!$C$4:$C$83,$A78&amp;I$75,'Mapping Population'!$D$4:$D$83)*VLOOKUP($A78,'Inputs - population data'!$A$7:$D$103,3,FALSE)</f>
        <v>0</v>
      </c>
      <c r="J78" s="37">
        <f>+SUMIF('Mapping Population'!$C$4:$C$83,$A78&amp;J$75,'Mapping Population'!$D$4:$D$83)*VLOOKUP($A78,'Inputs - population data'!$A$7:$D$103,3,FALSE)</f>
        <v>0</v>
      </c>
      <c r="K78" s="37">
        <f>+SUMIF('Mapping Population'!$C$4:$C$83,$A78&amp;K$75,'Mapping Population'!$D$4:$D$83)*VLOOKUP($A78,'Inputs - population data'!$A$7:$D$103,3,FALSE)</f>
        <v>0</v>
      </c>
      <c r="L78" s="37">
        <f>+SUMIF('Mapping Population'!$C$4:$C$83,$A78&amp;L$75,'Mapping Population'!$D$4:$D$83)*VLOOKUP($A78,'Inputs - population data'!$A$7:$D$103,3,FALSE)</f>
        <v>0</v>
      </c>
      <c r="M78" s="37">
        <f>+SUMIF('Mapping Population'!$C$4:$C$83,$A78&amp;M$75,'Mapping Population'!$D$4:$D$83)*VLOOKUP($A78,'Inputs - population data'!$A$7:$D$103,3,FALSE)</f>
        <v>0</v>
      </c>
      <c r="N78" s="37">
        <f>+SUMIF('Mapping Population'!$C$4:$C$83,$A78&amp;N$75,'Mapping Population'!$D$4:$D$83)*VLOOKUP($A78,'Inputs - population data'!$A$7:$D$103,3,FALSE)</f>
        <v>0</v>
      </c>
      <c r="O78" s="37">
        <f>+SUMIF('Mapping Population'!$C$4:$C$83,$A78&amp;O$75,'Mapping Population'!$D$4:$D$83)*VLOOKUP($A78,'Inputs - population data'!$A$7:$D$103,3,FALSE)</f>
        <v>0</v>
      </c>
      <c r="P78" s="37">
        <f>+SUMIF('Mapping Population'!$C$4:$C$83,$A78&amp;P$75,'Mapping Population'!$D$4:$D$83)*VLOOKUP($A78,'Inputs - population data'!$A$7:$D$103,3,FALSE)</f>
        <v>0</v>
      </c>
      <c r="Q78" s="37">
        <f>+SUMIF('Mapping Population'!$C$4:$C$83,$A78&amp;Q$75,'Mapping Population'!$D$4:$D$83)*VLOOKUP($A78,'Inputs - population data'!$A$7:$D$103,3,FALSE)</f>
        <v>1469650</v>
      </c>
      <c r="R78" s="37">
        <f>+SUMIF('Mapping Population'!$C$4:$C$83,$A78&amp;R$75,'Mapping Population'!$D$4:$D$83)*VLOOKUP($A78,'Inputs - population data'!$A$7:$D$103,3,FALSE)</f>
        <v>0</v>
      </c>
    </row>
    <row r="79" spans="1:18" x14ac:dyDescent="0.25">
      <c r="A79" s="1" t="s">
        <v>64</v>
      </c>
      <c r="B79" s="37">
        <f>+SUMIF('Mapping Population'!$C$4:$C$83,$A79&amp;B$75,'Mapping Population'!$D$4:$D$83)*VLOOKUP($A79,'Inputs - population data'!$A$7:$D$103,3,FALSE)</f>
        <v>0</v>
      </c>
      <c r="C79" s="37">
        <f>+SUMIF('Mapping Population'!$C$4:$C$83,$A79&amp;C$75,'Mapping Population'!$D$4:$D$83)*VLOOKUP($A79,'Inputs - population data'!$A$7:$D$103,3,FALSE)</f>
        <v>0</v>
      </c>
      <c r="D79" s="37">
        <f>+SUMIF('Mapping Population'!$C$4:$C$83,$A79&amp;D$75,'Mapping Population'!$D$4:$D$83)*VLOOKUP($A79,'Inputs - population data'!$A$7:$D$103,3,FALSE)</f>
        <v>0</v>
      </c>
      <c r="E79" s="37">
        <f>+SUMIF('Mapping Population'!$C$4:$C$83,$A79&amp;E$75,'Mapping Population'!$D$4:$D$83)*VLOOKUP($A79,'Inputs - population data'!$A$7:$D$103,3,FALSE)</f>
        <v>0</v>
      </c>
      <c r="F79" s="37">
        <f>+SUMIF('Mapping Population'!$C$4:$C$83,$A79&amp;F$75,'Mapping Population'!$D$4:$D$83)*VLOOKUP($A79,'Inputs - population data'!$A$7:$D$103,3,FALSE)</f>
        <v>0</v>
      </c>
      <c r="G79" s="37">
        <f>+SUMIF('Mapping Population'!$C$4:$C$83,$A79&amp;G$75,'Mapping Population'!$D$4:$D$83)*VLOOKUP($A79,'Inputs - population data'!$A$7:$D$103,3,FALSE)</f>
        <v>0</v>
      </c>
      <c r="H79" s="37">
        <f>+SUMIF('Mapping Population'!$C$4:$C$83,$A79&amp;H$75,'Mapping Population'!$D$4:$D$83)*VLOOKUP($A79,'Inputs - population data'!$A$7:$D$103,3,FALSE)</f>
        <v>0</v>
      </c>
      <c r="I79" s="37">
        <f>+SUMIF('Mapping Population'!$C$4:$C$83,$A79&amp;I$75,'Mapping Population'!$D$4:$D$83)*VLOOKUP($A79,'Inputs - population data'!$A$7:$D$103,3,FALSE)</f>
        <v>0</v>
      </c>
      <c r="J79" s="37">
        <f>+SUMIF('Mapping Population'!$C$4:$C$83,$A79&amp;J$75,'Mapping Population'!$D$4:$D$83)*VLOOKUP($A79,'Inputs - population data'!$A$7:$D$103,3,FALSE)</f>
        <v>0</v>
      </c>
      <c r="K79" s="37">
        <f>+SUMIF('Mapping Population'!$C$4:$C$83,$A79&amp;K$75,'Mapping Population'!$D$4:$D$83)*VLOOKUP($A79,'Inputs - population data'!$A$7:$D$103,3,FALSE)</f>
        <v>0</v>
      </c>
      <c r="L79" s="37">
        <f>+SUMIF('Mapping Population'!$C$4:$C$83,$A79&amp;L$75,'Mapping Population'!$D$4:$D$83)*VLOOKUP($A79,'Inputs - population data'!$A$7:$D$103,3,FALSE)</f>
        <v>0</v>
      </c>
      <c r="M79" s="37">
        <f>+SUMIF('Mapping Population'!$C$4:$C$83,$A79&amp;M$75,'Mapping Population'!$D$4:$D$83)*VLOOKUP($A79,'Inputs - population data'!$A$7:$D$103,3,FALSE)</f>
        <v>0</v>
      </c>
      <c r="N79" s="37">
        <f>+SUMIF('Mapping Population'!$C$4:$C$83,$A79&amp;N$75,'Mapping Population'!$D$4:$D$83)*VLOOKUP($A79,'Inputs - population data'!$A$7:$D$103,3,FALSE)</f>
        <v>0</v>
      </c>
      <c r="O79" s="37">
        <f>+SUMIF('Mapping Population'!$C$4:$C$83,$A79&amp;O$75,'Mapping Population'!$D$4:$D$83)*VLOOKUP($A79,'Inputs - population data'!$A$7:$D$103,3,FALSE)</f>
        <v>0</v>
      </c>
      <c r="P79" s="37">
        <f>+SUMIF('Mapping Population'!$C$4:$C$83,$A79&amp;P$75,'Mapping Population'!$D$4:$D$83)*VLOOKUP($A79,'Inputs - population data'!$A$7:$D$103,3,FALSE)</f>
        <v>0</v>
      </c>
      <c r="Q79" s="37">
        <f>+SUMIF('Mapping Population'!$C$4:$C$83,$A79&amp;Q$75,'Mapping Population'!$D$4:$D$83)*VLOOKUP($A79,'Inputs - population data'!$A$7:$D$103,3,FALSE)</f>
        <v>0</v>
      </c>
      <c r="R79" s="37">
        <f>+SUMIF('Mapping Population'!$C$4:$C$83,$A79&amp;R$75,'Mapping Population'!$D$4:$D$83)*VLOOKUP($A79,'Inputs - population data'!$A$7:$D$103,3,FALSE)</f>
        <v>0</v>
      </c>
    </row>
    <row r="80" spans="1:18" x14ac:dyDescent="0.25">
      <c r="A80" s="1" t="s">
        <v>60</v>
      </c>
      <c r="B80" s="37">
        <f>+SUMIF('Mapping Population'!$C$4:$C$83,$A80&amp;B$75,'Mapping Population'!$D$4:$D$83)*VLOOKUP($A80,'Inputs - population data'!$A$7:$D$103,3,FALSE)</f>
        <v>0</v>
      </c>
      <c r="C80" s="37">
        <f>+SUMIF('Mapping Population'!$C$4:$C$83,$A80&amp;C$75,'Mapping Population'!$D$4:$D$83)*VLOOKUP($A80,'Inputs - population data'!$A$7:$D$103,3,FALSE)</f>
        <v>0</v>
      </c>
      <c r="D80" s="37">
        <f>+SUMIF('Mapping Population'!$C$4:$C$83,$A80&amp;D$75,'Mapping Population'!$D$4:$D$83)*VLOOKUP($A80,'Inputs - population data'!$A$7:$D$103,3,FALSE)</f>
        <v>0</v>
      </c>
      <c r="E80" s="37">
        <f>+SUMIF('Mapping Population'!$C$4:$C$83,$A80&amp;E$75,'Mapping Population'!$D$4:$D$83)*VLOOKUP($A80,'Inputs - population data'!$A$7:$D$103,3,FALSE)</f>
        <v>0</v>
      </c>
      <c r="F80" s="37">
        <f>+SUMIF('Mapping Population'!$C$4:$C$83,$A80&amp;F$75,'Mapping Population'!$D$4:$D$83)*VLOOKUP($A80,'Inputs - population data'!$A$7:$D$103,3,FALSE)</f>
        <v>0</v>
      </c>
      <c r="G80" s="37">
        <f>+SUMIF('Mapping Population'!$C$4:$C$83,$A80&amp;G$75,'Mapping Population'!$D$4:$D$83)*VLOOKUP($A80,'Inputs - population data'!$A$7:$D$103,3,FALSE)</f>
        <v>0</v>
      </c>
      <c r="H80" s="37">
        <f>+SUMIF('Mapping Population'!$C$4:$C$83,$A80&amp;H$75,'Mapping Population'!$D$4:$D$83)*VLOOKUP($A80,'Inputs - population data'!$A$7:$D$103,3,FALSE)</f>
        <v>0</v>
      </c>
      <c r="I80" s="37">
        <f>+SUMIF('Mapping Population'!$C$4:$C$83,$A80&amp;I$75,'Mapping Population'!$D$4:$D$83)*VLOOKUP($A80,'Inputs - population data'!$A$7:$D$103,3,FALSE)</f>
        <v>0</v>
      </c>
      <c r="J80" s="37">
        <f>+SUMIF('Mapping Population'!$C$4:$C$83,$A80&amp;J$75,'Mapping Population'!$D$4:$D$83)*VLOOKUP($A80,'Inputs - population data'!$A$7:$D$103,3,FALSE)</f>
        <v>0</v>
      </c>
      <c r="K80" s="37">
        <f>+SUMIF('Mapping Population'!$C$4:$C$83,$A80&amp;K$75,'Mapping Population'!$D$4:$D$83)*VLOOKUP($A80,'Inputs - population data'!$A$7:$D$103,3,FALSE)</f>
        <v>0</v>
      </c>
      <c r="L80" s="37">
        <f>+SUMIF('Mapping Population'!$C$4:$C$83,$A80&amp;L$75,'Mapping Population'!$D$4:$D$83)*VLOOKUP($A80,'Inputs - population data'!$A$7:$D$103,3,FALSE)</f>
        <v>0</v>
      </c>
      <c r="M80" s="37">
        <f>+SUMIF('Mapping Population'!$C$4:$C$83,$A80&amp;M$75,'Mapping Population'!$D$4:$D$83)*VLOOKUP($A80,'Inputs - population data'!$A$7:$D$103,3,FALSE)</f>
        <v>7840</v>
      </c>
      <c r="N80" s="37">
        <f>+SUMIF('Mapping Population'!$C$4:$C$83,$A80&amp;N$75,'Mapping Population'!$D$4:$D$83)*VLOOKUP($A80,'Inputs - population data'!$A$7:$D$103,3,FALSE)</f>
        <v>0</v>
      </c>
      <c r="O80" s="37">
        <f>+SUMIF('Mapping Population'!$C$4:$C$83,$A80&amp;O$75,'Mapping Population'!$D$4:$D$83)*VLOOKUP($A80,'Inputs - population data'!$A$7:$D$103,3,FALSE)</f>
        <v>0</v>
      </c>
      <c r="P80" s="37">
        <f>+SUMIF('Mapping Population'!$C$4:$C$83,$A80&amp;P$75,'Mapping Population'!$D$4:$D$83)*VLOOKUP($A80,'Inputs - population data'!$A$7:$D$103,3,FALSE)</f>
        <v>0</v>
      </c>
      <c r="Q80" s="37">
        <f>+SUMIF('Mapping Population'!$C$4:$C$83,$A80&amp;Q$75,'Mapping Population'!$D$4:$D$83)*VLOOKUP($A80,'Inputs - population data'!$A$7:$D$103,3,FALSE)</f>
        <v>0</v>
      </c>
      <c r="R80" s="37">
        <f>+SUMIF('Mapping Population'!$C$4:$C$83,$A80&amp;R$75,'Mapping Population'!$D$4:$D$83)*VLOOKUP($A80,'Inputs - population data'!$A$7:$D$103,3,FALSE)</f>
        <v>0</v>
      </c>
    </row>
    <row r="81" spans="1:18" x14ac:dyDescent="0.25">
      <c r="A81" s="1" t="s">
        <v>81</v>
      </c>
      <c r="B81" s="37">
        <f>+SUMIF('Mapping Population'!$C$4:$C$83,$A81&amp;B$75,'Mapping Population'!$D$4:$D$83)*VLOOKUP($A81,'Inputs - population data'!$A$7:$D$103,3,FALSE)</f>
        <v>0</v>
      </c>
      <c r="C81" s="37">
        <f>+SUMIF('Mapping Population'!$C$4:$C$83,$A81&amp;C$75,'Mapping Population'!$D$4:$D$83)*VLOOKUP($A81,'Inputs - population data'!$A$7:$D$103,3,FALSE)</f>
        <v>0</v>
      </c>
      <c r="D81" s="37">
        <f>+SUMIF('Mapping Population'!$C$4:$C$83,$A81&amp;D$75,'Mapping Population'!$D$4:$D$83)*VLOOKUP($A81,'Inputs - population data'!$A$7:$D$103,3,FALSE)</f>
        <v>13500</v>
      </c>
      <c r="E81" s="37">
        <f>+SUMIF('Mapping Population'!$C$4:$C$83,$A81&amp;E$75,'Mapping Population'!$D$4:$D$83)*VLOOKUP($A81,'Inputs - population data'!$A$7:$D$103,3,FALSE)</f>
        <v>0</v>
      </c>
      <c r="F81" s="37">
        <f>+SUMIF('Mapping Population'!$C$4:$C$83,$A81&amp;F$75,'Mapping Population'!$D$4:$D$83)*VLOOKUP($A81,'Inputs - population data'!$A$7:$D$103,3,FALSE)</f>
        <v>0</v>
      </c>
      <c r="G81" s="37">
        <f>+SUMIF('Mapping Population'!$C$4:$C$83,$A81&amp;G$75,'Mapping Population'!$D$4:$D$83)*VLOOKUP($A81,'Inputs - population data'!$A$7:$D$103,3,FALSE)</f>
        <v>0</v>
      </c>
      <c r="H81" s="37">
        <f>+SUMIF('Mapping Population'!$C$4:$C$83,$A81&amp;H$75,'Mapping Population'!$D$4:$D$83)*VLOOKUP($A81,'Inputs - population data'!$A$7:$D$103,3,FALSE)</f>
        <v>0</v>
      </c>
      <c r="I81" s="37">
        <f>+SUMIF('Mapping Population'!$C$4:$C$83,$A81&amp;I$75,'Mapping Population'!$D$4:$D$83)*VLOOKUP($A81,'Inputs - population data'!$A$7:$D$103,3,FALSE)</f>
        <v>0</v>
      </c>
      <c r="J81" s="37">
        <f>+SUMIF('Mapping Population'!$C$4:$C$83,$A81&amp;J$75,'Mapping Population'!$D$4:$D$83)*VLOOKUP($A81,'Inputs - population data'!$A$7:$D$103,3,FALSE)</f>
        <v>0</v>
      </c>
      <c r="K81" s="37">
        <f>+SUMIF('Mapping Population'!$C$4:$C$83,$A81&amp;K$75,'Mapping Population'!$D$4:$D$83)*VLOOKUP($A81,'Inputs - population data'!$A$7:$D$103,3,FALSE)</f>
        <v>0</v>
      </c>
      <c r="L81" s="37">
        <f>+SUMIF('Mapping Population'!$C$4:$C$83,$A81&amp;L$75,'Mapping Population'!$D$4:$D$83)*VLOOKUP($A81,'Inputs - population data'!$A$7:$D$103,3,FALSE)</f>
        <v>0</v>
      </c>
      <c r="M81" s="37">
        <f>+SUMIF('Mapping Population'!$C$4:$C$83,$A81&amp;M$75,'Mapping Population'!$D$4:$D$83)*VLOOKUP($A81,'Inputs - population data'!$A$7:$D$103,3,FALSE)</f>
        <v>0</v>
      </c>
      <c r="N81" s="37">
        <f>+SUMIF('Mapping Population'!$C$4:$C$83,$A81&amp;N$75,'Mapping Population'!$D$4:$D$83)*VLOOKUP($A81,'Inputs - population data'!$A$7:$D$103,3,FALSE)</f>
        <v>0</v>
      </c>
      <c r="O81" s="37">
        <f>+SUMIF('Mapping Population'!$C$4:$C$83,$A81&amp;O$75,'Mapping Population'!$D$4:$D$83)*VLOOKUP($A81,'Inputs - population data'!$A$7:$D$103,3,FALSE)</f>
        <v>0</v>
      </c>
      <c r="P81" s="37">
        <f>+SUMIF('Mapping Population'!$C$4:$C$83,$A81&amp;P$75,'Mapping Population'!$D$4:$D$83)*VLOOKUP($A81,'Inputs - population data'!$A$7:$D$103,3,FALSE)</f>
        <v>0</v>
      </c>
      <c r="Q81" s="37">
        <f>+SUMIF('Mapping Population'!$C$4:$C$83,$A81&amp;Q$75,'Mapping Population'!$D$4:$D$83)*VLOOKUP($A81,'Inputs - population data'!$A$7:$D$103,3,FALSE)</f>
        <v>0</v>
      </c>
      <c r="R81" s="37">
        <f>+SUMIF('Mapping Population'!$C$4:$C$83,$A81&amp;R$75,'Mapping Population'!$D$4:$D$83)*VLOOKUP($A81,'Inputs - population data'!$A$7:$D$103,3,FALSE)</f>
        <v>0</v>
      </c>
    </row>
    <row r="82" spans="1:18" x14ac:dyDescent="0.25">
      <c r="A82" s="1" t="s">
        <v>28</v>
      </c>
      <c r="B82" s="37">
        <f>+SUMIF('Mapping Population'!$C$4:$C$83,$A82&amp;B$75,'Mapping Population'!$D$4:$D$83)*VLOOKUP($A82,'Inputs - population data'!$A$7:$D$103,3,FALSE)</f>
        <v>0</v>
      </c>
      <c r="C82" s="37">
        <f>+SUMIF('Mapping Population'!$C$4:$C$83,$A82&amp;C$75,'Mapping Population'!$D$4:$D$83)*VLOOKUP($A82,'Inputs - population data'!$A$7:$D$103,3,FALSE)</f>
        <v>16965.921787709496</v>
      </c>
      <c r="D82" s="37">
        <f>+SUMIF('Mapping Population'!$C$4:$C$83,$A82&amp;D$75,'Mapping Population'!$D$4:$D$83)*VLOOKUP($A82,'Inputs - population data'!$A$7:$D$103,3,FALSE)</f>
        <v>0</v>
      </c>
      <c r="E82" s="37">
        <f>+SUMIF('Mapping Population'!$C$4:$C$83,$A82&amp;E$75,'Mapping Population'!$D$4:$D$83)*VLOOKUP($A82,'Inputs - population data'!$A$7:$D$103,3,FALSE)</f>
        <v>0</v>
      </c>
      <c r="F82" s="37">
        <f>+SUMIF('Mapping Population'!$C$4:$C$83,$A82&amp;F$75,'Mapping Population'!$D$4:$D$83)*VLOOKUP($A82,'Inputs - population data'!$A$7:$D$103,3,FALSE)</f>
        <v>0</v>
      </c>
      <c r="G82" s="37">
        <f>+SUMIF('Mapping Population'!$C$4:$C$83,$A82&amp;G$75,'Mapping Population'!$D$4:$D$83)*VLOOKUP($A82,'Inputs - population data'!$A$7:$D$103,3,FALSE)</f>
        <v>0</v>
      </c>
      <c r="H82" s="37">
        <f>+SUMIF('Mapping Population'!$C$4:$C$83,$A82&amp;H$75,'Mapping Population'!$D$4:$D$83)*VLOOKUP($A82,'Inputs - population data'!$A$7:$D$103,3,FALSE)</f>
        <v>0</v>
      </c>
      <c r="I82" s="37">
        <f>+SUMIF('Mapping Population'!$C$4:$C$83,$A82&amp;I$75,'Mapping Population'!$D$4:$D$83)*VLOOKUP($A82,'Inputs - population data'!$A$7:$D$103,3,FALSE)</f>
        <v>0</v>
      </c>
      <c r="J82" s="37">
        <f>+SUMIF('Mapping Population'!$C$4:$C$83,$A82&amp;J$75,'Mapping Population'!$D$4:$D$83)*VLOOKUP($A82,'Inputs - population data'!$A$7:$D$103,3,FALSE)</f>
        <v>0</v>
      </c>
      <c r="K82" s="37">
        <f>+SUMIF('Mapping Population'!$C$4:$C$83,$A82&amp;K$75,'Mapping Population'!$D$4:$D$83)*VLOOKUP($A82,'Inputs - population data'!$A$7:$D$103,3,FALSE)</f>
        <v>0</v>
      </c>
      <c r="L82" s="37">
        <f>+SUMIF('Mapping Population'!$C$4:$C$83,$A82&amp;L$75,'Mapping Population'!$D$4:$D$83)*VLOOKUP($A82,'Inputs - population data'!$A$7:$D$103,3,FALSE)</f>
        <v>2134.078212290503</v>
      </c>
      <c r="M82" s="37">
        <f>+SUMIF('Mapping Population'!$C$4:$C$83,$A82&amp;M$75,'Mapping Population'!$D$4:$D$83)*VLOOKUP($A82,'Inputs - population data'!$A$7:$D$103,3,FALSE)</f>
        <v>0</v>
      </c>
      <c r="N82" s="37">
        <f>+SUMIF('Mapping Population'!$C$4:$C$83,$A82&amp;N$75,'Mapping Population'!$D$4:$D$83)*VLOOKUP($A82,'Inputs - population data'!$A$7:$D$103,3,FALSE)</f>
        <v>0</v>
      </c>
      <c r="O82" s="37">
        <f>+SUMIF('Mapping Population'!$C$4:$C$83,$A82&amp;O$75,'Mapping Population'!$D$4:$D$83)*VLOOKUP($A82,'Inputs - population data'!$A$7:$D$103,3,FALSE)</f>
        <v>0</v>
      </c>
      <c r="P82" s="37">
        <f>+SUMIF('Mapping Population'!$C$4:$C$83,$A82&amp;P$75,'Mapping Population'!$D$4:$D$83)*VLOOKUP($A82,'Inputs - population data'!$A$7:$D$103,3,FALSE)</f>
        <v>0</v>
      </c>
      <c r="Q82" s="37">
        <f>+SUMIF('Mapping Population'!$C$4:$C$83,$A82&amp;Q$75,'Mapping Population'!$D$4:$D$83)*VLOOKUP($A82,'Inputs - population data'!$A$7:$D$103,3,FALSE)</f>
        <v>0</v>
      </c>
      <c r="R82" s="37">
        <f>+SUMIF('Mapping Population'!$C$4:$C$83,$A82&amp;R$75,'Mapping Population'!$D$4:$D$83)*VLOOKUP($A82,'Inputs - population data'!$A$7:$D$103,3,FALSE)</f>
        <v>0</v>
      </c>
    </row>
    <row r="83" spans="1:18" x14ac:dyDescent="0.25">
      <c r="A83" s="1" t="s">
        <v>115</v>
      </c>
      <c r="B83" s="37">
        <f>+SUMIF('Mapping Population'!$C$4:$C$83,$A83&amp;B$75,'Mapping Population'!$D$4:$D$83)*VLOOKUP($A83,'Inputs - population data'!$A$7:$D$103,3,FALSE)</f>
        <v>0</v>
      </c>
      <c r="C83" s="37">
        <f>+SUMIF('Mapping Population'!$C$4:$C$83,$A83&amp;C$75,'Mapping Population'!$D$4:$D$83)*VLOOKUP($A83,'Inputs - population data'!$A$7:$D$103,3,FALSE)</f>
        <v>0</v>
      </c>
      <c r="D83" s="37">
        <f>+SUMIF('Mapping Population'!$C$4:$C$83,$A83&amp;D$75,'Mapping Population'!$D$4:$D$83)*VLOOKUP($A83,'Inputs - population data'!$A$7:$D$103,3,FALSE)</f>
        <v>0</v>
      </c>
      <c r="E83" s="37">
        <f>+SUMIF('Mapping Population'!$C$4:$C$83,$A83&amp;E$75,'Mapping Population'!$D$4:$D$83)*VLOOKUP($A83,'Inputs - population data'!$A$7:$D$103,3,FALSE)</f>
        <v>0</v>
      </c>
      <c r="F83" s="37">
        <f>+SUMIF('Mapping Population'!$C$4:$C$83,$A83&amp;F$75,'Mapping Population'!$D$4:$D$83)*VLOOKUP($A83,'Inputs - population data'!$A$7:$D$103,3,FALSE)</f>
        <v>0</v>
      </c>
      <c r="G83" s="37">
        <f>+SUMIF('Mapping Population'!$C$4:$C$83,$A83&amp;G$75,'Mapping Population'!$D$4:$D$83)*VLOOKUP($A83,'Inputs - population data'!$A$7:$D$103,3,FALSE)</f>
        <v>0</v>
      </c>
      <c r="H83" s="37">
        <f>+SUMIF('Mapping Population'!$C$4:$C$83,$A83&amp;H$75,'Mapping Population'!$D$4:$D$83)*VLOOKUP($A83,'Inputs - population data'!$A$7:$D$103,3,FALSE)</f>
        <v>0</v>
      </c>
      <c r="I83" s="37">
        <f>+SUMIF('Mapping Population'!$C$4:$C$83,$A83&amp;I$75,'Mapping Population'!$D$4:$D$83)*VLOOKUP($A83,'Inputs - population data'!$A$7:$D$103,3,FALSE)</f>
        <v>0</v>
      </c>
      <c r="J83" s="37">
        <f>+SUMIF('Mapping Population'!$C$4:$C$83,$A83&amp;J$75,'Mapping Population'!$D$4:$D$83)*VLOOKUP($A83,'Inputs - population data'!$A$7:$D$103,3,FALSE)</f>
        <v>0</v>
      </c>
      <c r="K83" s="37">
        <f>+SUMIF('Mapping Population'!$C$4:$C$83,$A83&amp;K$75,'Mapping Population'!$D$4:$D$83)*VLOOKUP($A83,'Inputs - population data'!$A$7:$D$103,3,FALSE)</f>
        <v>0</v>
      </c>
      <c r="L83" s="37">
        <f>+SUMIF('Mapping Population'!$C$4:$C$83,$A83&amp;L$75,'Mapping Population'!$D$4:$D$83)*VLOOKUP($A83,'Inputs - population data'!$A$7:$D$103,3,FALSE)</f>
        <v>0</v>
      </c>
      <c r="M83" s="37">
        <f>+SUMIF('Mapping Population'!$C$4:$C$83,$A83&amp;M$75,'Mapping Population'!$D$4:$D$83)*VLOOKUP($A83,'Inputs - population data'!$A$7:$D$103,3,FALSE)</f>
        <v>0</v>
      </c>
      <c r="N83" s="37">
        <f>+SUMIF('Mapping Population'!$C$4:$C$83,$A83&amp;N$75,'Mapping Population'!$D$4:$D$83)*VLOOKUP($A83,'Inputs - population data'!$A$7:$D$103,3,FALSE)</f>
        <v>0</v>
      </c>
      <c r="O83" s="37">
        <f>+SUMIF('Mapping Population'!$C$4:$C$83,$A83&amp;O$75,'Mapping Population'!$D$4:$D$83)*VLOOKUP($A83,'Inputs - population data'!$A$7:$D$103,3,FALSE)</f>
        <v>0</v>
      </c>
      <c r="P83" s="37">
        <f>+SUMIF('Mapping Population'!$C$4:$C$83,$A83&amp;P$75,'Mapping Population'!$D$4:$D$83)*VLOOKUP($A83,'Inputs - population data'!$A$7:$D$103,3,FALSE)</f>
        <v>0</v>
      </c>
      <c r="Q83" s="37">
        <f>+SUMIF('Mapping Population'!$C$4:$C$83,$A83&amp;Q$75,'Mapping Population'!$D$4:$D$83)*VLOOKUP($A83,'Inputs - population data'!$A$7:$D$103,3,FALSE)</f>
        <v>0</v>
      </c>
      <c r="R83" s="37">
        <f>+SUMIF('Mapping Population'!$C$4:$C$83,$A83&amp;R$75,'Mapping Population'!$D$4:$D$83)*VLOOKUP($A83,'Inputs - population data'!$A$7:$D$103,3,FALSE)</f>
        <v>0</v>
      </c>
    </row>
    <row r="84" spans="1:18" x14ac:dyDescent="0.25">
      <c r="A84" s="1" t="s">
        <v>14</v>
      </c>
      <c r="B84" s="37">
        <f>+SUMIF('Mapping Population'!$C$4:$C$83,$A84&amp;B$75,'Mapping Population'!$D$4:$D$83)*VLOOKUP($A84,'Inputs - population data'!$A$7:$D$103,3,FALSE)</f>
        <v>0</v>
      </c>
      <c r="C84" s="37">
        <f>+SUMIF('Mapping Population'!$C$4:$C$83,$A84&amp;C$75,'Mapping Population'!$D$4:$D$83)*VLOOKUP($A84,'Inputs - population data'!$A$7:$D$103,3,FALSE)</f>
        <v>0</v>
      </c>
      <c r="D84" s="37">
        <f>+SUMIF('Mapping Population'!$C$4:$C$83,$A84&amp;D$75,'Mapping Population'!$D$4:$D$83)*VLOOKUP($A84,'Inputs - population data'!$A$7:$D$103,3,FALSE)</f>
        <v>0</v>
      </c>
      <c r="E84" s="37">
        <f>+SUMIF('Mapping Population'!$C$4:$C$83,$A84&amp;E$75,'Mapping Population'!$D$4:$D$83)*VLOOKUP($A84,'Inputs - population data'!$A$7:$D$103,3,FALSE)</f>
        <v>0</v>
      </c>
      <c r="F84" s="37">
        <f>+SUMIF('Mapping Population'!$C$4:$C$83,$A84&amp;F$75,'Mapping Population'!$D$4:$D$83)*VLOOKUP($A84,'Inputs - population data'!$A$7:$D$103,3,FALSE)</f>
        <v>0</v>
      </c>
      <c r="G84" s="37">
        <f>+SUMIF('Mapping Population'!$C$4:$C$83,$A84&amp;G$75,'Mapping Population'!$D$4:$D$83)*VLOOKUP($A84,'Inputs - population data'!$A$7:$D$103,3,FALSE)</f>
        <v>0</v>
      </c>
      <c r="H84" s="37">
        <f>+SUMIF('Mapping Population'!$C$4:$C$83,$A84&amp;H$75,'Mapping Population'!$D$4:$D$83)*VLOOKUP($A84,'Inputs - population data'!$A$7:$D$103,3,FALSE)</f>
        <v>0</v>
      </c>
      <c r="I84" s="37">
        <f>+SUMIF('Mapping Population'!$C$4:$C$83,$A84&amp;I$75,'Mapping Population'!$D$4:$D$83)*VLOOKUP($A84,'Inputs - population data'!$A$7:$D$103,3,FALSE)</f>
        <v>0</v>
      </c>
      <c r="J84" s="37">
        <f>+SUMIF('Mapping Population'!$C$4:$C$83,$A84&amp;J$75,'Mapping Population'!$D$4:$D$83)*VLOOKUP($A84,'Inputs - population data'!$A$7:$D$103,3,FALSE)</f>
        <v>0</v>
      </c>
      <c r="K84" s="37">
        <f>+SUMIF('Mapping Population'!$C$4:$C$83,$A84&amp;K$75,'Mapping Population'!$D$4:$D$83)*VLOOKUP($A84,'Inputs - population data'!$A$7:$D$103,3,FALSE)</f>
        <v>375600</v>
      </c>
      <c r="L84" s="37">
        <f>+SUMIF('Mapping Population'!$C$4:$C$83,$A84&amp;L$75,'Mapping Population'!$D$4:$D$83)*VLOOKUP($A84,'Inputs - population data'!$A$7:$D$103,3,FALSE)</f>
        <v>0</v>
      </c>
      <c r="M84" s="37">
        <f>+SUMIF('Mapping Population'!$C$4:$C$83,$A84&amp;M$75,'Mapping Population'!$D$4:$D$83)*VLOOKUP($A84,'Inputs - population data'!$A$7:$D$103,3,FALSE)</f>
        <v>0</v>
      </c>
      <c r="N84" s="37">
        <f>+SUMIF('Mapping Population'!$C$4:$C$83,$A84&amp;N$75,'Mapping Population'!$D$4:$D$83)*VLOOKUP($A84,'Inputs - population data'!$A$7:$D$103,3,FALSE)</f>
        <v>0</v>
      </c>
      <c r="O84" s="37">
        <f>+SUMIF('Mapping Population'!$C$4:$C$83,$A84&amp;O$75,'Mapping Population'!$D$4:$D$83)*VLOOKUP($A84,'Inputs - population data'!$A$7:$D$103,3,FALSE)</f>
        <v>0</v>
      </c>
      <c r="P84" s="37">
        <f>+SUMIF('Mapping Population'!$C$4:$C$83,$A84&amp;P$75,'Mapping Population'!$D$4:$D$83)*VLOOKUP($A84,'Inputs - population data'!$A$7:$D$103,3,FALSE)</f>
        <v>0</v>
      </c>
      <c r="Q84" s="37">
        <f>+SUMIF('Mapping Population'!$C$4:$C$83,$A84&amp;Q$75,'Mapping Population'!$D$4:$D$83)*VLOOKUP($A84,'Inputs - population data'!$A$7:$D$103,3,FALSE)</f>
        <v>0</v>
      </c>
      <c r="R84" s="37">
        <f>+SUMIF('Mapping Population'!$C$4:$C$83,$A84&amp;R$75,'Mapping Population'!$D$4:$D$83)*VLOOKUP($A84,'Inputs - population data'!$A$7:$D$103,3,FALSE)</f>
        <v>0</v>
      </c>
    </row>
    <row r="85" spans="1:18" x14ac:dyDescent="0.25">
      <c r="A85" s="1" t="s">
        <v>20</v>
      </c>
      <c r="B85" s="37">
        <f>+SUMIF('Mapping Population'!$C$4:$C$83,$A85&amp;B$75,'Mapping Population'!$D$4:$D$83)*VLOOKUP($A85,'Inputs - population data'!$A$7:$D$103,3,FALSE)</f>
        <v>0</v>
      </c>
      <c r="C85" s="37">
        <f>+SUMIF('Mapping Population'!$C$4:$C$83,$A85&amp;C$75,'Mapping Population'!$D$4:$D$83)*VLOOKUP($A85,'Inputs - population data'!$A$7:$D$103,3,FALSE)</f>
        <v>0</v>
      </c>
      <c r="D85" s="37">
        <f>+SUMIF('Mapping Population'!$C$4:$C$83,$A85&amp;D$75,'Mapping Population'!$D$4:$D$83)*VLOOKUP($A85,'Inputs - population data'!$A$7:$D$103,3,FALSE)</f>
        <v>0</v>
      </c>
      <c r="E85" s="37">
        <f>+SUMIF('Mapping Population'!$C$4:$C$83,$A85&amp;E$75,'Mapping Population'!$D$4:$D$83)*VLOOKUP($A85,'Inputs - population data'!$A$7:$D$103,3,FALSE)</f>
        <v>0</v>
      </c>
      <c r="F85" s="37">
        <f>+SUMIF('Mapping Population'!$C$4:$C$83,$A85&amp;F$75,'Mapping Population'!$D$4:$D$83)*VLOOKUP($A85,'Inputs - population data'!$A$7:$D$103,3,FALSE)</f>
        <v>0</v>
      </c>
      <c r="G85" s="37">
        <f>+SUMIF('Mapping Population'!$C$4:$C$83,$A85&amp;G$75,'Mapping Population'!$D$4:$D$83)*VLOOKUP($A85,'Inputs - population data'!$A$7:$D$103,3,FALSE)</f>
        <v>0</v>
      </c>
      <c r="H85" s="37">
        <f>+SUMIF('Mapping Population'!$C$4:$C$83,$A85&amp;H$75,'Mapping Population'!$D$4:$D$83)*VLOOKUP($A85,'Inputs - population data'!$A$7:$D$103,3,FALSE)</f>
        <v>0</v>
      </c>
      <c r="I85" s="37">
        <f>+SUMIF('Mapping Population'!$C$4:$C$83,$A85&amp;I$75,'Mapping Population'!$D$4:$D$83)*VLOOKUP($A85,'Inputs - population data'!$A$7:$D$103,3,FALSE)</f>
        <v>0</v>
      </c>
      <c r="J85" s="37">
        <f>+SUMIF('Mapping Population'!$C$4:$C$83,$A85&amp;J$75,'Mapping Population'!$D$4:$D$83)*VLOOKUP($A85,'Inputs - population data'!$A$7:$D$103,3,FALSE)</f>
        <v>0</v>
      </c>
      <c r="K85" s="37">
        <f>+SUMIF('Mapping Population'!$C$4:$C$83,$A85&amp;K$75,'Mapping Population'!$D$4:$D$83)*VLOOKUP($A85,'Inputs - population data'!$A$7:$D$103,3,FALSE)</f>
        <v>0</v>
      </c>
      <c r="L85" s="37">
        <f>+SUMIF('Mapping Population'!$C$4:$C$83,$A85&amp;L$75,'Mapping Population'!$D$4:$D$83)*VLOOKUP($A85,'Inputs - population data'!$A$7:$D$103,3,FALSE)</f>
        <v>17550</v>
      </c>
      <c r="M85" s="37">
        <f>+SUMIF('Mapping Population'!$C$4:$C$83,$A85&amp;M$75,'Mapping Population'!$D$4:$D$83)*VLOOKUP($A85,'Inputs - population data'!$A$7:$D$103,3,FALSE)</f>
        <v>0</v>
      </c>
      <c r="N85" s="37">
        <f>+SUMIF('Mapping Population'!$C$4:$C$83,$A85&amp;N$75,'Mapping Population'!$D$4:$D$83)*VLOOKUP($A85,'Inputs - population data'!$A$7:$D$103,3,FALSE)</f>
        <v>0</v>
      </c>
      <c r="O85" s="37">
        <f>+SUMIF('Mapping Population'!$C$4:$C$83,$A85&amp;O$75,'Mapping Population'!$D$4:$D$83)*VLOOKUP($A85,'Inputs - population data'!$A$7:$D$103,3,FALSE)</f>
        <v>0</v>
      </c>
      <c r="P85" s="37">
        <f>+SUMIF('Mapping Population'!$C$4:$C$83,$A85&amp;P$75,'Mapping Population'!$D$4:$D$83)*VLOOKUP($A85,'Inputs - population data'!$A$7:$D$103,3,FALSE)</f>
        <v>0</v>
      </c>
      <c r="Q85" s="37">
        <f>+SUMIF('Mapping Population'!$C$4:$C$83,$A85&amp;Q$75,'Mapping Population'!$D$4:$D$83)*VLOOKUP($A85,'Inputs - population data'!$A$7:$D$103,3,FALSE)</f>
        <v>0</v>
      </c>
      <c r="R85" s="37">
        <f>+SUMIF('Mapping Population'!$C$4:$C$83,$A85&amp;R$75,'Mapping Population'!$D$4:$D$83)*VLOOKUP($A85,'Inputs - population data'!$A$7:$D$103,3,FALSE)</f>
        <v>0</v>
      </c>
    </row>
    <row r="86" spans="1:18" x14ac:dyDescent="0.25">
      <c r="A86" s="1" t="s">
        <v>49</v>
      </c>
      <c r="B86" s="37">
        <f>+SUMIF('Mapping Population'!$C$4:$C$83,$A86&amp;B$75,'Mapping Population'!$D$4:$D$83)*VLOOKUP($A86,'Inputs - population data'!$A$7:$D$103,3,FALSE)</f>
        <v>0</v>
      </c>
      <c r="C86" s="37">
        <f>+SUMIF('Mapping Population'!$C$4:$C$83,$A86&amp;C$75,'Mapping Population'!$D$4:$D$83)*VLOOKUP($A86,'Inputs - population data'!$A$7:$D$103,3,FALSE)</f>
        <v>128100</v>
      </c>
      <c r="D86" s="37">
        <f>+SUMIF('Mapping Population'!$C$4:$C$83,$A86&amp;D$75,'Mapping Population'!$D$4:$D$83)*VLOOKUP($A86,'Inputs - population data'!$A$7:$D$103,3,FALSE)</f>
        <v>0</v>
      </c>
      <c r="E86" s="37">
        <f>+SUMIF('Mapping Population'!$C$4:$C$83,$A86&amp;E$75,'Mapping Population'!$D$4:$D$83)*VLOOKUP($A86,'Inputs - population data'!$A$7:$D$103,3,FALSE)</f>
        <v>0</v>
      </c>
      <c r="F86" s="37">
        <f>+SUMIF('Mapping Population'!$C$4:$C$83,$A86&amp;F$75,'Mapping Population'!$D$4:$D$83)*VLOOKUP($A86,'Inputs - population data'!$A$7:$D$103,3,FALSE)</f>
        <v>0</v>
      </c>
      <c r="G86" s="37">
        <f>+SUMIF('Mapping Population'!$C$4:$C$83,$A86&amp;G$75,'Mapping Population'!$D$4:$D$83)*VLOOKUP($A86,'Inputs - population data'!$A$7:$D$103,3,FALSE)</f>
        <v>0</v>
      </c>
      <c r="H86" s="37">
        <f>+SUMIF('Mapping Population'!$C$4:$C$83,$A86&amp;H$75,'Mapping Population'!$D$4:$D$83)*VLOOKUP($A86,'Inputs - population data'!$A$7:$D$103,3,FALSE)</f>
        <v>0</v>
      </c>
      <c r="I86" s="37">
        <f>+SUMIF('Mapping Population'!$C$4:$C$83,$A86&amp;I$75,'Mapping Population'!$D$4:$D$83)*VLOOKUP($A86,'Inputs - population data'!$A$7:$D$103,3,FALSE)</f>
        <v>0</v>
      </c>
      <c r="J86" s="37">
        <f>+SUMIF('Mapping Population'!$C$4:$C$83,$A86&amp;J$75,'Mapping Population'!$D$4:$D$83)*VLOOKUP($A86,'Inputs - population data'!$A$7:$D$103,3,FALSE)</f>
        <v>0</v>
      </c>
      <c r="K86" s="37">
        <f>+SUMIF('Mapping Population'!$C$4:$C$83,$A86&amp;K$75,'Mapping Population'!$D$4:$D$83)*VLOOKUP($A86,'Inputs - population data'!$A$7:$D$103,3,FALSE)</f>
        <v>0</v>
      </c>
      <c r="L86" s="37">
        <f>+SUMIF('Mapping Population'!$C$4:$C$83,$A86&amp;L$75,'Mapping Population'!$D$4:$D$83)*VLOOKUP($A86,'Inputs - population data'!$A$7:$D$103,3,FALSE)</f>
        <v>0</v>
      </c>
      <c r="M86" s="37">
        <f>+SUMIF('Mapping Population'!$C$4:$C$83,$A86&amp;M$75,'Mapping Population'!$D$4:$D$83)*VLOOKUP($A86,'Inputs - population data'!$A$7:$D$103,3,FALSE)</f>
        <v>0</v>
      </c>
      <c r="N86" s="37">
        <f>+SUMIF('Mapping Population'!$C$4:$C$83,$A86&amp;N$75,'Mapping Population'!$D$4:$D$83)*VLOOKUP($A86,'Inputs - population data'!$A$7:$D$103,3,FALSE)</f>
        <v>0</v>
      </c>
      <c r="O86" s="37">
        <f>+SUMIF('Mapping Population'!$C$4:$C$83,$A86&amp;O$75,'Mapping Population'!$D$4:$D$83)*VLOOKUP($A86,'Inputs - population data'!$A$7:$D$103,3,FALSE)</f>
        <v>0</v>
      </c>
      <c r="P86" s="37">
        <f>+SUMIF('Mapping Population'!$C$4:$C$83,$A86&amp;P$75,'Mapping Population'!$D$4:$D$83)*VLOOKUP($A86,'Inputs - population data'!$A$7:$D$103,3,FALSE)</f>
        <v>0</v>
      </c>
      <c r="Q86" s="37">
        <f>+SUMIF('Mapping Population'!$C$4:$C$83,$A86&amp;Q$75,'Mapping Population'!$D$4:$D$83)*VLOOKUP($A86,'Inputs - population data'!$A$7:$D$103,3,FALSE)</f>
        <v>0</v>
      </c>
      <c r="R86" s="37">
        <f>+SUMIF('Mapping Population'!$C$4:$C$83,$A86&amp;R$75,'Mapping Population'!$D$4:$D$83)*VLOOKUP($A86,'Inputs - population data'!$A$7:$D$103,3,FALSE)</f>
        <v>0</v>
      </c>
    </row>
    <row r="87" spans="1:18" x14ac:dyDescent="0.25">
      <c r="A87" s="1" t="s">
        <v>55</v>
      </c>
      <c r="B87" s="37">
        <f>+SUMIF('Mapping Population'!$C$4:$C$83,$A87&amp;B$75,'Mapping Population'!$D$4:$D$83)*VLOOKUP($A87,'Inputs - population data'!$A$7:$D$103,3,FALSE)</f>
        <v>0</v>
      </c>
      <c r="C87" s="37">
        <f>+SUMIF('Mapping Population'!$C$4:$C$83,$A87&amp;C$75,'Mapping Population'!$D$4:$D$83)*VLOOKUP($A87,'Inputs - population data'!$A$7:$D$103,3,FALSE)</f>
        <v>0</v>
      </c>
      <c r="D87" s="37">
        <f>+SUMIF('Mapping Population'!$C$4:$C$83,$A87&amp;D$75,'Mapping Population'!$D$4:$D$83)*VLOOKUP($A87,'Inputs - population data'!$A$7:$D$103,3,FALSE)</f>
        <v>0</v>
      </c>
      <c r="E87" s="37">
        <f>+SUMIF('Mapping Population'!$C$4:$C$83,$A87&amp;E$75,'Mapping Population'!$D$4:$D$83)*VLOOKUP($A87,'Inputs - population data'!$A$7:$D$103,3,FALSE)</f>
        <v>0</v>
      </c>
      <c r="F87" s="37">
        <f>+SUMIF('Mapping Population'!$C$4:$C$83,$A87&amp;F$75,'Mapping Population'!$D$4:$D$83)*VLOOKUP($A87,'Inputs - population data'!$A$7:$D$103,3,FALSE)</f>
        <v>0</v>
      </c>
      <c r="G87" s="37">
        <f>+SUMIF('Mapping Population'!$C$4:$C$83,$A87&amp;G$75,'Mapping Population'!$D$4:$D$83)*VLOOKUP($A87,'Inputs - population data'!$A$7:$D$103,3,FALSE)</f>
        <v>0</v>
      </c>
      <c r="H87" s="37">
        <f>+SUMIF('Mapping Population'!$C$4:$C$83,$A87&amp;H$75,'Mapping Population'!$D$4:$D$83)*VLOOKUP($A87,'Inputs - population data'!$A$7:$D$103,3,FALSE)</f>
        <v>0</v>
      </c>
      <c r="I87" s="37">
        <f>+SUMIF('Mapping Population'!$C$4:$C$83,$A87&amp;I$75,'Mapping Population'!$D$4:$D$83)*VLOOKUP($A87,'Inputs - population data'!$A$7:$D$103,3,FALSE)</f>
        <v>0</v>
      </c>
      <c r="J87" s="37">
        <f>+SUMIF('Mapping Population'!$C$4:$C$83,$A87&amp;J$75,'Mapping Population'!$D$4:$D$83)*VLOOKUP($A87,'Inputs - population data'!$A$7:$D$103,3,FALSE)</f>
        <v>0</v>
      </c>
      <c r="K87" s="37">
        <f>+SUMIF('Mapping Population'!$C$4:$C$83,$A87&amp;K$75,'Mapping Population'!$D$4:$D$83)*VLOOKUP($A87,'Inputs - population data'!$A$7:$D$103,3,FALSE)</f>
        <v>0</v>
      </c>
      <c r="L87" s="37">
        <f>+SUMIF('Mapping Population'!$C$4:$C$83,$A87&amp;L$75,'Mapping Population'!$D$4:$D$83)*VLOOKUP($A87,'Inputs - population data'!$A$7:$D$103,3,FALSE)</f>
        <v>0</v>
      </c>
      <c r="M87" s="37">
        <f>+SUMIF('Mapping Population'!$C$4:$C$83,$A87&amp;M$75,'Mapping Population'!$D$4:$D$83)*VLOOKUP($A87,'Inputs - population data'!$A$7:$D$103,3,FALSE)</f>
        <v>0</v>
      </c>
      <c r="N87" s="37">
        <f>+SUMIF('Mapping Population'!$C$4:$C$83,$A87&amp;N$75,'Mapping Population'!$D$4:$D$83)*VLOOKUP($A87,'Inputs - population data'!$A$7:$D$103,3,FALSE)</f>
        <v>0</v>
      </c>
      <c r="O87" s="37">
        <f>+SUMIF('Mapping Population'!$C$4:$C$83,$A87&amp;O$75,'Mapping Population'!$D$4:$D$83)*VLOOKUP($A87,'Inputs - population data'!$A$7:$D$103,3,FALSE)</f>
        <v>58900</v>
      </c>
      <c r="P87" s="37">
        <f>+SUMIF('Mapping Population'!$C$4:$C$83,$A87&amp;P$75,'Mapping Population'!$D$4:$D$83)*VLOOKUP($A87,'Inputs - population data'!$A$7:$D$103,3,FALSE)</f>
        <v>0</v>
      </c>
      <c r="Q87" s="37">
        <f>+SUMIF('Mapping Population'!$C$4:$C$83,$A87&amp;Q$75,'Mapping Population'!$D$4:$D$83)*VLOOKUP($A87,'Inputs - population data'!$A$7:$D$103,3,FALSE)</f>
        <v>0</v>
      </c>
      <c r="R87" s="37">
        <f>+SUMIF('Mapping Population'!$C$4:$C$83,$A87&amp;R$75,'Mapping Population'!$D$4:$D$83)*VLOOKUP($A87,'Inputs - population data'!$A$7:$D$103,3,FALSE)</f>
        <v>0</v>
      </c>
    </row>
    <row r="88" spans="1:18" x14ac:dyDescent="0.25">
      <c r="A88" s="1" t="s">
        <v>217</v>
      </c>
      <c r="B88" s="37">
        <f>+SUMIF('Mapping Population'!$C$4:$C$83,$A88&amp;B$75,'Mapping Population'!$D$4:$D$83)*VLOOKUP($A88,'Inputs - population data'!$A$7:$D$103,3,FALSE)</f>
        <v>0</v>
      </c>
      <c r="C88" s="37">
        <f>+SUMIF('Mapping Population'!$C$4:$C$83,$A88&amp;C$75,'Mapping Population'!$D$4:$D$83)*VLOOKUP($A88,'Inputs - population data'!$A$7:$D$103,3,FALSE)</f>
        <v>0</v>
      </c>
      <c r="D88" s="37">
        <f>+SUMIF('Mapping Population'!$C$4:$C$83,$A88&amp;D$75,'Mapping Population'!$D$4:$D$83)*VLOOKUP($A88,'Inputs - population data'!$A$7:$D$103,3,FALSE)</f>
        <v>0</v>
      </c>
      <c r="E88" s="37">
        <f>+SUMIF('Mapping Population'!$C$4:$C$83,$A88&amp;E$75,'Mapping Population'!$D$4:$D$83)*VLOOKUP($A88,'Inputs - population data'!$A$7:$D$103,3,FALSE)</f>
        <v>0</v>
      </c>
      <c r="F88" s="37">
        <f>+SUMIF('Mapping Population'!$C$4:$C$83,$A88&amp;F$75,'Mapping Population'!$D$4:$D$83)*VLOOKUP($A88,'Inputs - population data'!$A$7:$D$103,3,FALSE)</f>
        <v>0</v>
      </c>
      <c r="G88" s="37">
        <f>+SUMIF('Mapping Population'!$C$4:$C$83,$A88&amp;G$75,'Mapping Population'!$D$4:$D$83)*VLOOKUP($A88,'Inputs - population data'!$A$7:$D$103,3,FALSE)</f>
        <v>0</v>
      </c>
      <c r="H88" s="37">
        <f>+SUMIF('Mapping Population'!$C$4:$C$83,$A88&amp;H$75,'Mapping Population'!$D$4:$D$83)*VLOOKUP($A88,'Inputs - population data'!$A$7:$D$103,3,FALSE)</f>
        <v>0</v>
      </c>
      <c r="I88" s="37">
        <f>+SUMIF('Mapping Population'!$C$4:$C$83,$A88&amp;I$75,'Mapping Population'!$D$4:$D$83)*VLOOKUP($A88,'Inputs - population data'!$A$7:$D$103,3,FALSE)</f>
        <v>0</v>
      </c>
      <c r="J88" s="37">
        <f>+SUMIF('Mapping Population'!$C$4:$C$83,$A88&amp;J$75,'Mapping Population'!$D$4:$D$83)*VLOOKUP($A88,'Inputs - population data'!$A$7:$D$103,3,FALSE)</f>
        <v>0</v>
      </c>
      <c r="K88" s="37">
        <f>+SUMIF('Mapping Population'!$C$4:$C$83,$A88&amp;K$75,'Mapping Population'!$D$4:$D$83)*VLOOKUP($A88,'Inputs - population data'!$A$7:$D$103,3,FALSE)</f>
        <v>0</v>
      </c>
      <c r="L88" s="37">
        <f>+SUMIF('Mapping Population'!$C$4:$C$83,$A88&amp;L$75,'Mapping Population'!$D$4:$D$83)*VLOOKUP($A88,'Inputs - population data'!$A$7:$D$103,3,FALSE)</f>
        <v>0</v>
      </c>
      <c r="M88" s="37">
        <f>+SUMIF('Mapping Population'!$C$4:$C$83,$A88&amp;M$75,'Mapping Population'!$D$4:$D$83)*VLOOKUP($A88,'Inputs - population data'!$A$7:$D$103,3,FALSE)</f>
        <v>0</v>
      </c>
      <c r="N88" s="37">
        <f>+SUMIF('Mapping Population'!$C$4:$C$83,$A88&amp;N$75,'Mapping Population'!$D$4:$D$83)*VLOOKUP($A88,'Inputs - population data'!$A$7:$D$103,3,FALSE)</f>
        <v>0</v>
      </c>
      <c r="O88" s="37">
        <f>+SUMIF('Mapping Population'!$C$4:$C$83,$A88&amp;O$75,'Mapping Population'!$D$4:$D$83)*VLOOKUP($A88,'Inputs - population data'!$A$7:$D$103,3,FALSE)</f>
        <v>0</v>
      </c>
      <c r="P88" s="37">
        <f>+SUMIF('Mapping Population'!$C$4:$C$83,$A88&amp;P$75,'Mapping Population'!$D$4:$D$83)*VLOOKUP($A88,'Inputs - population data'!$A$7:$D$103,3,FALSE)</f>
        <v>0</v>
      </c>
      <c r="Q88" s="37">
        <f>+SUMIF('Mapping Population'!$C$4:$C$83,$A88&amp;Q$75,'Mapping Population'!$D$4:$D$83)*VLOOKUP($A88,'Inputs - population data'!$A$7:$D$103,3,FALSE)</f>
        <v>0</v>
      </c>
      <c r="R88" s="37">
        <f>+SUMIF('Mapping Population'!$C$4:$C$83,$A88&amp;R$75,'Mapping Population'!$D$4:$D$83)*VLOOKUP($A88,'Inputs - population data'!$A$7:$D$103,3,FALSE)</f>
        <v>0</v>
      </c>
    </row>
    <row r="89" spans="1:18" x14ac:dyDescent="0.25">
      <c r="A89" s="1" t="s">
        <v>39</v>
      </c>
      <c r="B89" s="37">
        <f>+SUMIF('Mapping Population'!$C$4:$C$83,$A89&amp;B$75,'Mapping Population'!$D$4:$D$83)*VLOOKUP($A89,'Inputs - population data'!$A$7:$D$103,3,FALSE)</f>
        <v>0</v>
      </c>
      <c r="C89" s="37">
        <f>+SUMIF('Mapping Population'!$C$4:$C$83,$A89&amp;C$75,'Mapping Population'!$D$4:$D$83)*VLOOKUP($A89,'Inputs - population data'!$A$7:$D$103,3,FALSE)</f>
        <v>0</v>
      </c>
      <c r="D89" s="37">
        <f>+SUMIF('Mapping Population'!$C$4:$C$83,$A89&amp;D$75,'Mapping Population'!$D$4:$D$83)*VLOOKUP($A89,'Inputs - population data'!$A$7:$D$103,3,FALSE)</f>
        <v>0</v>
      </c>
      <c r="E89" s="37">
        <f>+SUMIF('Mapping Population'!$C$4:$C$83,$A89&amp;E$75,'Mapping Population'!$D$4:$D$83)*VLOOKUP($A89,'Inputs - population data'!$A$7:$D$103,3,FALSE)</f>
        <v>46900</v>
      </c>
      <c r="F89" s="37">
        <f>+SUMIF('Mapping Population'!$C$4:$C$83,$A89&amp;F$75,'Mapping Population'!$D$4:$D$83)*VLOOKUP($A89,'Inputs - population data'!$A$7:$D$103,3,FALSE)</f>
        <v>0</v>
      </c>
      <c r="G89" s="37">
        <f>+SUMIF('Mapping Population'!$C$4:$C$83,$A89&amp;G$75,'Mapping Population'!$D$4:$D$83)*VLOOKUP($A89,'Inputs - population data'!$A$7:$D$103,3,FALSE)</f>
        <v>0</v>
      </c>
      <c r="H89" s="37">
        <f>+SUMIF('Mapping Population'!$C$4:$C$83,$A89&amp;H$75,'Mapping Population'!$D$4:$D$83)*VLOOKUP($A89,'Inputs - population data'!$A$7:$D$103,3,FALSE)</f>
        <v>0</v>
      </c>
      <c r="I89" s="37">
        <f>+SUMIF('Mapping Population'!$C$4:$C$83,$A89&amp;I$75,'Mapping Population'!$D$4:$D$83)*VLOOKUP($A89,'Inputs - population data'!$A$7:$D$103,3,FALSE)</f>
        <v>0</v>
      </c>
      <c r="J89" s="37">
        <f>+SUMIF('Mapping Population'!$C$4:$C$83,$A89&amp;J$75,'Mapping Population'!$D$4:$D$83)*VLOOKUP($A89,'Inputs - population data'!$A$7:$D$103,3,FALSE)</f>
        <v>0</v>
      </c>
      <c r="K89" s="37">
        <f>+SUMIF('Mapping Population'!$C$4:$C$83,$A89&amp;K$75,'Mapping Population'!$D$4:$D$83)*VLOOKUP($A89,'Inputs - population data'!$A$7:$D$103,3,FALSE)</f>
        <v>0</v>
      </c>
      <c r="L89" s="37">
        <f>+SUMIF('Mapping Population'!$C$4:$C$83,$A89&amp;L$75,'Mapping Population'!$D$4:$D$83)*VLOOKUP($A89,'Inputs - population data'!$A$7:$D$103,3,FALSE)</f>
        <v>0</v>
      </c>
      <c r="M89" s="37">
        <f>+SUMIF('Mapping Population'!$C$4:$C$83,$A89&amp;M$75,'Mapping Population'!$D$4:$D$83)*VLOOKUP($A89,'Inputs - population data'!$A$7:$D$103,3,FALSE)</f>
        <v>0</v>
      </c>
      <c r="N89" s="37">
        <f>+SUMIF('Mapping Population'!$C$4:$C$83,$A89&amp;N$75,'Mapping Population'!$D$4:$D$83)*VLOOKUP($A89,'Inputs - population data'!$A$7:$D$103,3,FALSE)</f>
        <v>0</v>
      </c>
      <c r="O89" s="37">
        <f>+SUMIF('Mapping Population'!$C$4:$C$83,$A89&amp;O$75,'Mapping Population'!$D$4:$D$83)*VLOOKUP($A89,'Inputs - population data'!$A$7:$D$103,3,FALSE)</f>
        <v>0</v>
      </c>
      <c r="P89" s="37">
        <f>+SUMIF('Mapping Population'!$C$4:$C$83,$A89&amp;P$75,'Mapping Population'!$D$4:$D$83)*VLOOKUP($A89,'Inputs - population data'!$A$7:$D$103,3,FALSE)</f>
        <v>0</v>
      </c>
      <c r="Q89" s="37">
        <f>+SUMIF('Mapping Population'!$C$4:$C$83,$A89&amp;Q$75,'Mapping Population'!$D$4:$D$83)*VLOOKUP($A89,'Inputs - population data'!$A$7:$D$103,3,FALSE)</f>
        <v>0</v>
      </c>
      <c r="R89" s="37">
        <f>+SUMIF('Mapping Population'!$C$4:$C$83,$A89&amp;R$75,'Mapping Population'!$D$4:$D$83)*VLOOKUP($A89,'Inputs - population data'!$A$7:$D$103,3,FALSE)</f>
        <v>0</v>
      </c>
    </row>
    <row r="90" spans="1:18" x14ac:dyDescent="0.25">
      <c r="A90" s="1" t="s">
        <v>21</v>
      </c>
      <c r="B90" s="37">
        <f>+SUMIF('Mapping Population'!$C$4:$C$83,$A90&amp;B$75,'Mapping Population'!$D$4:$D$83)*VLOOKUP($A90,'Inputs - population data'!$A$7:$D$103,3,FALSE)</f>
        <v>0</v>
      </c>
      <c r="C90" s="37">
        <f>+SUMIF('Mapping Population'!$C$4:$C$83,$A90&amp;C$75,'Mapping Population'!$D$4:$D$83)*VLOOKUP($A90,'Inputs - population data'!$A$7:$D$103,3,FALSE)</f>
        <v>0</v>
      </c>
      <c r="D90" s="37">
        <f>+SUMIF('Mapping Population'!$C$4:$C$83,$A90&amp;D$75,'Mapping Population'!$D$4:$D$83)*VLOOKUP($A90,'Inputs - population data'!$A$7:$D$103,3,FALSE)</f>
        <v>0</v>
      </c>
      <c r="E90" s="37">
        <f>+SUMIF('Mapping Population'!$C$4:$C$83,$A90&amp;E$75,'Mapping Population'!$D$4:$D$83)*VLOOKUP($A90,'Inputs - population data'!$A$7:$D$103,3,FALSE)</f>
        <v>0</v>
      </c>
      <c r="F90" s="37">
        <f>+SUMIF('Mapping Population'!$C$4:$C$83,$A90&amp;F$75,'Mapping Population'!$D$4:$D$83)*VLOOKUP($A90,'Inputs - population data'!$A$7:$D$103,3,FALSE)</f>
        <v>0</v>
      </c>
      <c r="G90" s="37">
        <f>+SUMIF('Mapping Population'!$C$4:$C$83,$A90&amp;G$75,'Mapping Population'!$D$4:$D$83)*VLOOKUP($A90,'Inputs - population data'!$A$7:$D$103,3,FALSE)</f>
        <v>0</v>
      </c>
      <c r="H90" s="37">
        <f>+SUMIF('Mapping Population'!$C$4:$C$83,$A90&amp;H$75,'Mapping Population'!$D$4:$D$83)*VLOOKUP($A90,'Inputs - population data'!$A$7:$D$103,3,FALSE)</f>
        <v>0</v>
      </c>
      <c r="I90" s="37">
        <f>+SUMIF('Mapping Population'!$C$4:$C$83,$A90&amp;I$75,'Mapping Population'!$D$4:$D$83)*VLOOKUP($A90,'Inputs - population data'!$A$7:$D$103,3,FALSE)</f>
        <v>0</v>
      </c>
      <c r="J90" s="37">
        <f>+SUMIF('Mapping Population'!$C$4:$C$83,$A90&amp;J$75,'Mapping Population'!$D$4:$D$83)*VLOOKUP($A90,'Inputs - population data'!$A$7:$D$103,3,FALSE)</f>
        <v>0</v>
      </c>
      <c r="K90" s="37">
        <f>+SUMIF('Mapping Population'!$C$4:$C$83,$A90&amp;K$75,'Mapping Population'!$D$4:$D$83)*VLOOKUP($A90,'Inputs - population data'!$A$7:$D$103,3,FALSE)</f>
        <v>0</v>
      </c>
      <c r="L90" s="37">
        <f>+SUMIF('Mapping Population'!$C$4:$C$83,$A90&amp;L$75,'Mapping Population'!$D$4:$D$83)*VLOOKUP($A90,'Inputs - population data'!$A$7:$D$103,3,FALSE)</f>
        <v>0</v>
      </c>
      <c r="M90" s="37">
        <f>+SUMIF('Mapping Population'!$C$4:$C$83,$A90&amp;M$75,'Mapping Population'!$D$4:$D$83)*VLOOKUP($A90,'Inputs - population data'!$A$7:$D$103,3,FALSE)</f>
        <v>0</v>
      </c>
      <c r="N90" s="37">
        <f>+SUMIF('Mapping Population'!$C$4:$C$83,$A90&amp;N$75,'Mapping Population'!$D$4:$D$83)*VLOOKUP($A90,'Inputs - population data'!$A$7:$D$103,3,FALSE)</f>
        <v>0</v>
      </c>
      <c r="O90" s="37">
        <f>+SUMIF('Mapping Population'!$C$4:$C$83,$A90&amp;O$75,'Mapping Population'!$D$4:$D$83)*VLOOKUP($A90,'Inputs - population data'!$A$7:$D$103,3,FALSE)</f>
        <v>0</v>
      </c>
      <c r="P90" s="37">
        <f>+SUMIF('Mapping Population'!$C$4:$C$83,$A90&amp;P$75,'Mapping Population'!$D$4:$D$83)*VLOOKUP($A90,'Inputs - population data'!$A$7:$D$103,3,FALSE)</f>
        <v>0</v>
      </c>
      <c r="Q90" s="37">
        <f>+SUMIF('Mapping Population'!$C$4:$C$83,$A90&amp;Q$75,'Mapping Population'!$D$4:$D$83)*VLOOKUP($A90,'Inputs - population data'!$A$7:$D$103,3,FALSE)</f>
        <v>0</v>
      </c>
      <c r="R90" s="37">
        <f>+SUMIF('Mapping Population'!$C$4:$C$83,$A90&amp;R$75,'Mapping Population'!$D$4:$D$83)*VLOOKUP($A90,'Inputs - population data'!$A$7:$D$103,3,FALSE)</f>
        <v>0</v>
      </c>
    </row>
    <row r="91" spans="1:18" x14ac:dyDescent="0.25">
      <c r="A91" s="1" t="s">
        <v>19</v>
      </c>
      <c r="B91" s="37">
        <f>+SUMIF('Mapping Population'!$C$4:$C$83,$A91&amp;B$75,'Mapping Population'!$D$4:$D$83)*VLOOKUP($A91,'Inputs - population data'!$A$7:$D$103,3,FALSE)</f>
        <v>0</v>
      </c>
      <c r="C91" s="37">
        <f>+SUMIF('Mapping Population'!$C$4:$C$83,$A91&amp;C$75,'Mapping Population'!$D$4:$D$83)*VLOOKUP($A91,'Inputs - population data'!$A$7:$D$103,3,FALSE)</f>
        <v>0</v>
      </c>
      <c r="D91" s="37">
        <f>+SUMIF('Mapping Population'!$C$4:$C$83,$A91&amp;D$75,'Mapping Population'!$D$4:$D$83)*VLOOKUP($A91,'Inputs - population data'!$A$7:$D$103,3,FALSE)</f>
        <v>0</v>
      </c>
      <c r="E91" s="37">
        <f>+SUMIF('Mapping Population'!$C$4:$C$83,$A91&amp;E$75,'Mapping Population'!$D$4:$D$83)*VLOOKUP($A91,'Inputs - population data'!$A$7:$D$103,3,FALSE)</f>
        <v>0</v>
      </c>
      <c r="F91" s="37">
        <f>+SUMIF('Mapping Population'!$C$4:$C$83,$A91&amp;F$75,'Mapping Population'!$D$4:$D$83)*VLOOKUP($A91,'Inputs - population data'!$A$7:$D$103,3,FALSE)</f>
        <v>0</v>
      </c>
      <c r="G91" s="37">
        <f>+SUMIF('Mapping Population'!$C$4:$C$83,$A91&amp;G$75,'Mapping Population'!$D$4:$D$83)*VLOOKUP($A91,'Inputs - population data'!$A$7:$D$103,3,FALSE)</f>
        <v>0</v>
      </c>
      <c r="H91" s="37">
        <f>+SUMIF('Mapping Population'!$C$4:$C$83,$A91&amp;H$75,'Mapping Population'!$D$4:$D$83)*VLOOKUP($A91,'Inputs - population data'!$A$7:$D$103,3,FALSE)</f>
        <v>0</v>
      </c>
      <c r="I91" s="37">
        <f>+SUMIF('Mapping Population'!$C$4:$C$83,$A91&amp;I$75,'Mapping Population'!$D$4:$D$83)*VLOOKUP($A91,'Inputs - population data'!$A$7:$D$103,3,FALSE)</f>
        <v>0</v>
      </c>
      <c r="J91" s="37">
        <f>+SUMIF('Mapping Population'!$C$4:$C$83,$A91&amp;J$75,'Mapping Population'!$D$4:$D$83)*VLOOKUP($A91,'Inputs - population data'!$A$7:$D$103,3,FALSE)</f>
        <v>0</v>
      </c>
      <c r="K91" s="37">
        <f>+SUMIF('Mapping Population'!$C$4:$C$83,$A91&amp;K$75,'Mapping Population'!$D$4:$D$83)*VLOOKUP($A91,'Inputs - population data'!$A$7:$D$103,3,FALSE)</f>
        <v>0</v>
      </c>
      <c r="L91" s="37">
        <f>+SUMIF('Mapping Population'!$C$4:$C$83,$A91&amp;L$75,'Mapping Population'!$D$4:$D$83)*VLOOKUP($A91,'Inputs - population data'!$A$7:$D$103,3,FALSE)</f>
        <v>0</v>
      </c>
      <c r="M91" s="37">
        <f>+SUMIF('Mapping Population'!$C$4:$C$83,$A91&amp;M$75,'Mapping Population'!$D$4:$D$83)*VLOOKUP($A91,'Inputs - population data'!$A$7:$D$103,3,FALSE)</f>
        <v>0</v>
      </c>
      <c r="N91" s="37">
        <f>+SUMIF('Mapping Population'!$C$4:$C$83,$A91&amp;N$75,'Mapping Population'!$D$4:$D$83)*VLOOKUP($A91,'Inputs - population data'!$A$7:$D$103,3,FALSE)</f>
        <v>0</v>
      </c>
      <c r="O91" s="37">
        <f>+SUMIF('Mapping Population'!$C$4:$C$83,$A91&amp;O$75,'Mapping Population'!$D$4:$D$83)*VLOOKUP($A91,'Inputs - population data'!$A$7:$D$103,3,FALSE)</f>
        <v>0</v>
      </c>
      <c r="P91" s="37">
        <f>+SUMIF('Mapping Population'!$C$4:$C$83,$A91&amp;P$75,'Mapping Population'!$D$4:$D$83)*VLOOKUP($A91,'Inputs - population data'!$A$7:$D$103,3,FALSE)</f>
        <v>0</v>
      </c>
      <c r="Q91" s="37">
        <f>+SUMIF('Mapping Population'!$C$4:$C$83,$A91&amp;Q$75,'Mapping Population'!$D$4:$D$83)*VLOOKUP($A91,'Inputs - population data'!$A$7:$D$103,3,FALSE)</f>
        <v>0</v>
      </c>
      <c r="R91" s="37">
        <f>+SUMIF('Mapping Population'!$C$4:$C$83,$A91&amp;R$75,'Mapping Population'!$D$4:$D$83)*VLOOKUP($A91,'Inputs - population data'!$A$7:$D$103,3,FALSE)</f>
        <v>0</v>
      </c>
    </row>
    <row r="92" spans="1:18" x14ac:dyDescent="0.25">
      <c r="A92" s="1" t="s">
        <v>130</v>
      </c>
      <c r="B92" s="37">
        <f>+SUMIF('Mapping Population'!$C$4:$C$83,$A92&amp;B$75,'Mapping Population'!$D$4:$D$83)*VLOOKUP($A92,'Inputs - population data'!$A$7:$D$103,3,FALSE)</f>
        <v>0</v>
      </c>
      <c r="C92" s="37">
        <f>+SUMIF('Mapping Population'!$C$4:$C$83,$A92&amp;C$75,'Mapping Population'!$D$4:$D$83)*VLOOKUP($A92,'Inputs - population data'!$A$7:$D$103,3,FALSE)</f>
        <v>0</v>
      </c>
      <c r="D92" s="37">
        <f>+SUMIF('Mapping Population'!$C$4:$C$83,$A92&amp;D$75,'Mapping Population'!$D$4:$D$83)*VLOOKUP($A92,'Inputs - population data'!$A$7:$D$103,3,FALSE)</f>
        <v>0</v>
      </c>
      <c r="E92" s="37">
        <f>+SUMIF('Mapping Population'!$C$4:$C$83,$A92&amp;E$75,'Mapping Population'!$D$4:$D$83)*VLOOKUP($A92,'Inputs - population data'!$A$7:$D$103,3,FALSE)</f>
        <v>0</v>
      </c>
      <c r="F92" s="37">
        <f>+SUMIF('Mapping Population'!$C$4:$C$83,$A92&amp;F$75,'Mapping Population'!$D$4:$D$83)*VLOOKUP($A92,'Inputs - population data'!$A$7:$D$103,3,FALSE)</f>
        <v>0</v>
      </c>
      <c r="G92" s="37">
        <f>+SUMIF('Mapping Population'!$C$4:$C$83,$A92&amp;G$75,'Mapping Population'!$D$4:$D$83)*VLOOKUP($A92,'Inputs - population data'!$A$7:$D$103,3,FALSE)</f>
        <v>0</v>
      </c>
      <c r="H92" s="37">
        <f>+SUMIF('Mapping Population'!$C$4:$C$83,$A92&amp;H$75,'Mapping Population'!$D$4:$D$83)*VLOOKUP($A92,'Inputs - population data'!$A$7:$D$103,3,FALSE)</f>
        <v>0</v>
      </c>
      <c r="I92" s="37">
        <f>+SUMIF('Mapping Population'!$C$4:$C$83,$A92&amp;I$75,'Mapping Population'!$D$4:$D$83)*VLOOKUP($A92,'Inputs - population data'!$A$7:$D$103,3,FALSE)</f>
        <v>0</v>
      </c>
      <c r="J92" s="37">
        <f>+SUMIF('Mapping Population'!$C$4:$C$83,$A92&amp;J$75,'Mapping Population'!$D$4:$D$83)*VLOOKUP($A92,'Inputs - population data'!$A$7:$D$103,3,FALSE)</f>
        <v>0</v>
      </c>
      <c r="K92" s="37">
        <f>+SUMIF('Mapping Population'!$C$4:$C$83,$A92&amp;K$75,'Mapping Population'!$D$4:$D$83)*VLOOKUP($A92,'Inputs - population data'!$A$7:$D$103,3,FALSE)</f>
        <v>0</v>
      </c>
      <c r="L92" s="37">
        <f>+SUMIF('Mapping Population'!$C$4:$C$83,$A92&amp;L$75,'Mapping Population'!$D$4:$D$83)*VLOOKUP($A92,'Inputs - population data'!$A$7:$D$103,3,FALSE)</f>
        <v>0</v>
      </c>
      <c r="M92" s="37">
        <f>+SUMIF('Mapping Population'!$C$4:$C$83,$A92&amp;M$75,'Mapping Population'!$D$4:$D$83)*VLOOKUP($A92,'Inputs - population data'!$A$7:$D$103,3,FALSE)</f>
        <v>0</v>
      </c>
      <c r="N92" s="37">
        <f>+SUMIF('Mapping Population'!$C$4:$C$83,$A92&amp;N$75,'Mapping Population'!$D$4:$D$83)*VLOOKUP($A92,'Inputs - population data'!$A$7:$D$103,3,FALSE)</f>
        <v>0</v>
      </c>
      <c r="O92" s="37">
        <f>+SUMIF('Mapping Population'!$C$4:$C$83,$A92&amp;O$75,'Mapping Population'!$D$4:$D$83)*VLOOKUP($A92,'Inputs - population data'!$A$7:$D$103,3,FALSE)</f>
        <v>0</v>
      </c>
      <c r="P92" s="37">
        <f>+SUMIF('Mapping Population'!$C$4:$C$83,$A92&amp;P$75,'Mapping Population'!$D$4:$D$83)*VLOOKUP($A92,'Inputs - population data'!$A$7:$D$103,3,FALSE)</f>
        <v>0</v>
      </c>
      <c r="Q92" s="37">
        <f>+SUMIF('Mapping Population'!$C$4:$C$83,$A92&amp;Q$75,'Mapping Population'!$D$4:$D$83)*VLOOKUP($A92,'Inputs - population data'!$A$7:$D$103,3,FALSE)</f>
        <v>0</v>
      </c>
      <c r="R92" s="37">
        <f>+SUMIF('Mapping Population'!$C$4:$C$83,$A92&amp;R$75,'Mapping Population'!$D$4:$D$83)*VLOOKUP($A92,'Inputs - population data'!$A$7:$D$103,3,FALSE)</f>
        <v>0</v>
      </c>
    </row>
    <row r="93" spans="1:18" x14ac:dyDescent="0.25">
      <c r="A93" s="1" t="s">
        <v>36</v>
      </c>
      <c r="B93" s="37">
        <f>+SUMIF('Mapping Population'!$C$4:$C$83,$A93&amp;B$75,'Mapping Population'!$D$4:$D$83)*VLOOKUP($A93,'Inputs - population data'!$A$7:$D$103,3,FALSE)</f>
        <v>0</v>
      </c>
      <c r="C93" s="37">
        <f>+SUMIF('Mapping Population'!$C$4:$C$83,$A93&amp;C$75,'Mapping Population'!$D$4:$D$83)*VLOOKUP($A93,'Inputs - population data'!$A$7:$D$103,3,FALSE)</f>
        <v>0</v>
      </c>
      <c r="D93" s="37">
        <f>+SUMIF('Mapping Population'!$C$4:$C$83,$A93&amp;D$75,'Mapping Population'!$D$4:$D$83)*VLOOKUP($A93,'Inputs - population data'!$A$7:$D$103,3,FALSE)</f>
        <v>0</v>
      </c>
      <c r="E93" s="37">
        <f>+SUMIF('Mapping Population'!$C$4:$C$83,$A93&amp;E$75,'Mapping Population'!$D$4:$D$83)*VLOOKUP($A93,'Inputs - population data'!$A$7:$D$103,3,FALSE)</f>
        <v>0</v>
      </c>
      <c r="F93" s="37">
        <f>+SUMIF('Mapping Population'!$C$4:$C$83,$A93&amp;F$75,'Mapping Population'!$D$4:$D$83)*VLOOKUP($A93,'Inputs - population data'!$A$7:$D$103,3,FALSE)</f>
        <v>0</v>
      </c>
      <c r="G93" s="37">
        <f>+SUMIF('Mapping Population'!$C$4:$C$83,$A93&amp;G$75,'Mapping Population'!$D$4:$D$83)*VLOOKUP($A93,'Inputs - population data'!$A$7:$D$103,3,FALSE)</f>
        <v>0</v>
      </c>
      <c r="H93" s="37">
        <f>+SUMIF('Mapping Population'!$C$4:$C$83,$A93&amp;H$75,'Mapping Population'!$D$4:$D$83)*VLOOKUP($A93,'Inputs - population data'!$A$7:$D$103,3,FALSE)</f>
        <v>0</v>
      </c>
      <c r="I93" s="37">
        <f>+SUMIF('Mapping Population'!$C$4:$C$83,$A93&amp;I$75,'Mapping Population'!$D$4:$D$83)*VLOOKUP($A93,'Inputs - population data'!$A$7:$D$103,3,FALSE)</f>
        <v>0</v>
      </c>
      <c r="J93" s="37">
        <f>+SUMIF('Mapping Population'!$C$4:$C$83,$A93&amp;J$75,'Mapping Population'!$D$4:$D$83)*VLOOKUP($A93,'Inputs - population data'!$A$7:$D$103,3,FALSE)</f>
        <v>0</v>
      </c>
      <c r="K93" s="37">
        <f>+SUMIF('Mapping Population'!$C$4:$C$83,$A93&amp;K$75,'Mapping Population'!$D$4:$D$83)*VLOOKUP($A93,'Inputs - population data'!$A$7:$D$103,3,FALSE)</f>
        <v>0</v>
      </c>
      <c r="L93" s="37">
        <f>+SUMIF('Mapping Population'!$C$4:$C$83,$A93&amp;L$75,'Mapping Population'!$D$4:$D$83)*VLOOKUP($A93,'Inputs - population data'!$A$7:$D$103,3,FALSE)</f>
        <v>0</v>
      </c>
      <c r="M93" s="37">
        <f>+SUMIF('Mapping Population'!$C$4:$C$83,$A93&amp;M$75,'Mapping Population'!$D$4:$D$83)*VLOOKUP($A93,'Inputs - population data'!$A$7:$D$103,3,FALSE)</f>
        <v>0</v>
      </c>
      <c r="N93" s="37">
        <f>+SUMIF('Mapping Population'!$C$4:$C$83,$A93&amp;N$75,'Mapping Population'!$D$4:$D$83)*VLOOKUP($A93,'Inputs - population data'!$A$7:$D$103,3,FALSE)</f>
        <v>0</v>
      </c>
      <c r="O93" s="37">
        <f>+SUMIF('Mapping Population'!$C$4:$C$83,$A93&amp;O$75,'Mapping Population'!$D$4:$D$83)*VLOOKUP($A93,'Inputs - population data'!$A$7:$D$103,3,FALSE)</f>
        <v>0</v>
      </c>
      <c r="P93" s="37">
        <f>+SUMIF('Mapping Population'!$C$4:$C$83,$A93&amp;P$75,'Mapping Population'!$D$4:$D$83)*VLOOKUP($A93,'Inputs - population data'!$A$7:$D$103,3,FALSE)</f>
        <v>77300</v>
      </c>
      <c r="Q93" s="37">
        <f>+SUMIF('Mapping Population'!$C$4:$C$83,$A93&amp;Q$75,'Mapping Population'!$D$4:$D$83)*VLOOKUP($A93,'Inputs - population data'!$A$7:$D$103,3,FALSE)</f>
        <v>0</v>
      </c>
      <c r="R93" s="37">
        <f>+SUMIF('Mapping Population'!$C$4:$C$83,$A93&amp;R$75,'Mapping Population'!$D$4:$D$83)*VLOOKUP($A93,'Inputs - population data'!$A$7:$D$103,3,FALSE)</f>
        <v>0</v>
      </c>
    </row>
    <row r="94" spans="1:18" x14ac:dyDescent="0.25">
      <c r="A94" s="1" t="s">
        <v>80</v>
      </c>
      <c r="B94" s="37">
        <f>+SUMIF('Mapping Population'!$C$4:$C$83,$A94&amp;B$75,'Mapping Population'!$D$4:$D$83)*VLOOKUP($A94,'Inputs - population data'!$A$7:$D$103,3,FALSE)</f>
        <v>0</v>
      </c>
      <c r="C94" s="37">
        <f>+SUMIF('Mapping Population'!$C$4:$C$83,$A94&amp;C$75,'Mapping Population'!$D$4:$D$83)*VLOOKUP($A94,'Inputs - population data'!$A$7:$D$103,3,FALSE)</f>
        <v>0</v>
      </c>
      <c r="D94" s="37">
        <f>+SUMIF('Mapping Population'!$C$4:$C$83,$A94&amp;D$75,'Mapping Population'!$D$4:$D$83)*VLOOKUP($A94,'Inputs - population data'!$A$7:$D$103,3,FALSE)</f>
        <v>0</v>
      </c>
      <c r="E94" s="37">
        <f>+SUMIF('Mapping Population'!$C$4:$C$83,$A94&amp;E$75,'Mapping Population'!$D$4:$D$83)*VLOOKUP($A94,'Inputs - population data'!$A$7:$D$103,3,FALSE)</f>
        <v>0</v>
      </c>
      <c r="F94" s="37">
        <f>+SUMIF('Mapping Population'!$C$4:$C$83,$A94&amp;F$75,'Mapping Population'!$D$4:$D$83)*VLOOKUP($A94,'Inputs - population data'!$A$7:$D$103,3,FALSE)</f>
        <v>0</v>
      </c>
      <c r="G94" s="37">
        <f>+SUMIF('Mapping Population'!$C$4:$C$83,$A94&amp;G$75,'Mapping Population'!$D$4:$D$83)*VLOOKUP($A94,'Inputs - population data'!$A$7:$D$103,3,FALSE)</f>
        <v>0</v>
      </c>
      <c r="H94" s="37">
        <f>+SUMIF('Mapping Population'!$C$4:$C$83,$A94&amp;H$75,'Mapping Population'!$D$4:$D$83)*VLOOKUP($A94,'Inputs - population data'!$A$7:$D$103,3,FALSE)</f>
        <v>0</v>
      </c>
      <c r="I94" s="37">
        <f>+SUMIF('Mapping Population'!$C$4:$C$83,$A94&amp;I$75,'Mapping Population'!$D$4:$D$83)*VLOOKUP($A94,'Inputs - population data'!$A$7:$D$103,3,FALSE)</f>
        <v>0</v>
      </c>
      <c r="J94" s="37">
        <f>+SUMIF('Mapping Population'!$C$4:$C$83,$A94&amp;J$75,'Mapping Population'!$D$4:$D$83)*VLOOKUP($A94,'Inputs - population data'!$A$7:$D$103,3,FALSE)</f>
        <v>0</v>
      </c>
      <c r="K94" s="37">
        <f>+SUMIF('Mapping Population'!$C$4:$C$83,$A94&amp;K$75,'Mapping Population'!$D$4:$D$83)*VLOOKUP($A94,'Inputs - population data'!$A$7:$D$103,3,FALSE)</f>
        <v>0</v>
      </c>
      <c r="L94" s="37">
        <f>+SUMIF('Mapping Population'!$C$4:$C$83,$A94&amp;L$75,'Mapping Population'!$D$4:$D$83)*VLOOKUP($A94,'Inputs - population data'!$A$7:$D$103,3,FALSE)</f>
        <v>0</v>
      </c>
      <c r="M94" s="37">
        <f>+SUMIF('Mapping Population'!$C$4:$C$83,$A94&amp;M$75,'Mapping Population'!$D$4:$D$83)*VLOOKUP($A94,'Inputs - population data'!$A$7:$D$103,3,FALSE)</f>
        <v>18900</v>
      </c>
      <c r="N94" s="37">
        <f>+SUMIF('Mapping Population'!$C$4:$C$83,$A94&amp;N$75,'Mapping Population'!$D$4:$D$83)*VLOOKUP($A94,'Inputs - population data'!$A$7:$D$103,3,FALSE)</f>
        <v>0</v>
      </c>
      <c r="O94" s="37">
        <f>+SUMIF('Mapping Population'!$C$4:$C$83,$A94&amp;O$75,'Mapping Population'!$D$4:$D$83)*VLOOKUP($A94,'Inputs - population data'!$A$7:$D$103,3,FALSE)</f>
        <v>0</v>
      </c>
      <c r="P94" s="37">
        <f>+SUMIF('Mapping Population'!$C$4:$C$83,$A94&amp;P$75,'Mapping Population'!$D$4:$D$83)*VLOOKUP($A94,'Inputs - population data'!$A$7:$D$103,3,FALSE)</f>
        <v>0</v>
      </c>
      <c r="Q94" s="37">
        <f>+SUMIF('Mapping Population'!$C$4:$C$83,$A94&amp;Q$75,'Mapping Population'!$D$4:$D$83)*VLOOKUP($A94,'Inputs - population data'!$A$7:$D$103,3,FALSE)</f>
        <v>0</v>
      </c>
      <c r="R94" s="37">
        <f>+SUMIF('Mapping Population'!$C$4:$C$83,$A94&amp;R$75,'Mapping Population'!$D$4:$D$83)*VLOOKUP($A94,'Inputs - population data'!$A$7:$D$103,3,FALSE)</f>
        <v>0</v>
      </c>
    </row>
    <row r="95" spans="1:18" x14ac:dyDescent="0.25">
      <c r="A95" s="1" t="s">
        <v>58</v>
      </c>
      <c r="B95" s="37">
        <f>+SUMIF('Mapping Population'!$C$4:$C$83,$A95&amp;B$75,'Mapping Population'!$D$4:$D$83)*VLOOKUP($A95,'Inputs - population data'!$A$7:$D$103,3,FALSE)</f>
        <v>0</v>
      </c>
      <c r="C95" s="37">
        <f>+SUMIF('Mapping Population'!$C$4:$C$83,$A95&amp;C$75,'Mapping Population'!$D$4:$D$83)*VLOOKUP($A95,'Inputs - population data'!$A$7:$D$103,3,FALSE)</f>
        <v>0</v>
      </c>
      <c r="D95" s="37">
        <f>+SUMIF('Mapping Population'!$C$4:$C$83,$A95&amp;D$75,'Mapping Population'!$D$4:$D$83)*VLOOKUP($A95,'Inputs - population data'!$A$7:$D$103,3,FALSE)</f>
        <v>0</v>
      </c>
      <c r="E95" s="37">
        <f>+SUMIF('Mapping Population'!$C$4:$C$83,$A95&amp;E$75,'Mapping Population'!$D$4:$D$83)*VLOOKUP($A95,'Inputs - population data'!$A$7:$D$103,3,FALSE)</f>
        <v>0</v>
      </c>
      <c r="F95" s="37">
        <f>+SUMIF('Mapping Population'!$C$4:$C$83,$A95&amp;F$75,'Mapping Population'!$D$4:$D$83)*VLOOKUP($A95,'Inputs - population data'!$A$7:$D$103,3,FALSE)</f>
        <v>0</v>
      </c>
      <c r="G95" s="37">
        <f>+SUMIF('Mapping Population'!$C$4:$C$83,$A95&amp;G$75,'Mapping Population'!$D$4:$D$83)*VLOOKUP($A95,'Inputs - population data'!$A$7:$D$103,3,FALSE)</f>
        <v>0</v>
      </c>
      <c r="H95" s="37">
        <f>+SUMIF('Mapping Population'!$C$4:$C$83,$A95&amp;H$75,'Mapping Population'!$D$4:$D$83)*VLOOKUP($A95,'Inputs - population data'!$A$7:$D$103,3,FALSE)</f>
        <v>0</v>
      </c>
      <c r="I95" s="37">
        <f>+SUMIF('Mapping Population'!$C$4:$C$83,$A95&amp;I$75,'Mapping Population'!$D$4:$D$83)*VLOOKUP($A95,'Inputs - population data'!$A$7:$D$103,3,FALSE)</f>
        <v>0</v>
      </c>
      <c r="J95" s="37">
        <f>+SUMIF('Mapping Population'!$C$4:$C$83,$A95&amp;J$75,'Mapping Population'!$D$4:$D$83)*VLOOKUP($A95,'Inputs - population data'!$A$7:$D$103,3,FALSE)</f>
        <v>0</v>
      </c>
      <c r="K95" s="37">
        <f>+SUMIF('Mapping Population'!$C$4:$C$83,$A95&amp;K$75,'Mapping Population'!$D$4:$D$83)*VLOOKUP($A95,'Inputs - population data'!$A$7:$D$103,3,FALSE)</f>
        <v>0</v>
      </c>
      <c r="L95" s="37">
        <f>+SUMIF('Mapping Population'!$C$4:$C$83,$A95&amp;L$75,'Mapping Population'!$D$4:$D$83)*VLOOKUP($A95,'Inputs - population data'!$A$7:$D$103,3,FALSE)</f>
        <v>0</v>
      </c>
      <c r="M95" s="37">
        <f>+SUMIF('Mapping Population'!$C$4:$C$83,$A95&amp;M$75,'Mapping Population'!$D$4:$D$83)*VLOOKUP($A95,'Inputs - population data'!$A$7:$D$103,3,FALSE)</f>
        <v>0</v>
      </c>
      <c r="N95" s="37">
        <f>+SUMIF('Mapping Population'!$C$4:$C$83,$A95&amp;N$75,'Mapping Population'!$D$4:$D$83)*VLOOKUP($A95,'Inputs - population data'!$A$7:$D$103,3,FALSE)</f>
        <v>0</v>
      </c>
      <c r="O95" s="37">
        <f>+SUMIF('Mapping Population'!$C$4:$C$83,$A95&amp;O$75,'Mapping Population'!$D$4:$D$83)*VLOOKUP($A95,'Inputs - population data'!$A$7:$D$103,3,FALSE)</f>
        <v>0</v>
      </c>
      <c r="P95" s="37">
        <f>+SUMIF('Mapping Population'!$C$4:$C$83,$A95&amp;P$75,'Mapping Population'!$D$4:$D$83)*VLOOKUP($A95,'Inputs - population data'!$A$7:$D$103,3,FALSE)</f>
        <v>0</v>
      </c>
      <c r="Q95" s="37">
        <f>+SUMIF('Mapping Population'!$C$4:$C$83,$A95&amp;Q$75,'Mapping Population'!$D$4:$D$83)*VLOOKUP($A95,'Inputs - population data'!$A$7:$D$103,3,FALSE)</f>
        <v>0</v>
      </c>
      <c r="R95" s="37">
        <f>+SUMIF('Mapping Population'!$C$4:$C$83,$A95&amp;R$75,'Mapping Population'!$D$4:$D$83)*VLOOKUP($A95,'Inputs - population data'!$A$7:$D$103,3,FALSE)</f>
        <v>0</v>
      </c>
    </row>
    <row r="96" spans="1:18" x14ac:dyDescent="0.25">
      <c r="A96" s="1" t="s">
        <v>31</v>
      </c>
      <c r="B96" s="37">
        <f>+SUMIF('Mapping Population'!$C$4:$C$83,$A96&amp;B$75,'Mapping Population'!$D$4:$D$83)*VLOOKUP($A96,'Inputs - population data'!$A$7:$D$103,3,FALSE)</f>
        <v>0</v>
      </c>
      <c r="C96" s="37">
        <f>+SUMIF('Mapping Population'!$C$4:$C$83,$A96&amp;C$75,'Mapping Population'!$D$4:$D$83)*VLOOKUP($A96,'Inputs - population data'!$A$7:$D$103,3,FALSE)</f>
        <v>0</v>
      </c>
      <c r="D96" s="37">
        <f>+SUMIF('Mapping Population'!$C$4:$C$83,$A96&amp;D$75,'Mapping Population'!$D$4:$D$83)*VLOOKUP($A96,'Inputs - population data'!$A$7:$D$103,3,FALSE)</f>
        <v>0</v>
      </c>
      <c r="E96" s="37">
        <f>+SUMIF('Mapping Population'!$C$4:$C$83,$A96&amp;E$75,'Mapping Population'!$D$4:$D$83)*VLOOKUP($A96,'Inputs - population data'!$A$7:$D$103,3,FALSE)</f>
        <v>0</v>
      </c>
      <c r="F96" s="37">
        <f>+SUMIF('Mapping Population'!$C$4:$C$83,$A96&amp;F$75,'Mapping Population'!$D$4:$D$83)*VLOOKUP($A96,'Inputs - population data'!$A$7:$D$103,3,FALSE)</f>
        <v>0</v>
      </c>
      <c r="G96" s="37">
        <f>+SUMIF('Mapping Population'!$C$4:$C$83,$A96&amp;G$75,'Mapping Population'!$D$4:$D$83)*VLOOKUP($A96,'Inputs - population data'!$A$7:$D$103,3,FALSE)</f>
        <v>0</v>
      </c>
      <c r="H96" s="37">
        <f>+SUMIF('Mapping Population'!$C$4:$C$83,$A96&amp;H$75,'Mapping Population'!$D$4:$D$83)*VLOOKUP($A96,'Inputs - population data'!$A$7:$D$103,3,FALSE)</f>
        <v>0</v>
      </c>
      <c r="I96" s="37">
        <f>+SUMIF('Mapping Population'!$C$4:$C$83,$A96&amp;I$75,'Mapping Population'!$D$4:$D$83)*VLOOKUP($A96,'Inputs - population data'!$A$7:$D$103,3,FALSE)</f>
        <v>0</v>
      </c>
      <c r="J96" s="37">
        <f>+SUMIF('Mapping Population'!$C$4:$C$83,$A96&amp;J$75,'Mapping Population'!$D$4:$D$83)*VLOOKUP($A96,'Inputs - population data'!$A$7:$D$103,3,FALSE)</f>
        <v>0</v>
      </c>
      <c r="K96" s="37">
        <f>+SUMIF('Mapping Population'!$C$4:$C$83,$A96&amp;K$75,'Mapping Population'!$D$4:$D$83)*VLOOKUP($A96,'Inputs - population data'!$A$7:$D$103,3,FALSE)</f>
        <v>0</v>
      </c>
      <c r="L96" s="37">
        <f>+SUMIF('Mapping Population'!$C$4:$C$83,$A96&amp;L$75,'Mapping Population'!$D$4:$D$83)*VLOOKUP($A96,'Inputs - population data'!$A$7:$D$103,3,FALSE)</f>
        <v>0</v>
      </c>
      <c r="M96" s="37">
        <f>+SUMIF('Mapping Population'!$C$4:$C$83,$A96&amp;M$75,'Mapping Population'!$D$4:$D$83)*VLOOKUP($A96,'Inputs - population data'!$A$7:$D$103,3,FALSE)</f>
        <v>0</v>
      </c>
      <c r="N96" s="37">
        <f>+SUMIF('Mapping Population'!$C$4:$C$83,$A96&amp;N$75,'Mapping Population'!$D$4:$D$83)*VLOOKUP($A96,'Inputs - population data'!$A$7:$D$103,3,FALSE)</f>
        <v>0</v>
      </c>
      <c r="O96" s="37">
        <f>+SUMIF('Mapping Population'!$C$4:$C$83,$A96&amp;O$75,'Mapping Population'!$D$4:$D$83)*VLOOKUP($A96,'Inputs - population data'!$A$7:$D$103,3,FALSE)</f>
        <v>0</v>
      </c>
      <c r="P96" s="37">
        <f>+SUMIF('Mapping Population'!$C$4:$C$83,$A96&amp;P$75,'Mapping Population'!$D$4:$D$83)*VLOOKUP($A96,'Inputs - population data'!$A$7:$D$103,3,FALSE)</f>
        <v>0</v>
      </c>
      <c r="Q96" s="37">
        <f>+SUMIF('Mapping Population'!$C$4:$C$83,$A96&amp;Q$75,'Mapping Population'!$D$4:$D$83)*VLOOKUP($A96,'Inputs - population data'!$A$7:$D$103,3,FALSE)</f>
        <v>0</v>
      </c>
      <c r="R96" s="37">
        <f>+SUMIF('Mapping Population'!$C$4:$C$83,$A96&amp;R$75,'Mapping Population'!$D$4:$D$83)*VLOOKUP($A96,'Inputs - population data'!$A$7:$D$103,3,FALSE)</f>
        <v>0</v>
      </c>
    </row>
    <row r="97" spans="1:18" x14ac:dyDescent="0.25">
      <c r="A97" s="1" t="s">
        <v>50</v>
      </c>
      <c r="B97" s="37">
        <f>+SUMIF('Mapping Population'!$C$4:$C$83,$A97&amp;B$75,'Mapping Population'!$D$4:$D$83)*VLOOKUP($A97,'Inputs - population data'!$A$7:$D$103,3,FALSE)</f>
        <v>0</v>
      </c>
      <c r="C97" s="37">
        <f>+SUMIF('Mapping Population'!$C$4:$C$83,$A97&amp;C$75,'Mapping Population'!$D$4:$D$83)*VLOOKUP($A97,'Inputs - population data'!$A$7:$D$103,3,FALSE)</f>
        <v>0</v>
      </c>
      <c r="D97" s="37">
        <f>+SUMIF('Mapping Population'!$C$4:$C$83,$A97&amp;D$75,'Mapping Population'!$D$4:$D$83)*VLOOKUP($A97,'Inputs - population data'!$A$7:$D$103,3,FALSE)</f>
        <v>0</v>
      </c>
      <c r="E97" s="37">
        <f>+SUMIF('Mapping Population'!$C$4:$C$83,$A97&amp;E$75,'Mapping Population'!$D$4:$D$83)*VLOOKUP($A97,'Inputs - population data'!$A$7:$D$103,3,FALSE)</f>
        <v>0</v>
      </c>
      <c r="F97" s="37">
        <f>+SUMIF('Mapping Population'!$C$4:$C$83,$A97&amp;F$75,'Mapping Population'!$D$4:$D$83)*VLOOKUP($A97,'Inputs - population data'!$A$7:$D$103,3,FALSE)</f>
        <v>0</v>
      </c>
      <c r="G97" s="37">
        <f>+SUMIF('Mapping Population'!$C$4:$C$83,$A97&amp;G$75,'Mapping Population'!$D$4:$D$83)*VLOOKUP($A97,'Inputs - population data'!$A$7:$D$103,3,FALSE)</f>
        <v>53500</v>
      </c>
      <c r="H97" s="37">
        <f>+SUMIF('Mapping Population'!$C$4:$C$83,$A97&amp;H$75,'Mapping Population'!$D$4:$D$83)*VLOOKUP($A97,'Inputs - population data'!$A$7:$D$103,3,FALSE)</f>
        <v>0</v>
      </c>
      <c r="I97" s="37">
        <f>+SUMIF('Mapping Population'!$C$4:$C$83,$A97&amp;I$75,'Mapping Population'!$D$4:$D$83)*VLOOKUP($A97,'Inputs - population data'!$A$7:$D$103,3,FALSE)</f>
        <v>0</v>
      </c>
      <c r="J97" s="37">
        <f>+SUMIF('Mapping Population'!$C$4:$C$83,$A97&amp;J$75,'Mapping Population'!$D$4:$D$83)*VLOOKUP($A97,'Inputs - population data'!$A$7:$D$103,3,FALSE)</f>
        <v>0</v>
      </c>
      <c r="K97" s="37">
        <f>+SUMIF('Mapping Population'!$C$4:$C$83,$A97&amp;K$75,'Mapping Population'!$D$4:$D$83)*VLOOKUP($A97,'Inputs - population data'!$A$7:$D$103,3,FALSE)</f>
        <v>0</v>
      </c>
      <c r="L97" s="37">
        <f>+SUMIF('Mapping Population'!$C$4:$C$83,$A97&amp;L$75,'Mapping Population'!$D$4:$D$83)*VLOOKUP($A97,'Inputs - population data'!$A$7:$D$103,3,FALSE)</f>
        <v>0</v>
      </c>
      <c r="M97" s="37">
        <f>+SUMIF('Mapping Population'!$C$4:$C$83,$A97&amp;M$75,'Mapping Population'!$D$4:$D$83)*VLOOKUP($A97,'Inputs - population data'!$A$7:$D$103,3,FALSE)</f>
        <v>0</v>
      </c>
      <c r="N97" s="37">
        <f>+SUMIF('Mapping Population'!$C$4:$C$83,$A97&amp;N$75,'Mapping Population'!$D$4:$D$83)*VLOOKUP($A97,'Inputs - population data'!$A$7:$D$103,3,FALSE)</f>
        <v>0</v>
      </c>
      <c r="O97" s="37">
        <f>+SUMIF('Mapping Population'!$C$4:$C$83,$A97&amp;O$75,'Mapping Population'!$D$4:$D$83)*VLOOKUP($A97,'Inputs - population data'!$A$7:$D$103,3,FALSE)</f>
        <v>0</v>
      </c>
      <c r="P97" s="37">
        <f>+SUMIF('Mapping Population'!$C$4:$C$83,$A97&amp;P$75,'Mapping Population'!$D$4:$D$83)*VLOOKUP($A97,'Inputs - population data'!$A$7:$D$103,3,FALSE)</f>
        <v>0</v>
      </c>
      <c r="Q97" s="37">
        <f>+SUMIF('Mapping Population'!$C$4:$C$83,$A97&amp;Q$75,'Mapping Population'!$D$4:$D$83)*VLOOKUP($A97,'Inputs - population data'!$A$7:$D$103,3,FALSE)</f>
        <v>0</v>
      </c>
      <c r="R97" s="37">
        <f>+SUMIF('Mapping Population'!$C$4:$C$83,$A97&amp;R$75,'Mapping Population'!$D$4:$D$83)*VLOOKUP($A97,'Inputs - population data'!$A$7:$D$103,3,FALSE)</f>
        <v>0</v>
      </c>
    </row>
    <row r="98" spans="1:18" x14ac:dyDescent="0.25">
      <c r="A98" s="1" t="s">
        <v>53</v>
      </c>
      <c r="B98" s="37">
        <f>+SUMIF('Mapping Population'!$C$4:$C$83,$A98&amp;B$75,'Mapping Population'!$D$4:$D$83)*VLOOKUP($A98,'Inputs - population data'!$A$7:$D$103,3,FALSE)</f>
        <v>0</v>
      </c>
      <c r="C98" s="37">
        <f>+SUMIF('Mapping Population'!$C$4:$C$83,$A98&amp;C$75,'Mapping Population'!$D$4:$D$83)*VLOOKUP($A98,'Inputs - population data'!$A$7:$D$103,3,FALSE)</f>
        <v>0</v>
      </c>
      <c r="D98" s="37">
        <f>+SUMIF('Mapping Population'!$C$4:$C$83,$A98&amp;D$75,'Mapping Population'!$D$4:$D$83)*VLOOKUP($A98,'Inputs - population data'!$A$7:$D$103,3,FALSE)</f>
        <v>0</v>
      </c>
      <c r="E98" s="37">
        <f>+SUMIF('Mapping Population'!$C$4:$C$83,$A98&amp;E$75,'Mapping Population'!$D$4:$D$83)*VLOOKUP($A98,'Inputs - population data'!$A$7:$D$103,3,FALSE)</f>
        <v>0</v>
      </c>
      <c r="F98" s="37">
        <f>+SUMIF('Mapping Population'!$C$4:$C$83,$A98&amp;F$75,'Mapping Population'!$D$4:$D$83)*VLOOKUP($A98,'Inputs - population data'!$A$7:$D$103,3,FALSE)</f>
        <v>0</v>
      </c>
      <c r="G98" s="37">
        <f>+SUMIF('Mapping Population'!$C$4:$C$83,$A98&amp;G$75,'Mapping Population'!$D$4:$D$83)*VLOOKUP($A98,'Inputs - population data'!$A$7:$D$103,3,FALSE)</f>
        <v>0</v>
      </c>
      <c r="H98" s="37">
        <f>+SUMIF('Mapping Population'!$C$4:$C$83,$A98&amp;H$75,'Mapping Population'!$D$4:$D$83)*VLOOKUP($A98,'Inputs - population data'!$A$7:$D$103,3,FALSE)</f>
        <v>0</v>
      </c>
      <c r="I98" s="37">
        <f>+SUMIF('Mapping Population'!$C$4:$C$83,$A98&amp;I$75,'Mapping Population'!$D$4:$D$83)*VLOOKUP($A98,'Inputs - population data'!$A$7:$D$103,3,FALSE)</f>
        <v>0</v>
      </c>
      <c r="J98" s="37">
        <f>+SUMIF('Mapping Population'!$C$4:$C$83,$A98&amp;J$75,'Mapping Population'!$D$4:$D$83)*VLOOKUP($A98,'Inputs - population data'!$A$7:$D$103,3,FALSE)</f>
        <v>0</v>
      </c>
      <c r="K98" s="37">
        <f>+SUMIF('Mapping Population'!$C$4:$C$83,$A98&amp;K$75,'Mapping Population'!$D$4:$D$83)*VLOOKUP($A98,'Inputs - population data'!$A$7:$D$103,3,FALSE)</f>
        <v>0</v>
      </c>
      <c r="L98" s="37">
        <f>+SUMIF('Mapping Population'!$C$4:$C$83,$A98&amp;L$75,'Mapping Population'!$D$4:$D$83)*VLOOKUP($A98,'Inputs - population data'!$A$7:$D$103,3,FALSE)</f>
        <v>0</v>
      </c>
      <c r="M98" s="37">
        <f>+SUMIF('Mapping Population'!$C$4:$C$83,$A98&amp;M$75,'Mapping Population'!$D$4:$D$83)*VLOOKUP($A98,'Inputs - population data'!$A$7:$D$103,3,FALSE)</f>
        <v>0</v>
      </c>
      <c r="N98" s="37">
        <f>+SUMIF('Mapping Population'!$C$4:$C$83,$A98&amp;N$75,'Mapping Population'!$D$4:$D$83)*VLOOKUP($A98,'Inputs - population data'!$A$7:$D$103,3,FALSE)</f>
        <v>0</v>
      </c>
      <c r="O98" s="37">
        <f>+SUMIF('Mapping Population'!$C$4:$C$83,$A98&amp;O$75,'Mapping Population'!$D$4:$D$83)*VLOOKUP($A98,'Inputs - population data'!$A$7:$D$103,3,FALSE)</f>
        <v>0</v>
      </c>
      <c r="P98" s="37">
        <f>+SUMIF('Mapping Population'!$C$4:$C$83,$A98&amp;P$75,'Mapping Population'!$D$4:$D$83)*VLOOKUP($A98,'Inputs - population data'!$A$7:$D$103,3,FALSE)</f>
        <v>0</v>
      </c>
      <c r="Q98" s="37">
        <f>+SUMIF('Mapping Population'!$C$4:$C$83,$A98&amp;Q$75,'Mapping Population'!$D$4:$D$83)*VLOOKUP($A98,'Inputs - population data'!$A$7:$D$103,3,FALSE)</f>
        <v>0</v>
      </c>
      <c r="R98" s="37">
        <f>+SUMIF('Mapping Population'!$C$4:$C$83,$A98&amp;R$75,'Mapping Population'!$D$4:$D$83)*VLOOKUP($A98,'Inputs - population data'!$A$7:$D$103,3,FALSE)</f>
        <v>0</v>
      </c>
    </row>
    <row r="99" spans="1:18" x14ac:dyDescent="0.25">
      <c r="A99" s="1" t="s">
        <v>32</v>
      </c>
      <c r="B99" s="37">
        <f>+SUMIF('Mapping Population'!$C$4:$C$83,$A99&amp;B$75,'Mapping Population'!$D$4:$D$83)*VLOOKUP($A99,'Inputs - population data'!$A$7:$D$103,3,FALSE)</f>
        <v>0</v>
      </c>
      <c r="C99" s="37">
        <f>+SUMIF('Mapping Population'!$C$4:$C$83,$A99&amp;C$75,'Mapping Population'!$D$4:$D$83)*VLOOKUP($A99,'Inputs - population data'!$A$7:$D$103,3,FALSE)</f>
        <v>0</v>
      </c>
      <c r="D99" s="37">
        <f>+SUMIF('Mapping Population'!$C$4:$C$83,$A99&amp;D$75,'Mapping Population'!$D$4:$D$83)*VLOOKUP($A99,'Inputs - population data'!$A$7:$D$103,3,FALSE)</f>
        <v>0</v>
      </c>
      <c r="E99" s="37">
        <f>+SUMIF('Mapping Population'!$C$4:$C$83,$A99&amp;E$75,'Mapping Population'!$D$4:$D$83)*VLOOKUP($A99,'Inputs - population data'!$A$7:$D$103,3,FALSE)</f>
        <v>0</v>
      </c>
      <c r="F99" s="37">
        <f>+SUMIF('Mapping Population'!$C$4:$C$83,$A99&amp;F$75,'Mapping Population'!$D$4:$D$83)*VLOOKUP($A99,'Inputs - population data'!$A$7:$D$103,3,FALSE)</f>
        <v>0</v>
      </c>
      <c r="G99" s="37">
        <f>+SUMIF('Mapping Population'!$C$4:$C$83,$A99&amp;G$75,'Mapping Population'!$D$4:$D$83)*VLOOKUP($A99,'Inputs - population data'!$A$7:$D$103,3,FALSE)</f>
        <v>0</v>
      </c>
      <c r="H99" s="37">
        <f>+SUMIF('Mapping Population'!$C$4:$C$83,$A99&amp;H$75,'Mapping Population'!$D$4:$D$83)*VLOOKUP($A99,'Inputs - population data'!$A$7:$D$103,3,FALSE)</f>
        <v>0</v>
      </c>
      <c r="I99" s="37">
        <f>+SUMIF('Mapping Population'!$C$4:$C$83,$A99&amp;I$75,'Mapping Population'!$D$4:$D$83)*VLOOKUP($A99,'Inputs - population data'!$A$7:$D$103,3,FALSE)</f>
        <v>0</v>
      </c>
      <c r="J99" s="37">
        <f>+SUMIF('Mapping Population'!$C$4:$C$83,$A99&amp;J$75,'Mapping Population'!$D$4:$D$83)*VLOOKUP($A99,'Inputs - population data'!$A$7:$D$103,3,FALSE)</f>
        <v>0</v>
      </c>
      <c r="K99" s="37">
        <f>+SUMIF('Mapping Population'!$C$4:$C$83,$A99&amp;K$75,'Mapping Population'!$D$4:$D$83)*VLOOKUP($A99,'Inputs - population data'!$A$7:$D$103,3,FALSE)</f>
        <v>0</v>
      </c>
      <c r="L99" s="37">
        <f>+SUMIF('Mapping Population'!$C$4:$C$83,$A99&amp;L$75,'Mapping Population'!$D$4:$D$83)*VLOOKUP($A99,'Inputs - population data'!$A$7:$D$103,3,FALSE)</f>
        <v>0</v>
      </c>
      <c r="M99" s="37">
        <f>+SUMIF('Mapping Population'!$C$4:$C$83,$A99&amp;M$75,'Mapping Population'!$D$4:$D$83)*VLOOKUP($A99,'Inputs - population data'!$A$7:$D$103,3,FALSE)</f>
        <v>0</v>
      </c>
      <c r="N99" s="37">
        <f>+SUMIF('Mapping Population'!$C$4:$C$83,$A99&amp;N$75,'Mapping Population'!$D$4:$D$83)*VLOOKUP($A99,'Inputs - population data'!$A$7:$D$103,3,FALSE)</f>
        <v>0</v>
      </c>
      <c r="O99" s="37">
        <f>+SUMIF('Mapping Population'!$C$4:$C$83,$A99&amp;O$75,'Mapping Population'!$D$4:$D$83)*VLOOKUP($A99,'Inputs - population data'!$A$7:$D$103,3,FALSE)</f>
        <v>0</v>
      </c>
      <c r="P99" s="37">
        <f>+SUMIF('Mapping Population'!$C$4:$C$83,$A99&amp;P$75,'Mapping Population'!$D$4:$D$83)*VLOOKUP($A99,'Inputs - population data'!$A$7:$D$103,3,FALSE)</f>
        <v>0</v>
      </c>
      <c r="Q99" s="37">
        <f>+SUMIF('Mapping Population'!$C$4:$C$83,$A99&amp;Q$75,'Mapping Population'!$D$4:$D$83)*VLOOKUP($A99,'Inputs - population data'!$A$7:$D$103,3,FALSE)</f>
        <v>0</v>
      </c>
      <c r="R99" s="37">
        <f>+SUMIF('Mapping Population'!$C$4:$C$83,$A99&amp;R$75,'Mapping Population'!$D$4:$D$83)*VLOOKUP($A99,'Inputs - population data'!$A$7:$D$103,3,FALSE)</f>
        <v>0</v>
      </c>
    </row>
    <row r="100" spans="1:18" x14ac:dyDescent="0.25">
      <c r="A100" s="1" t="s">
        <v>67</v>
      </c>
      <c r="B100" s="37">
        <f>+SUMIF('Mapping Population'!$C$4:$C$83,$A100&amp;B$75,'Mapping Population'!$D$4:$D$83)*VLOOKUP($A100,'Inputs - population data'!$A$7:$D$103,3,FALSE)</f>
        <v>0</v>
      </c>
      <c r="C100" s="37">
        <f>+SUMIF('Mapping Population'!$C$4:$C$83,$A100&amp;C$75,'Mapping Population'!$D$4:$D$83)*VLOOKUP($A100,'Inputs - population data'!$A$7:$D$103,3,FALSE)</f>
        <v>0</v>
      </c>
      <c r="D100" s="37">
        <f>+SUMIF('Mapping Population'!$C$4:$C$83,$A100&amp;D$75,'Mapping Population'!$D$4:$D$83)*VLOOKUP($A100,'Inputs - population data'!$A$7:$D$103,3,FALSE)</f>
        <v>0</v>
      </c>
      <c r="E100" s="37">
        <f>+SUMIF('Mapping Population'!$C$4:$C$83,$A100&amp;E$75,'Mapping Population'!$D$4:$D$83)*VLOOKUP($A100,'Inputs - population data'!$A$7:$D$103,3,FALSE)</f>
        <v>0</v>
      </c>
      <c r="F100" s="37">
        <f>+SUMIF('Mapping Population'!$C$4:$C$83,$A100&amp;F$75,'Mapping Population'!$D$4:$D$83)*VLOOKUP($A100,'Inputs - population data'!$A$7:$D$103,3,FALSE)</f>
        <v>0</v>
      </c>
      <c r="G100" s="37">
        <f>+SUMIF('Mapping Population'!$C$4:$C$83,$A100&amp;G$75,'Mapping Population'!$D$4:$D$83)*VLOOKUP($A100,'Inputs - population data'!$A$7:$D$103,3,FALSE)</f>
        <v>0</v>
      </c>
      <c r="H100" s="37">
        <f>+SUMIF('Mapping Population'!$C$4:$C$83,$A100&amp;H$75,'Mapping Population'!$D$4:$D$83)*VLOOKUP($A100,'Inputs - population data'!$A$7:$D$103,3,FALSE)</f>
        <v>0</v>
      </c>
      <c r="I100" s="37">
        <f>+SUMIF('Mapping Population'!$C$4:$C$83,$A100&amp;I$75,'Mapping Population'!$D$4:$D$83)*VLOOKUP($A100,'Inputs - population data'!$A$7:$D$103,3,FALSE)</f>
        <v>0</v>
      </c>
      <c r="J100" s="37">
        <f>+SUMIF('Mapping Population'!$C$4:$C$83,$A100&amp;J$75,'Mapping Population'!$D$4:$D$83)*VLOOKUP($A100,'Inputs - population data'!$A$7:$D$103,3,FALSE)</f>
        <v>0</v>
      </c>
      <c r="K100" s="37">
        <f>+SUMIF('Mapping Population'!$C$4:$C$83,$A100&amp;K$75,'Mapping Population'!$D$4:$D$83)*VLOOKUP($A100,'Inputs - population data'!$A$7:$D$103,3,FALSE)</f>
        <v>0</v>
      </c>
      <c r="L100" s="37">
        <f>+SUMIF('Mapping Population'!$C$4:$C$83,$A100&amp;L$75,'Mapping Population'!$D$4:$D$83)*VLOOKUP($A100,'Inputs - population data'!$A$7:$D$103,3,FALSE)</f>
        <v>0</v>
      </c>
      <c r="M100" s="37">
        <f>+SUMIF('Mapping Population'!$C$4:$C$83,$A100&amp;M$75,'Mapping Population'!$D$4:$D$83)*VLOOKUP($A100,'Inputs - population data'!$A$7:$D$103,3,FALSE)</f>
        <v>0</v>
      </c>
      <c r="N100" s="37">
        <f>+SUMIF('Mapping Population'!$C$4:$C$83,$A100&amp;N$75,'Mapping Population'!$D$4:$D$83)*VLOOKUP($A100,'Inputs - population data'!$A$7:$D$103,3,FALSE)</f>
        <v>0</v>
      </c>
      <c r="O100" s="37">
        <f>+SUMIF('Mapping Population'!$C$4:$C$83,$A100&amp;O$75,'Mapping Population'!$D$4:$D$83)*VLOOKUP($A100,'Inputs - population data'!$A$7:$D$103,3,FALSE)</f>
        <v>0</v>
      </c>
      <c r="P100" s="37">
        <f>+SUMIF('Mapping Population'!$C$4:$C$83,$A100&amp;P$75,'Mapping Population'!$D$4:$D$83)*VLOOKUP($A100,'Inputs - population data'!$A$7:$D$103,3,FALSE)</f>
        <v>0</v>
      </c>
      <c r="Q100" s="37">
        <f>+SUMIF('Mapping Population'!$C$4:$C$83,$A100&amp;Q$75,'Mapping Population'!$D$4:$D$83)*VLOOKUP($A100,'Inputs - population data'!$A$7:$D$103,3,FALSE)</f>
        <v>0</v>
      </c>
      <c r="R100" s="37">
        <f>+SUMIF('Mapping Population'!$C$4:$C$83,$A100&amp;R$75,'Mapping Population'!$D$4:$D$83)*VLOOKUP($A100,'Inputs - population data'!$A$7:$D$103,3,FALSE)</f>
        <v>0</v>
      </c>
    </row>
    <row r="101" spans="1:18" x14ac:dyDescent="0.25">
      <c r="A101" s="1" t="s">
        <v>51</v>
      </c>
      <c r="B101" s="37">
        <f>+SUMIF('Mapping Population'!$C$4:$C$83,$A101&amp;B$75,'Mapping Population'!$D$4:$D$83)*VLOOKUP($A101,'Inputs - population data'!$A$7:$D$103,3,FALSE)</f>
        <v>0</v>
      </c>
      <c r="C101" s="37">
        <f>+SUMIF('Mapping Population'!$C$4:$C$83,$A101&amp;C$75,'Mapping Population'!$D$4:$D$83)*VLOOKUP($A101,'Inputs - population data'!$A$7:$D$103,3,FALSE)</f>
        <v>0</v>
      </c>
      <c r="D101" s="37">
        <f>+SUMIF('Mapping Population'!$C$4:$C$83,$A101&amp;D$75,'Mapping Population'!$D$4:$D$83)*VLOOKUP($A101,'Inputs - population data'!$A$7:$D$103,3,FALSE)</f>
        <v>0</v>
      </c>
      <c r="E101" s="37">
        <f>+SUMIF('Mapping Population'!$C$4:$C$83,$A101&amp;E$75,'Mapping Population'!$D$4:$D$83)*VLOOKUP($A101,'Inputs - population data'!$A$7:$D$103,3,FALSE)</f>
        <v>0</v>
      </c>
      <c r="F101" s="37">
        <f>+SUMIF('Mapping Population'!$C$4:$C$83,$A101&amp;F$75,'Mapping Population'!$D$4:$D$83)*VLOOKUP($A101,'Inputs - population data'!$A$7:$D$103,3,FALSE)</f>
        <v>0</v>
      </c>
      <c r="G101" s="37">
        <f>+SUMIF('Mapping Population'!$C$4:$C$83,$A101&amp;G$75,'Mapping Population'!$D$4:$D$83)*VLOOKUP($A101,'Inputs - population data'!$A$7:$D$103,3,FALSE)</f>
        <v>0</v>
      </c>
      <c r="H101" s="37">
        <f>+SUMIF('Mapping Population'!$C$4:$C$83,$A101&amp;H$75,'Mapping Population'!$D$4:$D$83)*VLOOKUP($A101,'Inputs - population data'!$A$7:$D$103,3,FALSE)</f>
        <v>6560</v>
      </c>
      <c r="I101" s="37">
        <f>+SUMIF('Mapping Population'!$C$4:$C$83,$A101&amp;I$75,'Mapping Population'!$D$4:$D$83)*VLOOKUP($A101,'Inputs - population data'!$A$7:$D$103,3,FALSE)</f>
        <v>0</v>
      </c>
      <c r="J101" s="37">
        <f>+SUMIF('Mapping Population'!$C$4:$C$83,$A101&amp;J$75,'Mapping Population'!$D$4:$D$83)*VLOOKUP($A101,'Inputs - population data'!$A$7:$D$103,3,FALSE)</f>
        <v>0</v>
      </c>
      <c r="K101" s="37">
        <f>+SUMIF('Mapping Population'!$C$4:$C$83,$A101&amp;K$75,'Mapping Population'!$D$4:$D$83)*VLOOKUP($A101,'Inputs - population data'!$A$7:$D$103,3,FALSE)</f>
        <v>0</v>
      </c>
      <c r="L101" s="37">
        <f>+SUMIF('Mapping Population'!$C$4:$C$83,$A101&amp;L$75,'Mapping Population'!$D$4:$D$83)*VLOOKUP($A101,'Inputs - population data'!$A$7:$D$103,3,FALSE)</f>
        <v>0</v>
      </c>
      <c r="M101" s="37">
        <f>+SUMIF('Mapping Population'!$C$4:$C$83,$A101&amp;M$75,'Mapping Population'!$D$4:$D$83)*VLOOKUP($A101,'Inputs - population data'!$A$7:$D$103,3,FALSE)</f>
        <v>0</v>
      </c>
      <c r="N101" s="37">
        <f>+SUMIF('Mapping Population'!$C$4:$C$83,$A101&amp;N$75,'Mapping Population'!$D$4:$D$83)*VLOOKUP($A101,'Inputs - population data'!$A$7:$D$103,3,FALSE)</f>
        <v>0</v>
      </c>
      <c r="O101" s="37">
        <f>+SUMIF('Mapping Population'!$C$4:$C$83,$A101&amp;O$75,'Mapping Population'!$D$4:$D$83)*VLOOKUP($A101,'Inputs - population data'!$A$7:$D$103,3,FALSE)</f>
        <v>0</v>
      </c>
      <c r="P101" s="37">
        <f>+SUMIF('Mapping Population'!$C$4:$C$83,$A101&amp;P$75,'Mapping Population'!$D$4:$D$83)*VLOOKUP($A101,'Inputs - population data'!$A$7:$D$103,3,FALSE)</f>
        <v>0</v>
      </c>
      <c r="Q101" s="37">
        <f>+SUMIF('Mapping Population'!$C$4:$C$83,$A101&amp;Q$75,'Mapping Population'!$D$4:$D$83)*VLOOKUP($A101,'Inputs - population data'!$A$7:$D$103,3,FALSE)</f>
        <v>0</v>
      </c>
      <c r="R101" s="37">
        <f>+SUMIF('Mapping Population'!$C$4:$C$83,$A101&amp;R$75,'Mapping Population'!$D$4:$D$83)*VLOOKUP($A101,'Inputs - population data'!$A$7:$D$103,3,FALSE)</f>
        <v>0</v>
      </c>
    </row>
    <row r="102" spans="1:18" x14ac:dyDescent="0.25">
      <c r="A102" s="1" t="s">
        <v>38</v>
      </c>
      <c r="B102" s="37">
        <f>+SUMIF('Mapping Population'!$C$4:$C$83,$A102&amp;B$75,'Mapping Population'!$D$4:$D$83)*VLOOKUP($A102,'Inputs - population data'!$A$7:$D$103,3,FALSE)</f>
        <v>0</v>
      </c>
      <c r="C102" s="37">
        <f>+SUMIF('Mapping Population'!$C$4:$C$83,$A102&amp;C$75,'Mapping Population'!$D$4:$D$83)*VLOOKUP($A102,'Inputs - population data'!$A$7:$D$103,3,FALSE)</f>
        <v>0</v>
      </c>
      <c r="D102" s="37">
        <f>+SUMIF('Mapping Population'!$C$4:$C$83,$A102&amp;D$75,'Mapping Population'!$D$4:$D$83)*VLOOKUP($A102,'Inputs - population data'!$A$7:$D$103,3,FALSE)</f>
        <v>0</v>
      </c>
      <c r="E102" s="37">
        <f>+SUMIF('Mapping Population'!$C$4:$C$83,$A102&amp;E$75,'Mapping Population'!$D$4:$D$83)*VLOOKUP($A102,'Inputs - population data'!$A$7:$D$103,3,FALSE)</f>
        <v>0</v>
      </c>
      <c r="F102" s="37">
        <f>+SUMIF('Mapping Population'!$C$4:$C$83,$A102&amp;F$75,'Mapping Population'!$D$4:$D$83)*VLOOKUP($A102,'Inputs - population data'!$A$7:$D$103,3,FALSE)</f>
        <v>0</v>
      </c>
      <c r="G102" s="37">
        <f>+SUMIF('Mapping Population'!$C$4:$C$83,$A102&amp;G$75,'Mapping Population'!$D$4:$D$83)*VLOOKUP($A102,'Inputs - population data'!$A$7:$D$103,3,FALSE)</f>
        <v>0</v>
      </c>
      <c r="H102" s="37">
        <f>+SUMIF('Mapping Population'!$C$4:$C$83,$A102&amp;H$75,'Mapping Population'!$D$4:$D$83)*VLOOKUP($A102,'Inputs - population data'!$A$7:$D$103,3,FALSE)</f>
        <v>0</v>
      </c>
      <c r="I102" s="37">
        <f>+SUMIF('Mapping Population'!$C$4:$C$83,$A102&amp;I$75,'Mapping Population'!$D$4:$D$83)*VLOOKUP($A102,'Inputs - population data'!$A$7:$D$103,3,FALSE)</f>
        <v>0</v>
      </c>
      <c r="J102" s="37">
        <f>+SUMIF('Mapping Population'!$C$4:$C$83,$A102&amp;J$75,'Mapping Population'!$D$4:$D$83)*VLOOKUP($A102,'Inputs - population data'!$A$7:$D$103,3,FALSE)</f>
        <v>0</v>
      </c>
      <c r="K102" s="37">
        <f>+SUMIF('Mapping Population'!$C$4:$C$83,$A102&amp;K$75,'Mapping Population'!$D$4:$D$83)*VLOOKUP($A102,'Inputs - population data'!$A$7:$D$103,3,FALSE)</f>
        <v>0</v>
      </c>
      <c r="L102" s="37">
        <f>+SUMIF('Mapping Population'!$C$4:$C$83,$A102&amp;L$75,'Mapping Population'!$D$4:$D$83)*VLOOKUP($A102,'Inputs - population data'!$A$7:$D$103,3,FALSE)</f>
        <v>0</v>
      </c>
      <c r="M102" s="37">
        <f>+SUMIF('Mapping Population'!$C$4:$C$83,$A102&amp;M$75,'Mapping Population'!$D$4:$D$83)*VLOOKUP($A102,'Inputs - population data'!$A$7:$D$103,3,FALSE)</f>
        <v>0</v>
      </c>
      <c r="N102" s="37">
        <f>+SUMIF('Mapping Population'!$C$4:$C$83,$A102&amp;N$75,'Mapping Population'!$D$4:$D$83)*VLOOKUP($A102,'Inputs - population data'!$A$7:$D$103,3,FALSE)</f>
        <v>0</v>
      </c>
      <c r="O102" s="37">
        <f>+SUMIF('Mapping Population'!$C$4:$C$83,$A102&amp;O$75,'Mapping Population'!$D$4:$D$83)*VLOOKUP($A102,'Inputs - population data'!$A$7:$D$103,3,FALSE)</f>
        <v>0</v>
      </c>
      <c r="P102" s="37">
        <f>+SUMIF('Mapping Population'!$C$4:$C$83,$A102&amp;P$75,'Mapping Population'!$D$4:$D$83)*VLOOKUP($A102,'Inputs - population data'!$A$7:$D$103,3,FALSE)</f>
        <v>0</v>
      </c>
      <c r="Q102" s="37">
        <f>+SUMIF('Mapping Population'!$C$4:$C$83,$A102&amp;Q$75,'Mapping Population'!$D$4:$D$83)*VLOOKUP($A102,'Inputs - population data'!$A$7:$D$103,3,FALSE)</f>
        <v>0</v>
      </c>
      <c r="R102" s="37">
        <f>+SUMIF('Mapping Population'!$C$4:$C$83,$A102&amp;R$75,'Mapping Population'!$D$4:$D$83)*VLOOKUP($A102,'Inputs - population data'!$A$7:$D$103,3,FALSE)</f>
        <v>103600</v>
      </c>
    </row>
    <row r="103" spans="1:18" x14ac:dyDescent="0.25">
      <c r="A103" s="1" t="s">
        <v>12</v>
      </c>
      <c r="B103" s="37">
        <f>+SUMIF('Mapping Population'!$C$4:$C$83,$A103&amp;B$75,'Mapping Population'!$D$4:$D$83)*VLOOKUP($A103,'Inputs - population data'!$A$7:$D$103,3,FALSE)</f>
        <v>4120</v>
      </c>
      <c r="C103" s="37">
        <f>+SUMIF('Mapping Population'!$C$4:$C$83,$A103&amp;C$75,'Mapping Population'!$D$4:$D$83)*VLOOKUP($A103,'Inputs - population data'!$A$7:$D$103,3,FALSE)</f>
        <v>0</v>
      </c>
      <c r="D103" s="37">
        <f>+SUMIF('Mapping Population'!$C$4:$C$83,$A103&amp;D$75,'Mapping Population'!$D$4:$D$83)*VLOOKUP($A103,'Inputs - population data'!$A$7:$D$103,3,FALSE)</f>
        <v>0</v>
      </c>
      <c r="E103" s="37">
        <f>+SUMIF('Mapping Population'!$C$4:$C$83,$A103&amp;E$75,'Mapping Population'!$D$4:$D$83)*VLOOKUP($A103,'Inputs - population data'!$A$7:$D$103,3,FALSE)</f>
        <v>0</v>
      </c>
      <c r="F103" s="37">
        <f>+SUMIF('Mapping Population'!$C$4:$C$83,$A103&amp;F$75,'Mapping Population'!$D$4:$D$83)*VLOOKUP($A103,'Inputs - population data'!$A$7:$D$103,3,FALSE)</f>
        <v>0</v>
      </c>
      <c r="G103" s="37">
        <f>+SUMIF('Mapping Population'!$C$4:$C$83,$A103&amp;G$75,'Mapping Population'!$D$4:$D$83)*VLOOKUP($A103,'Inputs - population data'!$A$7:$D$103,3,FALSE)</f>
        <v>0</v>
      </c>
      <c r="H103" s="37">
        <f>+SUMIF('Mapping Population'!$C$4:$C$83,$A103&amp;H$75,'Mapping Population'!$D$4:$D$83)*VLOOKUP($A103,'Inputs - population data'!$A$7:$D$103,3,FALSE)</f>
        <v>0</v>
      </c>
      <c r="I103" s="37">
        <f>+SUMIF('Mapping Population'!$C$4:$C$83,$A103&amp;I$75,'Mapping Population'!$D$4:$D$83)*VLOOKUP($A103,'Inputs - population data'!$A$7:$D$103,3,FALSE)</f>
        <v>0</v>
      </c>
      <c r="J103" s="37">
        <f>+SUMIF('Mapping Population'!$C$4:$C$83,$A103&amp;J$75,'Mapping Population'!$D$4:$D$83)*VLOOKUP($A103,'Inputs - population data'!$A$7:$D$103,3,FALSE)</f>
        <v>0</v>
      </c>
      <c r="K103" s="37">
        <f>+SUMIF('Mapping Population'!$C$4:$C$83,$A103&amp;K$75,'Mapping Population'!$D$4:$D$83)*VLOOKUP($A103,'Inputs - population data'!$A$7:$D$103,3,FALSE)</f>
        <v>0</v>
      </c>
      <c r="L103" s="37">
        <f>+SUMIF('Mapping Population'!$C$4:$C$83,$A103&amp;L$75,'Mapping Population'!$D$4:$D$83)*VLOOKUP($A103,'Inputs - population data'!$A$7:$D$103,3,FALSE)</f>
        <v>0</v>
      </c>
      <c r="M103" s="37">
        <f>+SUMIF('Mapping Population'!$C$4:$C$83,$A103&amp;M$75,'Mapping Population'!$D$4:$D$83)*VLOOKUP($A103,'Inputs - population data'!$A$7:$D$103,3,FALSE)</f>
        <v>0</v>
      </c>
      <c r="N103" s="37">
        <f>+SUMIF('Mapping Population'!$C$4:$C$83,$A103&amp;N$75,'Mapping Population'!$D$4:$D$83)*VLOOKUP($A103,'Inputs - population data'!$A$7:$D$103,3,FALSE)</f>
        <v>0</v>
      </c>
      <c r="O103" s="37">
        <f>+SUMIF('Mapping Population'!$C$4:$C$83,$A103&amp;O$75,'Mapping Population'!$D$4:$D$83)*VLOOKUP($A103,'Inputs - population data'!$A$7:$D$103,3,FALSE)</f>
        <v>0</v>
      </c>
      <c r="P103" s="37">
        <f>+SUMIF('Mapping Population'!$C$4:$C$83,$A103&amp;P$75,'Mapping Population'!$D$4:$D$83)*VLOOKUP($A103,'Inputs - population data'!$A$7:$D$103,3,FALSE)</f>
        <v>0</v>
      </c>
      <c r="Q103" s="37">
        <f>+SUMIF('Mapping Population'!$C$4:$C$83,$A103&amp;Q$75,'Mapping Population'!$D$4:$D$83)*VLOOKUP($A103,'Inputs - population data'!$A$7:$D$103,3,FALSE)</f>
        <v>0</v>
      </c>
      <c r="R103" s="37">
        <f>+SUMIF('Mapping Population'!$C$4:$C$83,$A103&amp;R$75,'Mapping Population'!$D$4:$D$83)*VLOOKUP($A103,'Inputs - population data'!$A$7:$D$103,3,FALSE)</f>
        <v>0</v>
      </c>
    </row>
    <row r="104" spans="1:18" x14ac:dyDescent="0.25">
      <c r="A104" s="1" t="s">
        <v>23</v>
      </c>
      <c r="B104" s="37">
        <f>+SUMIF('Mapping Population'!$C$4:$C$83,$A104&amp;B$75,'Mapping Population'!$D$4:$D$83)*VLOOKUP($A104,'Inputs - population data'!$A$7:$D$103,3,FALSE)</f>
        <v>0</v>
      </c>
      <c r="C104" s="37">
        <f>+SUMIF('Mapping Population'!$C$4:$C$83,$A104&amp;C$75,'Mapping Population'!$D$4:$D$83)*VLOOKUP($A104,'Inputs - population data'!$A$7:$D$103,3,FALSE)</f>
        <v>0</v>
      </c>
      <c r="D104" s="37">
        <f>+SUMIF('Mapping Population'!$C$4:$C$83,$A104&amp;D$75,'Mapping Population'!$D$4:$D$83)*VLOOKUP($A104,'Inputs - population data'!$A$7:$D$103,3,FALSE)</f>
        <v>0</v>
      </c>
      <c r="E104" s="37">
        <f>+SUMIF('Mapping Population'!$C$4:$C$83,$A104&amp;E$75,'Mapping Population'!$D$4:$D$83)*VLOOKUP($A104,'Inputs - population data'!$A$7:$D$103,3,FALSE)</f>
        <v>0</v>
      </c>
      <c r="F104" s="37">
        <f>+SUMIF('Mapping Population'!$C$4:$C$83,$A104&amp;F$75,'Mapping Population'!$D$4:$D$83)*VLOOKUP($A104,'Inputs - population data'!$A$7:$D$103,3,FALSE)</f>
        <v>0</v>
      </c>
      <c r="G104" s="37">
        <f>+SUMIF('Mapping Population'!$C$4:$C$83,$A104&amp;G$75,'Mapping Population'!$D$4:$D$83)*VLOOKUP($A104,'Inputs - population data'!$A$7:$D$103,3,FALSE)</f>
        <v>0</v>
      </c>
      <c r="H104" s="37">
        <f>+SUMIF('Mapping Population'!$C$4:$C$83,$A104&amp;H$75,'Mapping Population'!$D$4:$D$83)*VLOOKUP($A104,'Inputs - population data'!$A$7:$D$103,3,FALSE)</f>
        <v>0</v>
      </c>
      <c r="I104" s="37">
        <f>+SUMIF('Mapping Population'!$C$4:$C$83,$A104&amp;I$75,'Mapping Population'!$D$4:$D$83)*VLOOKUP($A104,'Inputs - population data'!$A$7:$D$103,3,FALSE)</f>
        <v>0</v>
      </c>
      <c r="J104" s="37">
        <f>+SUMIF('Mapping Population'!$C$4:$C$83,$A104&amp;J$75,'Mapping Population'!$D$4:$D$83)*VLOOKUP($A104,'Inputs - population data'!$A$7:$D$103,3,FALSE)</f>
        <v>0</v>
      </c>
      <c r="K104" s="37">
        <f>+SUMIF('Mapping Population'!$C$4:$C$83,$A104&amp;K$75,'Mapping Population'!$D$4:$D$83)*VLOOKUP($A104,'Inputs - population data'!$A$7:$D$103,3,FALSE)</f>
        <v>0</v>
      </c>
      <c r="L104" s="37">
        <f>+SUMIF('Mapping Population'!$C$4:$C$83,$A104&amp;L$75,'Mapping Population'!$D$4:$D$83)*VLOOKUP($A104,'Inputs - population data'!$A$7:$D$103,3,FALSE)</f>
        <v>0</v>
      </c>
      <c r="M104" s="37">
        <f>+SUMIF('Mapping Population'!$C$4:$C$83,$A104&amp;M$75,'Mapping Population'!$D$4:$D$83)*VLOOKUP($A104,'Inputs - population data'!$A$7:$D$103,3,FALSE)</f>
        <v>28300</v>
      </c>
      <c r="N104" s="37">
        <f>+SUMIF('Mapping Population'!$C$4:$C$83,$A104&amp;N$75,'Mapping Population'!$D$4:$D$83)*VLOOKUP($A104,'Inputs - population data'!$A$7:$D$103,3,FALSE)</f>
        <v>0</v>
      </c>
      <c r="O104" s="37">
        <f>+SUMIF('Mapping Population'!$C$4:$C$83,$A104&amp;O$75,'Mapping Population'!$D$4:$D$83)*VLOOKUP($A104,'Inputs - population data'!$A$7:$D$103,3,FALSE)</f>
        <v>0</v>
      </c>
      <c r="P104" s="37">
        <f>+SUMIF('Mapping Population'!$C$4:$C$83,$A104&amp;P$75,'Mapping Population'!$D$4:$D$83)*VLOOKUP($A104,'Inputs - population data'!$A$7:$D$103,3,FALSE)</f>
        <v>0</v>
      </c>
      <c r="Q104" s="37">
        <f>+SUMIF('Mapping Population'!$C$4:$C$83,$A104&amp;Q$75,'Mapping Population'!$D$4:$D$83)*VLOOKUP($A104,'Inputs - population data'!$A$7:$D$103,3,FALSE)</f>
        <v>0</v>
      </c>
      <c r="R104" s="37">
        <f>+SUMIF('Mapping Population'!$C$4:$C$83,$A104&amp;R$75,'Mapping Population'!$D$4:$D$83)*VLOOKUP($A104,'Inputs - population data'!$A$7:$D$103,3,FALSE)</f>
        <v>0</v>
      </c>
    </row>
    <row r="105" spans="1:18" x14ac:dyDescent="0.25">
      <c r="A105" s="1" t="s">
        <v>22</v>
      </c>
      <c r="B105" s="37">
        <f>+SUMIF('Mapping Population'!$C$4:$C$83,$A105&amp;B$75,'Mapping Population'!$D$4:$D$83)*VLOOKUP($A105,'Inputs - population data'!$A$7:$D$103,3,FALSE)</f>
        <v>0</v>
      </c>
      <c r="C105" s="37">
        <f>+SUMIF('Mapping Population'!$C$4:$C$83,$A105&amp;C$75,'Mapping Population'!$D$4:$D$83)*VLOOKUP($A105,'Inputs - population data'!$A$7:$D$103,3,FALSE)</f>
        <v>0</v>
      </c>
      <c r="D105" s="37">
        <f>+SUMIF('Mapping Population'!$C$4:$C$83,$A105&amp;D$75,'Mapping Population'!$D$4:$D$83)*VLOOKUP($A105,'Inputs - population data'!$A$7:$D$103,3,FALSE)</f>
        <v>0</v>
      </c>
      <c r="E105" s="37">
        <f>+SUMIF('Mapping Population'!$C$4:$C$83,$A105&amp;E$75,'Mapping Population'!$D$4:$D$83)*VLOOKUP($A105,'Inputs - population data'!$A$7:$D$103,3,FALSE)</f>
        <v>0</v>
      </c>
      <c r="F105" s="37">
        <f>+SUMIF('Mapping Population'!$C$4:$C$83,$A105&amp;F$75,'Mapping Population'!$D$4:$D$83)*VLOOKUP($A105,'Inputs - population data'!$A$7:$D$103,3,FALSE)</f>
        <v>0</v>
      </c>
      <c r="G105" s="37">
        <f>+SUMIF('Mapping Population'!$C$4:$C$83,$A105&amp;G$75,'Mapping Population'!$D$4:$D$83)*VLOOKUP($A105,'Inputs - population data'!$A$7:$D$103,3,FALSE)</f>
        <v>0</v>
      </c>
      <c r="H105" s="37">
        <f>+SUMIF('Mapping Population'!$C$4:$C$83,$A105&amp;H$75,'Mapping Population'!$D$4:$D$83)*VLOOKUP($A105,'Inputs - population data'!$A$7:$D$103,3,FALSE)</f>
        <v>0</v>
      </c>
      <c r="I105" s="37">
        <f>+SUMIF('Mapping Population'!$C$4:$C$83,$A105&amp;I$75,'Mapping Population'!$D$4:$D$83)*VLOOKUP($A105,'Inputs - population data'!$A$7:$D$103,3,FALSE)</f>
        <v>0</v>
      </c>
      <c r="J105" s="37">
        <f>+SUMIF('Mapping Population'!$C$4:$C$83,$A105&amp;J$75,'Mapping Population'!$D$4:$D$83)*VLOOKUP($A105,'Inputs - population data'!$A$7:$D$103,3,FALSE)</f>
        <v>0</v>
      </c>
      <c r="K105" s="37">
        <f>+SUMIF('Mapping Population'!$C$4:$C$83,$A105&amp;K$75,'Mapping Population'!$D$4:$D$83)*VLOOKUP($A105,'Inputs - population data'!$A$7:$D$103,3,FALSE)</f>
        <v>0</v>
      </c>
      <c r="L105" s="37">
        <f>+SUMIF('Mapping Population'!$C$4:$C$83,$A105&amp;L$75,'Mapping Population'!$D$4:$D$83)*VLOOKUP($A105,'Inputs - population data'!$A$7:$D$103,3,FALSE)</f>
        <v>0</v>
      </c>
      <c r="M105" s="37">
        <f>+SUMIF('Mapping Population'!$C$4:$C$83,$A105&amp;M$75,'Mapping Population'!$D$4:$D$83)*VLOOKUP($A105,'Inputs - population data'!$A$7:$D$103,3,FALSE)</f>
        <v>0</v>
      </c>
      <c r="N105" s="37">
        <f>+SUMIF('Mapping Population'!$C$4:$C$83,$A105&amp;N$75,'Mapping Population'!$D$4:$D$83)*VLOOKUP($A105,'Inputs - population data'!$A$7:$D$103,3,FALSE)</f>
        <v>0</v>
      </c>
      <c r="O105" s="37">
        <f>+SUMIF('Mapping Population'!$C$4:$C$83,$A105&amp;O$75,'Mapping Population'!$D$4:$D$83)*VLOOKUP($A105,'Inputs - population data'!$A$7:$D$103,3,FALSE)</f>
        <v>0</v>
      </c>
      <c r="P105" s="37">
        <f>+SUMIF('Mapping Population'!$C$4:$C$83,$A105&amp;P$75,'Mapping Population'!$D$4:$D$83)*VLOOKUP($A105,'Inputs - population data'!$A$7:$D$103,3,FALSE)</f>
        <v>0</v>
      </c>
      <c r="Q105" s="37">
        <f>+SUMIF('Mapping Population'!$C$4:$C$83,$A105&amp;Q$75,'Mapping Population'!$D$4:$D$83)*VLOOKUP($A105,'Inputs - population data'!$A$7:$D$103,3,FALSE)</f>
        <v>0</v>
      </c>
      <c r="R105" s="37">
        <f>+SUMIF('Mapping Population'!$C$4:$C$83,$A105&amp;R$75,'Mapping Population'!$D$4:$D$83)*VLOOKUP($A105,'Inputs - population data'!$A$7:$D$103,3,FALSE)</f>
        <v>0</v>
      </c>
    </row>
    <row r="106" spans="1:18" x14ac:dyDescent="0.25">
      <c r="A106" s="1" t="s">
        <v>151</v>
      </c>
      <c r="B106" s="37">
        <f>+SUMIF('Mapping Population'!$C$4:$C$83,$A106&amp;B$75,'Mapping Population'!$D$4:$D$83)*VLOOKUP($A106,'Inputs - population data'!$A$7:$D$103,3,FALSE)</f>
        <v>0</v>
      </c>
      <c r="C106" s="37">
        <f>+SUMIF('Mapping Population'!$C$4:$C$83,$A106&amp;C$75,'Mapping Population'!$D$4:$D$83)*VLOOKUP($A106,'Inputs - population data'!$A$7:$D$103,3,FALSE)</f>
        <v>0</v>
      </c>
      <c r="D106" s="37">
        <f>+SUMIF('Mapping Population'!$C$4:$C$83,$A106&amp;D$75,'Mapping Population'!$D$4:$D$83)*VLOOKUP($A106,'Inputs - population data'!$A$7:$D$103,3,FALSE)</f>
        <v>0</v>
      </c>
      <c r="E106" s="37">
        <f>+SUMIF('Mapping Population'!$C$4:$C$83,$A106&amp;E$75,'Mapping Population'!$D$4:$D$83)*VLOOKUP($A106,'Inputs - population data'!$A$7:$D$103,3,FALSE)</f>
        <v>0</v>
      </c>
      <c r="F106" s="37">
        <f>+SUMIF('Mapping Population'!$C$4:$C$83,$A106&amp;F$75,'Mapping Population'!$D$4:$D$83)*VLOOKUP($A106,'Inputs - population data'!$A$7:$D$103,3,FALSE)</f>
        <v>0</v>
      </c>
      <c r="G106" s="37">
        <f>+SUMIF('Mapping Population'!$C$4:$C$83,$A106&amp;G$75,'Mapping Population'!$D$4:$D$83)*VLOOKUP($A106,'Inputs - population data'!$A$7:$D$103,3,FALSE)</f>
        <v>0</v>
      </c>
      <c r="H106" s="37">
        <f>+SUMIF('Mapping Population'!$C$4:$C$83,$A106&amp;H$75,'Mapping Population'!$D$4:$D$83)*VLOOKUP($A106,'Inputs - population data'!$A$7:$D$103,3,FALSE)</f>
        <v>0</v>
      </c>
      <c r="I106" s="37">
        <f>+SUMIF('Mapping Population'!$C$4:$C$83,$A106&amp;I$75,'Mapping Population'!$D$4:$D$83)*VLOOKUP($A106,'Inputs - population data'!$A$7:$D$103,3,FALSE)</f>
        <v>0</v>
      </c>
      <c r="J106" s="37">
        <f>+SUMIF('Mapping Population'!$C$4:$C$83,$A106&amp;J$75,'Mapping Population'!$D$4:$D$83)*VLOOKUP($A106,'Inputs - population data'!$A$7:$D$103,3,FALSE)</f>
        <v>0</v>
      </c>
      <c r="K106" s="37">
        <f>+SUMIF('Mapping Population'!$C$4:$C$83,$A106&amp;K$75,'Mapping Population'!$D$4:$D$83)*VLOOKUP($A106,'Inputs - population data'!$A$7:$D$103,3,FALSE)</f>
        <v>0</v>
      </c>
      <c r="L106" s="37">
        <f>+SUMIF('Mapping Population'!$C$4:$C$83,$A106&amp;L$75,'Mapping Population'!$D$4:$D$83)*VLOOKUP($A106,'Inputs - population data'!$A$7:$D$103,3,FALSE)</f>
        <v>0</v>
      </c>
      <c r="M106" s="37">
        <f>+SUMIF('Mapping Population'!$C$4:$C$83,$A106&amp;M$75,'Mapping Population'!$D$4:$D$83)*VLOOKUP($A106,'Inputs - population data'!$A$7:$D$103,3,FALSE)</f>
        <v>23500</v>
      </c>
      <c r="N106" s="37">
        <f>+SUMIF('Mapping Population'!$C$4:$C$83,$A106&amp;N$75,'Mapping Population'!$D$4:$D$83)*VLOOKUP($A106,'Inputs - population data'!$A$7:$D$103,3,FALSE)</f>
        <v>0</v>
      </c>
      <c r="O106" s="37">
        <f>+SUMIF('Mapping Population'!$C$4:$C$83,$A106&amp;O$75,'Mapping Population'!$D$4:$D$83)*VLOOKUP($A106,'Inputs - population data'!$A$7:$D$103,3,FALSE)</f>
        <v>0</v>
      </c>
      <c r="P106" s="37">
        <f>+SUMIF('Mapping Population'!$C$4:$C$83,$A106&amp;P$75,'Mapping Population'!$D$4:$D$83)*VLOOKUP($A106,'Inputs - population data'!$A$7:$D$103,3,FALSE)</f>
        <v>0</v>
      </c>
      <c r="Q106" s="37">
        <f>+SUMIF('Mapping Population'!$C$4:$C$83,$A106&amp;Q$75,'Mapping Population'!$D$4:$D$83)*VLOOKUP($A106,'Inputs - population data'!$A$7:$D$103,3,FALSE)</f>
        <v>0</v>
      </c>
      <c r="R106" s="37">
        <f>+SUMIF('Mapping Population'!$C$4:$C$83,$A106&amp;R$75,'Mapping Population'!$D$4:$D$83)*VLOOKUP($A106,'Inputs - population data'!$A$7:$D$103,3,FALSE)</f>
        <v>0</v>
      </c>
    </row>
    <row r="107" spans="1:18" x14ac:dyDescent="0.25">
      <c r="A107" s="1" t="s">
        <v>79</v>
      </c>
      <c r="B107" s="37">
        <f>+SUMIF('Mapping Population'!$C$4:$C$83,$A107&amp;B$75,'Mapping Population'!$D$4:$D$83)*VLOOKUP($A107,'Inputs - population data'!$A$7:$D$103,3,FALSE)</f>
        <v>0</v>
      </c>
      <c r="C107" s="37">
        <f>+SUMIF('Mapping Population'!$C$4:$C$83,$A107&amp;C$75,'Mapping Population'!$D$4:$D$83)*VLOOKUP($A107,'Inputs - population data'!$A$7:$D$103,3,FALSE)</f>
        <v>0</v>
      </c>
      <c r="D107" s="37">
        <f>+SUMIF('Mapping Population'!$C$4:$C$83,$A107&amp;D$75,'Mapping Population'!$D$4:$D$83)*VLOOKUP($A107,'Inputs - population data'!$A$7:$D$103,3,FALSE)</f>
        <v>0</v>
      </c>
      <c r="E107" s="37">
        <f>+SUMIF('Mapping Population'!$C$4:$C$83,$A107&amp;E$75,'Mapping Population'!$D$4:$D$83)*VLOOKUP($A107,'Inputs - population data'!$A$7:$D$103,3,FALSE)</f>
        <v>0</v>
      </c>
      <c r="F107" s="37">
        <f>+SUMIF('Mapping Population'!$C$4:$C$83,$A107&amp;F$75,'Mapping Population'!$D$4:$D$83)*VLOOKUP($A107,'Inputs - population data'!$A$7:$D$103,3,FALSE)</f>
        <v>0</v>
      </c>
      <c r="G107" s="37">
        <f>+SUMIF('Mapping Population'!$C$4:$C$83,$A107&amp;G$75,'Mapping Population'!$D$4:$D$83)*VLOOKUP($A107,'Inputs - population data'!$A$7:$D$103,3,FALSE)</f>
        <v>0</v>
      </c>
      <c r="H107" s="37">
        <f>+SUMIF('Mapping Population'!$C$4:$C$83,$A107&amp;H$75,'Mapping Population'!$D$4:$D$83)*VLOOKUP($A107,'Inputs - population data'!$A$7:$D$103,3,FALSE)</f>
        <v>0</v>
      </c>
      <c r="I107" s="37">
        <f>+SUMIF('Mapping Population'!$C$4:$C$83,$A107&amp;I$75,'Mapping Population'!$D$4:$D$83)*VLOOKUP($A107,'Inputs - population data'!$A$7:$D$103,3,FALSE)</f>
        <v>0</v>
      </c>
      <c r="J107" s="37">
        <f>+SUMIF('Mapping Population'!$C$4:$C$83,$A107&amp;J$75,'Mapping Population'!$D$4:$D$83)*VLOOKUP($A107,'Inputs - population data'!$A$7:$D$103,3,FALSE)</f>
        <v>0</v>
      </c>
      <c r="K107" s="37">
        <f>+SUMIF('Mapping Population'!$C$4:$C$83,$A107&amp;K$75,'Mapping Population'!$D$4:$D$83)*VLOOKUP($A107,'Inputs - population data'!$A$7:$D$103,3,FALSE)</f>
        <v>0</v>
      </c>
      <c r="L107" s="37">
        <f>+SUMIF('Mapping Population'!$C$4:$C$83,$A107&amp;L$75,'Mapping Population'!$D$4:$D$83)*VLOOKUP($A107,'Inputs - population data'!$A$7:$D$103,3,FALSE)</f>
        <v>0</v>
      </c>
      <c r="M107" s="37">
        <f>+SUMIF('Mapping Population'!$C$4:$C$83,$A107&amp;M$75,'Mapping Population'!$D$4:$D$83)*VLOOKUP($A107,'Inputs - population data'!$A$7:$D$103,3,FALSE)</f>
        <v>32300</v>
      </c>
      <c r="N107" s="37">
        <f>+SUMIF('Mapping Population'!$C$4:$C$83,$A107&amp;N$75,'Mapping Population'!$D$4:$D$83)*VLOOKUP($A107,'Inputs - population data'!$A$7:$D$103,3,FALSE)</f>
        <v>0</v>
      </c>
      <c r="O107" s="37">
        <f>+SUMIF('Mapping Population'!$C$4:$C$83,$A107&amp;O$75,'Mapping Population'!$D$4:$D$83)*VLOOKUP($A107,'Inputs - population data'!$A$7:$D$103,3,FALSE)</f>
        <v>0</v>
      </c>
      <c r="P107" s="37">
        <f>+SUMIF('Mapping Population'!$C$4:$C$83,$A107&amp;P$75,'Mapping Population'!$D$4:$D$83)*VLOOKUP($A107,'Inputs - population data'!$A$7:$D$103,3,FALSE)</f>
        <v>0</v>
      </c>
      <c r="Q107" s="37">
        <f>+SUMIF('Mapping Population'!$C$4:$C$83,$A107&amp;Q$75,'Mapping Population'!$D$4:$D$83)*VLOOKUP($A107,'Inputs - population data'!$A$7:$D$103,3,FALSE)</f>
        <v>0</v>
      </c>
      <c r="R107" s="37">
        <f>+SUMIF('Mapping Population'!$C$4:$C$83,$A107&amp;R$75,'Mapping Population'!$D$4:$D$83)*VLOOKUP($A107,'Inputs - population data'!$A$7:$D$103,3,FALSE)</f>
        <v>0</v>
      </c>
    </row>
    <row r="108" spans="1:18" x14ac:dyDescent="0.25">
      <c r="A108" s="1" t="s">
        <v>68</v>
      </c>
      <c r="B108" s="37">
        <f>+SUMIF('Mapping Population'!$C$4:$C$83,$A108&amp;B$75,'Mapping Population'!$D$4:$D$83)*VLOOKUP($A108,'Inputs - population data'!$A$7:$D$103,3,FALSE)</f>
        <v>0</v>
      </c>
      <c r="C108" s="37">
        <f>+SUMIF('Mapping Population'!$C$4:$C$83,$A108&amp;C$75,'Mapping Population'!$D$4:$D$83)*VLOOKUP($A108,'Inputs - population data'!$A$7:$D$103,3,FALSE)</f>
        <v>0</v>
      </c>
      <c r="D108" s="37">
        <f>+SUMIF('Mapping Population'!$C$4:$C$83,$A108&amp;D$75,'Mapping Population'!$D$4:$D$83)*VLOOKUP($A108,'Inputs - population data'!$A$7:$D$103,3,FALSE)</f>
        <v>0</v>
      </c>
      <c r="E108" s="37">
        <f>+SUMIF('Mapping Population'!$C$4:$C$83,$A108&amp;E$75,'Mapping Population'!$D$4:$D$83)*VLOOKUP($A108,'Inputs - population data'!$A$7:$D$103,3,FALSE)</f>
        <v>0</v>
      </c>
      <c r="F108" s="37">
        <f>+SUMIF('Mapping Population'!$C$4:$C$83,$A108&amp;F$75,'Mapping Population'!$D$4:$D$83)*VLOOKUP($A108,'Inputs - population data'!$A$7:$D$103,3,FALSE)</f>
        <v>0</v>
      </c>
      <c r="G108" s="37">
        <f>+SUMIF('Mapping Population'!$C$4:$C$83,$A108&amp;G$75,'Mapping Population'!$D$4:$D$83)*VLOOKUP($A108,'Inputs - population data'!$A$7:$D$103,3,FALSE)</f>
        <v>0</v>
      </c>
      <c r="H108" s="37">
        <f>+SUMIF('Mapping Population'!$C$4:$C$83,$A108&amp;H$75,'Mapping Population'!$D$4:$D$83)*VLOOKUP($A108,'Inputs - population data'!$A$7:$D$103,3,FALSE)</f>
        <v>0</v>
      </c>
      <c r="I108" s="37">
        <f>+SUMIF('Mapping Population'!$C$4:$C$83,$A108&amp;I$75,'Mapping Population'!$D$4:$D$83)*VLOOKUP($A108,'Inputs - population data'!$A$7:$D$103,3,FALSE)</f>
        <v>0</v>
      </c>
      <c r="J108" s="37">
        <f>+SUMIF('Mapping Population'!$C$4:$C$83,$A108&amp;J$75,'Mapping Population'!$D$4:$D$83)*VLOOKUP($A108,'Inputs - population data'!$A$7:$D$103,3,FALSE)</f>
        <v>0</v>
      </c>
      <c r="K108" s="37">
        <f>+SUMIF('Mapping Population'!$C$4:$C$83,$A108&amp;K$75,'Mapping Population'!$D$4:$D$83)*VLOOKUP($A108,'Inputs - population data'!$A$7:$D$103,3,FALSE)</f>
        <v>0</v>
      </c>
      <c r="L108" s="37">
        <f>+SUMIF('Mapping Population'!$C$4:$C$83,$A108&amp;L$75,'Mapping Population'!$D$4:$D$83)*VLOOKUP($A108,'Inputs - population data'!$A$7:$D$103,3,FALSE)</f>
        <v>0</v>
      </c>
      <c r="M108" s="37">
        <f>+SUMIF('Mapping Population'!$C$4:$C$83,$A108&amp;M$75,'Mapping Population'!$D$4:$D$83)*VLOOKUP($A108,'Inputs - population data'!$A$7:$D$103,3,FALSE)</f>
        <v>0</v>
      </c>
      <c r="N108" s="37">
        <f>+SUMIF('Mapping Population'!$C$4:$C$83,$A108&amp;N$75,'Mapping Population'!$D$4:$D$83)*VLOOKUP($A108,'Inputs - population data'!$A$7:$D$103,3,FALSE)</f>
        <v>0</v>
      </c>
      <c r="O108" s="37">
        <f>+SUMIF('Mapping Population'!$C$4:$C$83,$A108&amp;O$75,'Mapping Population'!$D$4:$D$83)*VLOOKUP($A108,'Inputs - population data'!$A$7:$D$103,3,FALSE)</f>
        <v>0</v>
      </c>
      <c r="P108" s="37">
        <f>+SUMIF('Mapping Population'!$C$4:$C$83,$A108&amp;P$75,'Mapping Population'!$D$4:$D$83)*VLOOKUP($A108,'Inputs - population data'!$A$7:$D$103,3,FALSE)</f>
        <v>58200</v>
      </c>
      <c r="Q108" s="37">
        <f>+SUMIF('Mapping Population'!$C$4:$C$83,$A108&amp;Q$75,'Mapping Population'!$D$4:$D$83)*VLOOKUP($A108,'Inputs - population data'!$A$7:$D$103,3,FALSE)</f>
        <v>0</v>
      </c>
      <c r="R108" s="37">
        <f>+SUMIF('Mapping Population'!$C$4:$C$83,$A108&amp;R$75,'Mapping Population'!$D$4:$D$83)*VLOOKUP($A108,'Inputs - population data'!$A$7:$D$103,3,FALSE)</f>
        <v>0</v>
      </c>
    </row>
    <row r="109" spans="1:18" x14ac:dyDescent="0.25">
      <c r="A109" s="1" t="s">
        <v>70</v>
      </c>
      <c r="B109" s="37">
        <f>+SUMIF('Mapping Population'!$C$4:$C$83,$A109&amp;B$75,'Mapping Population'!$D$4:$D$83)*VLOOKUP($A109,'Inputs - population data'!$A$7:$D$103,3,FALSE)</f>
        <v>0</v>
      </c>
      <c r="C109" s="37">
        <f>+SUMIF('Mapping Population'!$C$4:$C$83,$A109&amp;C$75,'Mapping Population'!$D$4:$D$83)*VLOOKUP($A109,'Inputs - population data'!$A$7:$D$103,3,FALSE)</f>
        <v>0</v>
      </c>
      <c r="D109" s="37">
        <f>+SUMIF('Mapping Population'!$C$4:$C$83,$A109&amp;D$75,'Mapping Population'!$D$4:$D$83)*VLOOKUP($A109,'Inputs - population data'!$A$7:$D$103,3,FALSE)</f>
        <v>0</v>
      </c>
      <c r="E109" s="37">
        <f>+SUMIF('Mapping Population'!$C$4:$C$83,$A109&amp;E$75,'Mapping Population'!$D$4:$D$83)*VLOOKUP($A109,'Inputs - population data'!$A$7:$D$103,3,FALSE)</f>
        <v>0</v>
      </c>
      <c r="F109" s="37">
        <f>+SUMIF('Mapping Population'!$C$4:$C$83,$A109&amp;F$75,'Mapping Population'!$D$4:$D$83)*VLOOKUP($A109,'Inputs - population data'!$A$7:$D$103,3,FALSE)</f>
        <v>0</v>
      </c>
      <c r="G109" s="37">
        <f>+SUMIF('Mapping Population'!$C$4:$C$83,$A109&amp;G$75,'Mapping Population'!$D$4:$D$83)*VLOOKUP($A109,'Inputs - population data'!$A$7:$D$103,3,FALSE)</f>
        <v>0</v>
      </c>
      <c r="H109" s="37">
        <f>+SUMIF('Mapping Population'!$C$4:$C$83,$A109&amp;H$75,'Mapping Population'!$D$4:$D$83)*VLOOKUP($A109,'Inputs - population data'!$A$7:$D$103,3,FALSE)</f>
        <v>0</v>
      </c>
      <c r="I109" s="37">
        <f>+SUMIF('Mapping Population'!$C$4:$C$83,$A109&amp;I$75,'Mapping Population'!$D$4:$D$83)*VLOOKUP($A109,'Inputs - population data'!$A$7:$D$103,3,FALSE)</f>
        <v>20988</v>
      </c>
      <c r="J109" s="37">
        <f>+SUMIF('Mapping Population'!$C$4:$C$83,$A109&amp;J$75,'Mapping Population'!$D$4:$D$83)*VLOOKUP($A109,'Inputs - population data'!$A$7:$D$103,3,FALSE)</f>
        <v>26712.000000000004</v>
      </c>
      <c r="K109" s="37">
        <f>+SUMIF('Mapping Population'!$C$4:$C$83,$A109&amp;K$75,'Mapping Population'!$D$4:$D$83)*VLOOKUP($A109,'Inputs - population data'!$A$7:$D$103,3,FALSE)</f>
        <v>0</v>
      </c>
      <c r="L109" s="37">
        <f>+SUMIF('Mapping Population'!$C$4:$C$83,$A109&amp;L$75,'Mapping Population'!$D$4:$D$83)*VLOOKUP($A109,'Inputs - population data'!$A$7:$D$103,3,FALSE)</f>
        <v>0</v>
      </c>
      <c r="M109" s="37">
        <f>+SUMIF('Mapping Population'!$C$4:$C$83,$A109&amp;M$75,'Mapping Population'!$D$4:$D$83)*VLOOKUP($A109,'Inputs - population data'!$A$7:$D$103,3,FALSE)</f>
        <v>0</v>
      </c>
      <c r="N109" s="37">
        <f>+SUMIF('Mapping Population'!$C$4:$C$83,$A109&amp;N$75,'Mapping Population'!$D$4:$D$83)*VLOOKUP($A109,'Inputs - population data'!$A$7:$D$103,3,FALSE)</f>
        <v>0</v>
      </c>
      <c r="O109" s="37">
        <f>+SUMIF('Mapping Population'!$C$4:$C$83,$A109&amp;O$75,'Mapping Population'!$D$4:$D$83)*VLOOKUP($A109,'Inputs - population data'!$A$7:$D$103,3,FALSE)</f>
        <v>0</v>
      </c>
      <c r="P109" s="37">
        <f>+SUMIF('Mapping Population'!$C$4:$C$83,$A109&amp;P$75,'Mapping Population'!$D$4:$D$83)*VLOOKUP($A109,'Inputs - population data'!$A$7:$D$103,3,FALSE)</f>
        <v>0</v>
      </c>
      <c r="Q109" s="37">
        <f>+SUMIF('Mapping Population'!$C$4:$C$83,$A109&amp;Q$75,'Mapping Population'!$D$4:$D$83)*VLOOKUP($A109,'Inputs - population data'!$A$7:$D$103,3,FALSE)</f>
        <v>0</v>
      </c>
      <c r="R109" s="37">
        <f>+SUMIF('Mapping Population'!$C$4:$C$83,$A109&amp;R$75,'Mapping Population'!$D$4:$D$83)*VLOOKUP($A109,'Inputs - population data'!$A$7:$D$103,3,FALSE)</f>
        <v>0</v>
      </c>
    </row>
    <row r="110" spans="1:18" x14ac:dyDescent="0.25">
      <c r="A110" s="1" t="s">
        <v>30</v>
      </c>
      <c r="B110" s="37">
        <f>+SUMIF('Mapping Population'!$C$4:$C$83,$A110&amp;B$75,'Mapping Population'!$D$4:$D$83)*VLOOKUP($A110,'Inputs - population data'!$A$7:$D$103,3,FALSE)</f>
        <v>0</v>
      </c>
      <c r="C110" s="37">
        <f>+SUMIF('Mapping Population'!$C$4:$C$83,$A110&amp;C$75,'Mapping Population'!$D$4:$D$83)*VLOOKUP($A110,'Inputs - population data'!$A$7:$D$103,3,FALSE)</f>
        <v>0</v>
      </c>
      <c r="D110" s="37">
        <f>+SUMIF('Mapping Population'!$C$4:$C$83,$A110&amp;D$75,'Mapping Population'!$D$4:$D$83)*VLOOKUP($A110,'Inputs - population data'!$A$7:$D$103,3,FALSE)</f>
        <v>0</v>
      </c>
      <c r="E110" s="37">
        <f>+SUMIF('Mapping Population'!$C$4:$C$83,$A110&amp;E$75,'Mapping Population'!$D$4:$D$83)*VLOOKUP($A110,'Inputs - population data'!$A$7:$D$103,3,FALSE)</f>
        <v>0</v>
      </c>
      <c r="F110" s="37">
        <f>+SUMIF('Mapping Population'!$C$4:$C$83,$A110&amp;F$75,'Mapping Population'!$D$4:$D$83)*VLOOKUP($A110,'Inputs - population data'!$A$7:$D$103,3,FALSE)</f>
        <v>0</v>
      </c>
      <c r="G110" s="37">
        <f>+SUMIF('Mapping Population'!$C$4:$C$83,$A110&amp;G$75,'Mapping Population'!$D$4:$D$83)*VLOOKUP($A110,'Inputs - population data'!$A$7:$D$103,3,FALSE)</f>
        <v>0</v>
      </c>
      <c r="H110" s="37">
        <f>+SUMIF('Mapping Population'!$C$4:$C$83,$A110&amp;H$75,'Mapping Population'!$D$4:$D$83)*VLOOKUP($A110,'Inputs - population data'!$A$7:$D$103,3,FALSE)</f>
        <v>0</v>
      </c>
      <c r="I110" s="37">
        <f>+SUMIF('Mapping Population'!$C$4:$C$83,$A110&amp;I$75,'Mapping Population'!$D$4:$D$83)*VLOOKUP($A110,'Inputs - population data'!$A$7:$D$103,3,FALSE)</f>
        <v>0</v>
      </c>
      <c r="J110" s="37">
        <f>+SUMIF('Mapping Population'!$C$4:$C$83,$A110&amp;J$75,'Mapping Population'!$D$4:$D$83)*VLOOKUP($A110,'Inputs - population data'!$A$7:$D$103,3,FALSE)</f>
        <v>0</v>
      </c>
      <c r="K110" s="37">
        <f>+SUMIF('Mapping Population'!$C$4:$C$83,$A110&amp;K$75,'Mapping Population'!$D$4:$D$83)*VLOOKUP($A110,'Inputs - population data'!$A$7:$D$103,3,FALSE)</f>
        <v>0</v>
      </c>
      <c r="L110" s="37">
        <f>+SUMIF('Mapping Population'!$C$4:$C$83,$A110&amp;L$75,'Mapping Population'!$D$4:$D$83)*VLOOKUP($A110,'Inputs - population data'!$A$7:$D$103,3,FALSE)</f>
        <v>0</v>
      </c>
      <c r="M110" s="37">
        <f>+SUMIF('Mapping Population'!$C$4:$C$83,$A110&amp;M$75,'Mapping Population'!$D$4:$D$83)*VLOOKUP($A110,'Inputs - population data'!$A$7:$D$103,3,FALSE)</f>
        <v>75300</v>
      </c>
      <c r="N110" s="37">
        <f>+SUMIF('Mapping Population'!$C$4:$C$83,$A110&amp;N$75,'Mapping Population'!$D$4:$D$83)*VLOOKUP($A110,'Inputs - population data'!$A$7:$D$103,3,FALSE)</f>
        <v>0</v>
      </c>
      <c r="O110" s="37">
        <f>+SUMIF('Mapping Population'!$C$4:$C$83,$A110&amp;O$75,'Mapping Population'!$D$4:$D$83)*VLOOKUP($A110,'Inputs - population data'!$A$7:$D$103,3,FALSE)</f>
        <v>0</v>
      </c>
      <c r="P110" s="37">
        <f>+SUMIF('Mapping Population'!$C$4:$C$83,$A110&amp;P$75,'Mapping Population'!$D$4:$D$83)*VLOOKUP($A110,'Inputs - population data'!$A$7:$D$103,3,FALSE)</f>
        <v>0</v>
      </c>
      <c r="Q110" s="37">
        <f>+SUMIF('Mapping Population'!$C$4:$C$83,$A110&amp;Q$75,'Mapping Population'!$D$4:$D$83)*VLOOKUP($A110,'Inputs - population data'!$A$7:$D$103,3,FALSE)</f>
        <v>0</v>
      </c>
      <c r="R110" s="37">
        <f>+SUMIF('Mapping Population'!$C$4:$C$83,$A110&amp;R$75,'Mapping Population'!$D$4:$D$83)*VLOOKUP($A110,'Inputs - population data'!$A$7:$D$103,3,FALSE)</f>
        <v>0</v>
      </c>
    </row>
    <row r="111" spans="1:18" x14ac:dyDescent="0.25">
      <c r="A111" s="1" t="s">
        <v>75</v>
      </c>
      <c r="B111" s="37">
        <f>+SUMIF('Mapping Population'!$C$4:$C$83,$A111&amp;B$75,'Mapping Population'!$D$4:$D$83)*VLOOKUP($A111,'Inputs - population data'!$A$7:$D$103,3,FALSE)</f>
        <v>0</v>
      </c>
      <c r="C111" s="37">
        <f>+SUMIF('Mapping Population'!$C$4:$C$83,$A111&amp;C$75,'Mapping Population'!$D$4:$D$83)*VLOOKUP($A111,'Inputs - population data'!$A$7:$D$103,3,FALSE)</f>
        <v>0</v>
      </c>
      <c r="D111" s="37">
        <f>+SUMIF('Mapping Population'!$C$4:$C$83,$A111&amp;D$75,'Mapping Population'!$D$4:$D$83)*VLOOKUP($A111,'Inputs - population data'!$A$7:$D$103,3,FALSE)</f>
        <v>0</v>
      </c>
      <c r="E111" s="37">
        <f>+SUMIF('Mapping Population'!$C$4:$C$83,$A111&amp;E$75,'Mapping Population'!$D$4:$D$83)*VLOOKUP($A111,'Inputs - population data'!$A$7:$D$103,3,FALSE)</f>
        <v>0</v>
      </c>
      <c r="F111" s="37">
        <f>+SUMIF('Mapping Population'!$C$4:$C$83,$A111&amp;F$75,'Mapping Population'!$D$4:$D$83)*VLOOKUP($A111,'Inputs - population data'!$A$7:$D$103,3,FALSE)</f>
        <v>0</v>
      </c>
      <c r="G111" s="37">
        <f>+SUMIF('Mapping Population'!$C$4:$C$83,$A111&amp;G$75,'Mapping Population'!$D$4:$D$83)*VLOOKUP($A111,'Inputs - population data'!$A$7:$D$103,3,FALSE)</f>
        <v>0</v>
      </c>
      <c r="H111" s="37">
        <f>+SUMIF('Mapping Population'!$C$4:$C$83,$A111&amp;H$75,'Mapping Population'!$D$4:$D$83)*VLOOKUP($A111,'Inputs - population data'!$A$7:$D$103,3,FALSE)</f>
        <v>8670</v>
      </c>
      <c r="I111" s="37">
        <f>+SUMIF('Mapping Population'!$C$4:$C$83,$A111&amp;I$75,'Mapping Population'!$D$4:$D$83)*VLOOKUP($A111,'Inputs - population data'!$A$7:$D$103,3,FALSE)</f>
        <v>0</v>
      </c>
      <c r="J111" s="37">
        <f>+SUMIF('Mapping Population'!$C$4:$C$83,$A111&amp;J$75,'Mapping Population'!$D$4:$D$83)*VLOOKUP($A111,'Inputs - population data'!$A$7:$D$103,3,FALSE)</f>
        <v>0</v>
      </c>
      <c r="K111" s="37">
        <f>+SUMIF('Mapping Population'!$C$4:$C$83,$A111&amp;K$75,'Mapping Population'!$D$4:$D$83)*VLOOKUP($A111,'Inputs - population data'!$A$7:$D$103,3,FALSE)</f>
        <v>0</v>
      </c>
      <c r="L111" s="37">
        <f>+SUMIF('Mapping Population'!$C$4:$C$83,$A111&amp;L$75,'Mapping Population'!$D$4:$D$83)*VLOOKUP($A111,'Inputs - population data'!$A$7:$D$103,3,FALSE)</f>
        <v>0</v>
      </c>
      <c r="M111" s="37">
        <f>+SUMIF('Mapping Population'!$C$4:$C$83,$A111&amp;M$75,'Mapping Population'!$D$4:$D$83)*VLOOKUP($A111,'Inputs - population data'!$A$7:$D$103,3,FALSE)</f>
        <v>0</v>
      </c>
      <c r="N111" s="37">
        <f>+SUMIF('Mapping Population'!$C$4:$C$83,$A111&amp;N$75,'Mapping Population'!$D$4:$D$83)*VLOOKUP($A111,'Inputs - population data'!$A$7:$D$103,3,FALSE)</f>
        <v>0</v>
      </c>
      <c r="O111" s="37">
        <f>+SUMIF('Mapping Population'!$C$4:$C$83,$A111&amp;O$75,'Mapping Population'!$D$4:$D$83)*VLOOKUP($A111,'Inputs - population data'!$A$7:$D$103,3,FALSE)</f>
        <v>0</v>
      </c>
      <c r="P111" s="37">
        <f>+SUMIF('Mapping Population'!$C$4:$C$83,$A111&amp;P$75,'Mapping Population'!$D$4:$D$83)*VLOOKUP($A111,'Inputs - population data'!$A$7:$D$103,3,FALSE)</f>
        <v>0</v>
      </c>
      <c r="Q111" s="37">
        <f>+SUMIF('Mapping Population'!$C$4:$C$83,$A111&amp;Q$75,'Mapping Population'!$D$4:$D$83)*VLOOKUP($A111,'Inputs - population data'!$A$7:$D$103,3,FALSE)</f>
        <v>0</v>
      </c>
      <c r="R111" s="37">
        <f>+SUMIF('Mapping Population'!$C$4:$C$83,$A111&amp;R$75,'Mapping Population'!$D$4:$D$83)*VLOOKUP($A111,'Inputs - population data'!$A$7:$D$103,3,FALSE)</f>
        <v>0</v>
      </c>
    </row>
    <row r="112" spans="1:18" x14ac:dyDescent="0.25">
      <c r="A112" s="1" t="s">
        <v>159</v>
      </c>
      <c r="B112" s="37">
        <f>+SUMIF('Mapping Population'!$C$4:$C$83,$A112&amp;B$75,'Mapping Population'!$D$4:$D$83)*VLOOKUP($A112,'Inputs - population data'!$A$7:$D$103,3,FALSE)</f>
        <v>0</v>
      </c>
      <c r="C112" s="37">
        <f>+SUMIF('Mapping Population'!$C$4:$C$83,$A112&amp;C$75,'Mapping Population'!$D$4:$D$83)*VLOOKUP($A112,'Inputs - population data'!$A$7:$D$103,3,FALSE)</f>
        <v>0</v>
      </c>
      <c r="D112" s="37">
        <f>+SUMIF('Mapping Population'!$C$4:$C$83,$A112&amp;D$75,'Mapping Population'!$D$4:$D$83)*VLOOKUP($A112,'Inputs - population data'!$A$7:$D$103,3,FALSE)</f>
        <v>0</v>
      </c>
      <c r="E112" s="37">
        <f>+SUMIF('Mapping Population'!$C$4:$C$83,$A112&amp;E$75,'Mapping Population'!$D$4:$D$83)*VLOOKUP($A112,'Inputs - population data'!$A$7:$D$103,3,FALSE)</f>
        <v>0</v>
      </c>
      <c r="F112" s="37">
        <f>+SUMIF('Mapping Population'!$C$4:$C$83,$A112&amp;F$75,'Mapping Population'!$D$4:$D$83)*VLOOKUP($A112,'Inputs - population data'!$A$7:$D$103,3,FALSE)</f>
        <v>0</v>
      </c>
      <c r="G112" s="37">
        <f>+SUMIF('Mapping Population'!$C$4:$C$83,$A112&amp;G$75,'Mapping Population'!$D$4:$D$83)*VLOOKUP($A112,'Inputs - population data'!$A$7:$D$103,3,FALSE)</f>
        <v>0</v>
      </c>
      <c r="H112" s="37">
        <f>+SUMIF('Mapping Population'!$C$4:$C$83,$A112&amp;H$75,'Mapping Population'!$D$4:$D$83)*VLOOKUP($A112,'Inputs - population data'!$A$7:$D$103,3,FALSE)</f>
        <v>0</v>
      </c>
      <c r="I112" s="37">
        <f>+SUMIF('Mapping Population'!$C$4:$C$83,$A112&amp;I$75,'Mapping Population'!$D$4:$D$83)*VLOOKUP($A112,'Inputs - population data'!$A$7:$D$103,3,FALSE)</f>
        <v>0</v>
      </c>
      <c r="J112" s="37">
        <f>+SUMIF('Mapping Population'!$C$4:$C$83,$A112&amp;J$75,'Mapping Population'!$D$4:$D$83)*VLOOKUP($A112,'Inputs - population data'!$A$7:$D$103,3,FALSE)</f>
        <v>0</v>
      </c>
      <c r="K112" s="37">
        <f>+SUMIF('Mapping Population'!$C$4:$C$83,$A112&amp;K$75,'Mapping Population'!$D$4:$D$83)*VLOOKUP($A112,'Inputs - population data'!$A$7:$D$103,3,FALSE)</f>
        <v>0</v>
      </c>
      <c r="L112" s="37">
        <f>+SUMIF('Mapping Population'!$C$4:$C$83,$A112&amp;L$75,'Mapping Population'!$D$4:$D$83)*VLOOKUP($A112,'Inputs - population data'!$A$7:$D$103,3,FALSE)</f>
        <v>0</v>
      </c>
      <c r="M112" s="37">
        <f>+SUMIF('Mapping Population'!$C$4:$C$83,$A112&amp;M$75,'Mapping Population'!$D$4:$D$83)*VLOOKUP($A112,'Inputs - population data'!$A$7:$D$103,3,FALSE)</f>
        <v>0</v>
      </c>
      <c r="N112" s="37">
        <f>+SUMIF('Mapping Population'!$C$4:$C$83,$A112&amp;N$75,'Mapping Population'!$D$4:$D$83)*VLOOKUP($A112,'Inputs - population data'!$A$7:$D$103,3,FALSE)</f>
        <v>9170</v>
      </c>
      <c r="O112" s="37">
        <f>+SUMIF('Mapping Population'!$C$4:$C$83,$A112&amp;O$75,'Mapping Population'!$D$4:$D$83)*VLOOKUP($A112,'Inputs - population data'!$A$7:$D$103,3,FALSE)</f>
        <v>0</v>
      </c>
      <c r="P112" s="37">
        <f>+SUMIF('Mapping Population'!$C$4:$C$83,$A112&amp;P$75,'Mapping Population'!$D$4:$D$83)*VLOOKUP($A112,'Inputs - population data'!$A$7:$D$103,3,FALSE)</f>
        <v>0</v>
      </c>
      <c r="Q112" s="37">
        <f>+SUMIF('Mapping Population'!$C$4:$C$83,$A112&amp;Q$75,'Mapping Population'!$D$4:$D$83)*VLOOKUP($A112,'Inputs - population data'!$A$7:$D$103,3,FALSE)</f>
        <v>0</v>
      </c>
      <c r="R112" s="37">
        <f>+SUMIF('Mapping Population'!$C$4:$C$83,$A112&amp;R$75,'Mapping Population'!$D$4:$D$83)*VLOOKUP($A112,'Inputs - population data'!$A$7:$D$103,3,FALSE)</f>
        <v>0</v>
      </c>
    </row>
    <row r="113" spans="1:18" x14ac:dyDescent="0.25">
      <c r="A113" s="1" t="s">
        <v>57</v>
      </c>
      <c r="B113" s="37">
        <f>+SUMIF('Mapping Population'!$C$4:$C$83,$A113&amp;B$75,'Mapping Population'!$D$4:$D$83)*VLOOKUP($A113,'Inputs - population data'!$A$7:$D$103,3,FALSE)</f>
        <v>0</v>
      </c>
      <c r="C113" s="37">
        <f>+SUMIF('Mapping Population'!$C$4:$C$83,$A113&amp;C$75,'Mapping Population'!$D$4:$D$83)*VLOOKUP($A113,'Inputs - population data'!$A$7:$D$103,3,FALSE)</f>
        <v>0</v>
      </c>
      <c r="D113" s="37">
        <f>+SUMIF('Mapping Population'!$C$4:$C$83,$A113&amp;D$75,'Mapping Population'!$D$4:$D$83)*VLOOKUP($A113,'Inputs - population data'!$A$7:$D$103,3,FALSE)</f>
        <v>0</v>
      </c>
      <c r="E113" s="37">
        <f>+SUMIF('Mapping Population'!$C$4:$C$83,$A113&amp;E$75,'Mapping Population'!$D$4:$D$83)*VLOOKUP($A113,'Inputs - population data'!$A$7:$D$103,3,FALSE)</f>
        <v>0</v>
      </c>
      <c r="F113" s="37">
        <f>+SUMIF('Mapping Population'!$C$4:$C$83,$A113&amp;F$75,'Mapping Population'!$D$4:$D$83)*VLOOKUP($A113,'Inputs - population data'!$A$7:$D$103,3,FALSE)</f>
        <v>0</v>
      </c>
      <c r="G113" s="37">
        <f>+SUMIF('Mapping Population'!$C$4:$C$83,$A113&amp;G$75,'Mapping Population'!$D$4:$D$83)*VLOOKUP($A113,'Inputs - population data'!$A$7:$D$103,3,FALSE)</f>
        <v>0</v>
      </c>
      <c r="H113" s="37">
        <f>+SUMIF('Mapping Population'!$C$4:$C$83,$A113&amp;H$75,'Mapping Population'!$D$4:$D$83)*VLOOKUP($A113,'Inputs - population data'!$A$7:$D$103,3,FALSE)</f>
        <v>0</v>
      </c>
      <c r="I113" s="37">
        <f>+SUMIF('Mapping Population'!$C$4:$C$83,$A113&amp;I$75,'Mapping Population'!$D$4:$D$83)*VLOOKUP($A113,'Inputs - population data'!$A$7:$D$103,3,FALSE)</f>
        <v>0</v>
      </c>
      <c r="J113" s="37">
        <f>+SUMIF('Mapping Population'!$C$4:$C$83,$A113&amp;J$75,'Mapping Population'!$D$4:$D$83)*VLOOKUP($A113,'Inputs - population data'!$A$7:$D$103,3,FALSE)</f>
        <v>0</v>
      </c>
      <c r="K113" s="37">
        <f>+SUMIF('Mapping Population'!$C$4:$C$83,$A113&amp;K$75,'Mapping Population'!$D$4:$D$83)*VLOOKUP($A113,'Inputs - population data'!$A$7:$D$103,3,FALSE)</f>
        <v>0</v>
      </c>
      <c r="L113" s="37">
        <f>+SUMIF('Mapping Population'!$C$4:$C$83,$A113&amp;L$75,'Mapping Population'!$D$4:$D$83)*VLOOKUP($A113,'Inputs - population data'!$A$7:$D$103,3,FALSE)</f>
        <v>0</v>
      </c>
      <c r="M113" s="37">
        <f>+SUMIF('Mapping Population'!$C$4:$C$83,$A113&amp;M$75,'Mapping Population'!$D$4:$D$83)*VLOOKUP($A113,'Inputs - population data'!$A$7:$D$103,3,FALSE)</f>
        <v>88100</v>
      </c>
      <c r="N113" s="37">
        <f>+SUMIF('Mapping Population'!$C$4:$C$83,$A113&amp;N$75,'Mapping Population'!$D$4:$D$83)*VLOOKUP($A113,'Inputs - population data'!$A$7:$D$103,3,FALSE)</f>
        <v>0</v>
      </c>
      <c r="O113" s="37">
        <f>+SUMIF('Mapping Population'!$C$4:$C$83,$A113&amp;O$75,'Mapping Population'!$D$4:$D$83)*VLOOKUP($A113,'Inputs - population data'!$A$7:$D$103,3,FALSE)</f>
        <v>0</v>
      </c>
      <c r="P113" s="37">
        <f>+SUMIF('Mapping Population'!$C$4:$C$83,$A113&amp;P$75,'Mapping Population'!$D$4:$D$83)*VLOOKUP($A113,'Inputs - population data'!$A$7:$D$103,3,FALSE)</f>
        <v>0</v>
      </c>
      <c r="Q113" s="37">
        <f>+SUMIF('Mapping Population'!$C$4:$C$83,$A113&amp;Q$75,'Mapping Population'!$D$4:$D$83)*VLOOKUP($A113,'Inputs - population data'!$A$7:$D$103,3,FALSE)</f>
        <v>0</v>
      </c>
      <c r="R113" s="37">
        <f>+SUMIF('Mapping Population'!$C$4:$C$83,$A113&amp;R$75,'Mapping Population'!$D$4:$D$83)*VLOOKUP($A113,'Inputs - population data'!$A$7:$D$103,3,FALSE)</f>
        <v>0</v>
      </c>
    </row>
    <row r="114" spans="1:18" x14ac:dyDescent="0.25">
      <c r="A114" s="1" t="s">
        <v>216</v>
      </c>
      <c r="B114" s="37">
        <f>+SUMIF('Mapping Population'!$C$4:$C$83,$A114&amp;B$75,'Mapping Population'!$D$4:$D$83)*VLOOKUP($A114,'Inputs - population data'!$A$7:$D$103,3,FALSE)</f>
        <v>0</v>
      </c>
      <c r="C114" s="37">
        <f>+SUMIF('Mapping Population'!$C$4:$C$83,$A114&amp;C$75,'Mapping Population'!$D$4:$D$83)*VLOOKUP($A114,'Inputs - population data'!$A$7:$D$103,3,FALSE)</f>
        <v>0</v>
      </c>
      <c r="D114" s="37">
        <f>+SUMIF('Mapping Population'!$C$4:$C$83,$A114&amp;D$75,'Mapping Population'!$D$4:$D$83)*VLOOKUP($A114,'Inputs - population data'!$A$7:$D$103,3,FALSE)</f>
        <v>0</v>
      </c>
      <c r="E114" s="37">
        <f>+SUMIF('Mapping Population'!$C$4:$C$83,$A114&amp;E$75,'Mapping Population'!$D$4:$D$83)*VLOOKUP($A114,'Inputs - population data'!$A$7:$D$103,3,FALSE)</f>
        <v>0</v>
      </c>
      <c r="F114" s="37">
        <f>+SUMIF('Mapping Population'!$C$4:$C$83,$A114&amp;F$75,'Mapping Population'!$D$4:$D$83)*VLOOKUP($A114,'Inputs - population data'!$A$7:$D$103,3,FALSE)</f>
        <v>0</v>
      </c>
      <c r="G114" s="37">
        <f>+SUMIF('Mapping Population'!$C$4:$C$83,$A114&amp;G$75,'Mapping Population'!$D$4:$D$83)*VLOOKUP($A114,'Inputs - population data'!$A$7:$D$103,3,FALSE)</f>
        <v>0</v>
      </c>
      <c r="H114" s="37">
        <f>+SUMIF('Mapping Population'!$C$4:$C$83,$A114&amp;H$75,'Mapping Population'!$D$4:$D$83)*VLOOKUP($A114,'Inputs - population data'!$A$7:$D$103,3,FALSE)</f>
        <v>0</v>
      </c>
      <c r="I114" s="37">
        <f>+SUMIF('Mapping Population'!$C$4:$C$83,$A114&amp;I$75,'Mapping Population'!$D$4:$D$83)*VLOOKUP($A114,'Inputs - population data'!$A$7:$D$103,3,FALSE)</f>
        <v>0</v>
      </c>
      <c r="J114" s="37">
        <f>+SUMIF('Mapping Population'!$C$4:$C$83,$A114&amp;J$75,'Mapping Population'!$D$4:$D$83)*VLOOKUP($A114,'Inputs - population data'!$A$7:$D$103,3,FALSE)</f>
        <v>0</v>
      </c>
      <c r="K114" s="37">
        <f>+SUMIF('Mapping Population'!$C$4:$C$83,$A114&amp;K$75,'Mapping Population'!$D$4:$D$83)*VLOOKUP($A114,'Inputs - population data'!$A$7:$D$103,3,FALSE)</f>
        <v>0</v>
      </c>
      <c r="L114" s="37">
        <f>+SUMIF('Mapping Population'!$C$4:$C$83,$A114&amp;L$75,'Mapping Population'!$D$4:$D$83)*VLOOKUP($A114,'Inputs - population data'!$A$7:$D$103,3,FALSE)</f>
        <v>0</v>
      </c>
      <c r="M114" s="37">
        <f>+SUMIF('Mapping Population'!$C$4:$C$83,$A114&amp;M$75,'Mapping Population'!$D$4:$D$83)*VLOOKUP($A114,'Inputs - population data'!$A$7:$D$103,3,FALSE)</f>
        <v>0</v>
      </c>
      <c r="N114" s="37">
        <f>+SUMIF('Mapping Population'!$C$4:$C$83,$A114&amp;N$75,'Mapping Population'!$D$4:$D$83)*VLOOKUP($A114,'Inputs - population data'!$A$7:$D$103,3,FALSE)</f>
        <v>0</v>
      </c>
      <c r="O114" s="37">
        <f>+SUMIF('Mapping Population'!$C$4:$C$83,$A114&amp;O$75,'Mapping Population'!$D$4:$D$83)*VLOOKUP($A114,'Inputs - population data'!$A$7:$D$103,3,FALSE)</f>
        <v>0</v>
      </c>
      <c r="P114" s="37">
        <f>+SUMIF('Mapping Population'!$C$4:$C$83,$A114&amp;P$75,'Mapping Population'!$D$4:$D$83)*VLOOKUP($A114,'Inputs - population data'!$A$7:$D$103,3,FALSE)</f>
        <v>0</v>
      </c>
      <c r="Q114" s="37">
        <f>+SUMIF('Mapping Population'!$C$4:$C$83,$A114&amp;Q$75,'Mapping Population'!$D$4:$D$83)*VLOOKUP($A114,'Inputs - population data'!$A$7:$D$103,3,FALSE)</f>
        <v>49800</v>
      </c>
      <c r="R114" s="37">
        <f>+SUMIF('Mapping Population'!$C$4:$C$83,$A114&amp;R$75,'Mapping Population'!$D$4:$D$83)*VLOOKUP($A114,'Inputs - population data'!$A$7:$D$103,3,FALSE)</f>
        <v>0</v>
      </c>
    </row>
    <row r="115" spans="1:18" x14ac:dyDescent="0.25">
      <c r="A115" s="1" t="s">
        <v>66</v>
      </c>
      <c r="B115" s="37">
        <f>+SUMIF('Mapping Population'!$C$4:$C$83,$A115&amp;B$75,'Mapping Population'!$D$4:$D$83)*VLOOKUP($A115,'Inputs - population data'!$A$7:$D$103,3,FALSE)</f>
        <v>0</v>
      </c>
      <c r="C115" s="37">
        <f>+SUMIF('Mapping Population'!$C$4:$C$83,$A115&amp;C$75,'Mapping Population'!$D$4:$D$83)*VLOOKUP($A115,'Inputs - population data'!$A$7:$D$103,3,FALSE)</f>
        <v>0</v>
      </c>
      <c r="D115" s="37">
        <f>+SUMIF('Mapping Population'!$C$4:$C$83,$A115&amp;D$75,'Mapping Population'!$D$4:$D$83)*VLOOKUP($A115,'Inputs - population data'!$A$7:$D$103,3,FALSE)</f>
        <v>0</v>
      </c>
      <c r="E115" s="37">
        <f>+SUMIF('Mapping Population'!$C$4:$C$83,$A115&amp;E$75,'Mapping Population'!$D$4:$D$83)*VLOOKUP($A115,'Inputs - population data'!$A$7:$D$103,3,FALSE)</f>
        <v>0</v>
      </c>
      <c r="F115" s="37">
        <f>+SUMIF('Mapping Population'!$C$4:$C$83,$A115&amp;F$75,'Mapping Population'!$D$4:$D$83)*VLOOKUP($A115,'Inputs - population data'!$A$7:$D$103,3,FALSE)</f>
        <v>0</v>
      </c>
      <c r="G115" s="37">
        <f>+SUMIF('Mapping Population'!$C$4:$C$83,$A115&amp;G$75,'Mapping Population'!$D$4:$D$83)*VLOOKUP($A115,'Inputs - population data'!$A$7:$D$103,3,FALSE)</f>
        <v>0</v>
      </c>
      <c r="H115" s="37">
        <f>+SUMIF('Mapping Population'!$C$4:$C$83,$A115&amp;H$75,'Mapping Population'!$D$4:$D$83)*VLOOKUP($A115,'Inputs - population data'!$A$7:$D$103,3,FALSE)</f>
        <v>0</v>
      </c>
      <c r="I115" s="37">
        <f>+SUMIF('Mapping Population'!$C$4:$C$83,$A115&amp;I$75,'Mapping Population'!$D$4:$D$83)*VLOOKUP($A115,'Inputs - population data'!$A$7:$D$103,3,FALSE)</f>
        <v>0</v>
      </c>
      <c r="J115" s="37">
        <f>+SUMIF('Mapping Population'!$C$4:$C$83,$A115&amp;J$75,'Mapping Population'!$D$4:$D$83)*VLOOKUP($A115,'Inputs - population data'!$A$7:$D$103,3,FALSE)</f>
        <v>0</v>
      </c>
      <c r="K115" s="37">
        <f>+SUMIF('Mapping Population'!$C$4:$C$83,$A115&amp;K$75,'Mapping Population'!$D$4:$D$83)*VLOOKUP($A115,'Inputs - population data'!$A$7:$D$103,3,FALSE)</f>
        <v>0</v>
      </c>
      <c r="L115" s="37">
        <f>+SUMIF('Mapping Population'!$C$4:$C$83,$A115&amp;L$75,'Mapping Population'!$D$4:$D$83)*VLOOKUP($A115,'Inputs - population data'!$A$7:$D$103,3,FALSE)</f>
        <v>0</v>
      </c>
      <c r="M115" s="37">
        <f>+SUMIF('Mapping Population'!$C$4:$C$83,$A115&amp;M$75,'Mapping Population'!$D$4:$D$83)*VLOOKUP($A115,'Inputs - population data'!$A$7:$D$103,3,FALSE)</f>
        <v>0</v>
      </c>
      <c r="N115" s="37">
        <f>+SUMIF('Mapping Population'!$C$4:$C$83,$A115&amp;N$75,'Mapping Population'!$D$4:$D$83)*VLOOKUP($A115,'Inputs - population data'!$A$7:$D$103,3,FALSE)</f>
        <v>0</v>
      </c>
      <c r="O115" s="37">
        <f>+SUMIF('Mapping Population'!$C$4:$C$83,$A115&amp;O$75,'Mapping Population'!$D$4:$D$83)*VLOOKUP($A115,'Inputs - population data'!$A$7:$D$103,3,FALSE)</f>
        <v>0</v>
      </c>
      <c r="P115" s="37">
        <f>+SUMIF('Mapping Population'!$C$4:$C$83,$A115&amp;P$75,'Mapping Population'!$D$4:$D$83)*VLOOKUP($A115,'Inputs - population data'!$A$7:$D$103,3,FALSE)</f>
        <v>0</v>
      </c>
      <c r="Q115" s="37">
        <f>+SUMIF('Mapping Population'!$C$4:$C$83,$A115&amp;Q$75,'Mapping Population'!$D$4:$D$83)*VLOOKUP($A115,'Inputs - population data'!$A$7:$D$103,3,FALSE)</f>
        <v>0</v>
      </c>
      <c r="R115" s="37">
        <f>+SUMIF('Mapping Population'!$C$4:$C$83,$A115&amp;R$75,'Mapping Population'!$D$4:$D$83)*VLOOKUP($A115,'Inputs - population data'!$A$7:$D$103,3,FALSE)</f>
        <v>53700</v>
      </c>
    </row>
    <row r="116" spans="1:18" x14ac:dyDescent="0.25">
      <c r="A116" s="1" t="s">
        <v>37</v>
      </c>
      <c r="B116" s="37">
        <f>+SUMIF('Mapping Population'!$C$4:$C$83,$A116&amp;B$75,'Mapping Population'!$D$4:$D$83)*VLOOKUP($A116,'Inputs - population data'!$A$7:$D$103,3,FALSE)</f>
        <v>0</v>
      </c>
      <c r="C116" s="37">
        <f>+SUMIF('Mapping Population'!$C$4:$C$83,$A116&amp;C$75,'Mapping Population'!$D$4:$D$83)*VLOOKUP($A116,'Inputs - population data'!$A$7:$D$103,3,FALSE)</f>
        <v>31700</v>
      </c>
      <c r="D116" s="37">
        <f>+SUMIF('Mapping Population'!$C$4:$C$83,$A116&amp;D$75,'Mapping Population'!$D$4:$D$83)*VLOOKUP($A116,'Inputs - population data'!$A$7:$D$103,3,FALSE)</f>
        <v>0</v>
      </c>
      <c r="E116" s="37">
        <f>+SUMIF('Mapping Population'!$C$4:$C$83,$A116&amp;E$75,'Mapping Population'!$D$4:$D$83)*VLOOKUP($A116,'Inputs - population data'!$A$7:$D$103,3,FALSE)</f>
        <v>0</v>
      </c>
      <c r="F116" s="37">
        <f>+SUMIF('Mapping Population'!$C$4:$C$83,$A116&amp;F$75,'Mapping Population'!$D$4:$D$83)*VLOOKUP($A116,'Inputs - population data'!$A$7:$D$103,3,FALSE)</f>
        <v>0</v>
      </c>
      <c r="G116" s="37">
        <f>+SUMIF('Mapping Population'!$C$4:$C$83,$A116&amp;G$75,'Mapping Population'!$D$4:$D$83)*VLOOKUP($A116,'Inputs - population data'!$A$7:$D$103,3,FALSE)</f>
        <v>0</v>
      </c>
      <c r="H116" s="37">
        <f>+SUMIF('Mapping Population'!$C$4:$C$83,$A116&amp;H$75,'Mapping Population'!$D$4:$D$83)*VLOOKUP($A116,'Inputs - population data'!$A$7:$D$103,3,FALSE)</f>
        <v>0</v>
      </c>
      <c r="I116" s="37">
        <f>+SUMIF('Mapping Population'!$C$4:$C$83,$A116&amp;I$75,'Mapping Population'!$D$4:$D$83)*VLOOKUP($A116,'Inputs - population data'!$A$7:$D$103,3,FALSE)</f>
        <v>0</v>
      </c>
      <c r="J116" s="37">
        <f>+SUMIF('Mapping Population'!$C$4:$C$83,$A116&amp;J$75,'Mapping Population'!$D$4:$D$83)*VLOOKUP($A116,'Inputs - population data'!$A$7:$D$103,3,FALSE)</f>
        <v>0</v>
      </c>
      <c r="K116" s="37">
        <f>+SUMIF('Mapping Population'!$C$4:$C$83,$A116&amp;K$75,'Mapping Population'!$D$4:$D$83)*VLOOKUP($A116,'Inputs - population data'!$A$7:$D$103,3,FALSE)</f>
        <v>0</v>
      </c>
      <c r="L116" s="37">
        <f>+SUMIF('Mapping Population'!$C$4:$C$83,$A116&amp;L$75,'Mapping Population'!$D$4:$D$83)*VLOOKUP($A116,'Inputs - population data'!$A$7:$D$103,3,FALSE)</f>
        <v>0</v>
      </c>
      <c r="M116" s="37">
        <f>+SUMIF('Mapping Population'!$C$4:$C$83,$A116&amp;M$75,'Mapping Population'!$D$4:$D$83)*VLOOKUP($A116,'Inputs - population data'!$A$7:$D$103,3,FALSE)</f>
        <v>0</v>
      </c>
      <c r="N116" s="37">
        <f>+SUMIF('Mapping Population'!$C$4:$C$83,$A116&amp;N$75,'Mapping Population'!$D$4:$D$83)*VLOOKUP($A116,'Inputs - population data'!$A$7:$D$103,3,FALSE)</f>
        <v>0</v>
      </c>
      <c r="O116" s="37">
        <f>+SUMIF('Mapping Population'!$C$4:$C$83,$A116&amp;O$75,'Mapping Population'!$D$4:$D$83)*VLOOKUP($A116,'Inputs - population data'!$A$7:$D$103,3,FALSE)</f>
        <v>0</v>
      </c>
      <c r="P116" s="37">
        <f>+SUMIF('Mapping Population'!$C$4:$C$83,$A116&amp;P$75,'Mapping Population'!$D$4:$D$83)*VLOOKUP($A116,'Inputs - population data'!$A$7:$D$103,3,FALSE)</f>
        <v>0</v>
      </c>
      <c r="Q116" s="37">
        <f>+SUMIF('Mapping Population'!$C$4:$C$83,$A116&amp;Q$75,'Mapping Population'!$D$4:$D$83)*VLOOKUP($A116,'Inputs - population data'!$A$7:$D$103,3,FALSE)</f>
        <v>0</v>
      </c>
      <c r="R116" s="37">
        <f>+SUMIF('Mapping Population'!$C$4:$C$83,$A116&amp;R$75,'Mapping Population'!$D$4:$D$83)*VLOOKUP($A116,'Inputs - population data'!$A$7:$D$103,3,FALSE)</f>
        <v>0</v>
      </c>
    </row>
    <row r="117" spans="1:18" x14ac:dyDescent="0.25">
      <c r="A117" s="1" t="s">
        <v>61</v>
      </c>
      <c r="B117" s="37">
        <f>+SUMIF('Mapping Population'!$C$4:$C$83,$A117&amp;B$75,'Mapping Population'!$D$4:$D$83)*VLOOKUP($A117,'Inputs - population data'!$A$7:$D$103,3,FALSE)</f>
        <v>0</v>
      </c>
      <c r="C117" s="37">
        <f>+SUMIF('Mapping Population'!$C$4:$C$83,$A117&amp;C$75,'Mapping Population'!$D$4:$D$83)*VLOOKUP($A117,'Inputs - population data'!$A$7:$D$103,3,FALSE)</f>
        <v>0</v>
      </c>
      <c r="D117" s="37">
        <f>+SUMIF('Mapping Population'!$C$4:$C$83,$A117&amp;D$75,'Mapping Population'!$D$4:$D$83)*VLOOKUP($A117,'Inputs - population data'!$A$7:$D$103,3,FALSE)</f>
        <v>0</v>
      </c>
      <c r="E117" s="37">
        <f>+SUMIF('Mapping Population'!$C$4:$C$83,$A117&amp;E$75,'Mapping Population'!$D$4:$D$83)*VLOOKUP($A117,'Inputs - population data'!$A$7:$D$103,3,FALSE)</f>
        <v>0</v>
      </c>
      <c r="F117" s="37">
        <f>+SUMIF('Mapping Population'!$C$4:$C$83,$A117&amp;F$75,'Mapping Population'!$D$4:$D$83)*VLOOKUP($A117,'Inputs - population data'!$A$7:$D$103,3,FALSE)</f>
        <v>0</v>
      </c>
      <c r="G117" s="37">
        <f>+SUMIF('Mapping Population'!$C$4:$C$83,$A117&amp;G$75,'Mapping Population'!$D$4:$D$83)*VLOOKUP($A117,'Inputs - population data'!$A$7:$D$103,3,FALSE)</f>
        <v>0</v>
      </c>
      <c r="H117" s="37">
        <f>+SUMIF('Mapping Population'!$C$4:$C$83,$A117&amp;H$75,'Mapping Population'!$D$4:$D$83)*VLOOKUP($A117,'Inputs - population data'!$A$7:$D$103,3,FALSE)</f>
        <v>0</v>
      </c>
      <c r="I117" s="37">
        <f>+SUMIF('Mapping Population'!$C$4:$C$83,$A117&amp;I$75,'Mapping Population'!$D$4:$D$83)*VLOOKUP($A117,'Inputs - population data'!$A$7:$D$103,3,FALSE)</f>
        <v>0</v>
      </c>
      <c r="J117" s="37">
        <f>+SUMIF('Mapping Population'!$C$4:$C$83,$A117&amp;J$75,'Mapping Population'!$D$4:$D$83)*VLOOKUP($A117,'Inputs - population data'!$A$7:$D$103,3,FALSE)</f>
        <v>0</v>
      </c>
      <c r="K117" s="37">
        <f>+SUMIF('Mapping Population'!$C$4:$C$83,$A117&amp;K$75,'Mapping Population'!$D$4:$D$83)*VLOOKUP($A117,'Inputs - population data'!$A$7:$D$103,3,FALSE)</f>
        <v>0</v>
      </c>
      <c r="L117" s="37">
        <f>+SUMIF('Mapping Population'!$C$4:$C$83,$A117&amp;L$75,'Mapping Population'!$D$4:$D$83)*VLOOKUP($A117,'Inputs - population data'!$A$7:$D$103,3,FALSE)</f>
        <v>0</v>
      </c>
      <c r="M117" s="37">
        <f>+SUMIF('Mapping Population'!$C$4:$C$83,$A117&amp;M$75,'Mapping Population'!$D$4:$D$83)*VLOOKUP($A117,'Inputs - population data'!$A$7:$D$103,3,FALSE)</f>
        <v>14350</v>
      </c>
      <c r="N117" s="37">
        <f>+SUMIF('Mapping Population'!$C$4:$C$83,$A117&amp;N$75,'Mapping Population'!$D$4:$D$83)*VLOOKUP($A117,'Inputs - population data'!$A$7:$D$103,3,FALSE)</f>
        <v>0</v>
      </c>
      <c r="O117" s="37">
        <f>+SUMIF('Mapping Population'!$C$4:$C$83,$A117&amp;O$75,'Mapping Population'!$D$4:$D$83)*VLOOKUP($A117,'Inputs - population data'!$A$7:$D$103,3,FALSE)</f>
        <v>0</v>
      </c>
      <c r="P117" s="37">
        <f>+SUMIF('Mapping Population'!$C$4:$C$83,$A117&amp;P$75,'Mapping Population'!$D$4:$D$83)*VLOOKUP($A117,'Inputs - population data'!$A$7:$D$103,3,FALSE)</f>
        <v>0</v>
      </c>
      <c r="Q117" s="37">
        <f>+SUMIF('Mapping Population'!$C$4:$C$83,$A117&amp;Q$75,'Mapping Population'!$D$4:$D$83)*VLOOKUP($A117,'Inputs - population data'!$A$7:$D$103,3,FALSE)</f>
        <v>0</v>
      </c>
      <c r="R117" s="37">
        <f>+SUMIF('Mapping Population'!$C$4:$C$83,$A117&amp;R$75,'Mapping Population'!$D$4:$D$83)*VLOOKUP($A117,'Inputs - population data'!$A$7:$D$103,3,FALSE)</f>
        <v>0</v>
      </c>
    </row>
    <row r="118" spans="1:18" x14ac:dyDescent="0.25">
      <c r="A118" s="1" t="s">
        <v>65</v>
      </c>
      <c r="B118" s="37">
        <f>+SUMIF('Mapping Population'!$C$4:$C$83,$A118&amp;B$75,'Mapping Population'!$D$4:$D$83)*VLOOKUP($A118,'Inputs - population data'!$A$7:$D$103,3,FALSE)</f>
        <v>0</v>
      </c>
      <c r="C118" s="37">
        <f>+SUMIF('Mapping Population'!$C$4:$C$83,$A118&amp;C$75,'Mapping Population'!$D$4:$D$83)*VLOOKUP($A118,'Inputs - population data'!$A$7:$D$103,3,FALSE)</f>
        <v>0</v>
      </c>
      <c r="D118" s="37">
        <f>+SUMIF('Mapping Population'!$C$4:$C$83,$A118&amp;D$75,'Mapping Population'!$D$4:$D$83)*VLOOKUP($A118,'Inputs - population data'!$A$7:$D$103,3,FALSE)</f>
        <v>0</v>
      </c>
      <c r="E118" s="37">
        <f>+SUMIF('Mapping Population'!$C$4:$C$83,$A118&amp;E$75,'Mapping Population'!$D$4:$D$83)*VLOOKUP($A118,'Inputs - population data'!$A$7:$D$103,3,FALSE)</f>
        <v>0</v>
      </c>
      <c r="F118" s="37">
        <f>+SUMIF('Mapping Population'!$C$4:$C$83,$A118&amp;F$75,'Mapping Population'!$D$4:$D$83)*VLOOKUP($A118,'Inputs - population data'!$A$7:$D$103,3,FALSE)</f>
        <v>0</v>
      </c>
      <c r="G118" s="37">
        <f>+SUMIF('Mapping Population'!$C$4:$C$83,$A118&amp;G$75,'Mapping Population'!$D$4:$D$83)*VLOOKUP($A118,'Inputs - population data'!$A$7:$D$103,3,FALSE)</f>
        <v>0</v>
      </c>
      <c r="H118" s="37">
        <f>+SUMIF('Mapping Population'!$C$4:$C$83,$A118&amp;H$75,'Mapping Population'!$D$4:$D$83)*VLOOKUP($A118,'Inputs - population data'!$A$7:$D$103,3,FALSE)</f>
        <v>0</v>
      </c>
      <c r="I118" s="37">
        <f>+SUMIF('Mapping Population'!$C$4:$C$83,$A118&amp;I$75,'Mapping Population'!$D$4:$D$83)*VLOOKUP($A118,'Inputs - population data'!$A$7:$D$103,3,FALSE)</f>
        <v>0</v>
      </c>
      <c r="J118" s="37">
        <f>+SUMIF('Mapping Population'!$C$4:$C$83,$A118&amp;J$75,'Mapping Population'!$D$4:$D$83)*VLOOKUP($A118,'Inputs - population data'!$A$7:$D$103,3,FALSE)</f>
        <v>0</v>
      </c>
      <c r="K118" s="37">
        <f>+SUMIF('Mapping Population'!$C$4:$C$83,$A118&amp;K$75,'Mapping Population'!$D$4:$D$83)*VLOOKUP($A118,'Inputs - population data'!$A$7:$D$103,3,FALSE)</f>
        <v>0</v>
      </c>
      <c r="L118" s="37">
        <f>+SUMIF('Mapping Population'!$C$4:$C$83,$A118&amp;L$75,'Mapping Population'!$D$4:$D$83)*VLOOKUP($A118,'Inputs - population data'!$A$7:$D$103,3,FALSE)</f>
        <v>0</v>
      </c>
      <c r="M118" s="37">
        <f>+SUMIF('Mapping Population'!$C$4:$C$83,$A118&amp;M$75,'Mapping Population'!$D$4:$D$83)*VLOOKUP($A118,'Inputs - population data'!$A$7:$D$103,3,FALSE)</f>
        <v>0</v>
      </c>
      <c r="N118" s="37">
        <f>+SUMIF('Mapping Population'!$C$4:$C$83,$A118&amp;N$75,'Mapping Population'!$D$4:$D$83)*VLOOKUP($A118,'Inputs - population data'!$A$7:$D$103,3,FALSE)</f>
        <v>0</v>
      </c>
      <c r="O118" s="37">
        <f>+SUMIF('Mapping Population'!$C$4:$C$83,$A118&amp;O$75,'Mapping Population'!$D$4:$D$83)*VLOOKUP($A118,'Inputs - population data'!$A$7:$D$103,3,FALSE)</f>
        <v>0</v>
      </c>
      <c r="P118" s="37">
        <f>+SUMIF('Mapping Population'!$C$4:$C$83,$A118&amp;P$75,'Mapping Population'!$D$4:$D$83)*VLOOKUP($A118,'Inputs - population data'!$A$7:$D$103,3,FALSE)</f>
        <v>69100</v>
      </c>
      <c r="Q118" s="37">
        <f>+SUMIF('Mapping Population'!$C$4:$C$83,$A118&amp;Q$75,'Mapping Population'!$D$4:$D$83)*VLOOKUP($A118,'Inputs - population data'!$A$7:$D$103,3,FALSE)</f>
        <v>0</v>
      </c>
      <c r="R118" s="37">
        <f>+SUMIF('Mapping Population'!$C$4:$C$83,$A118&amp;R$75,'Mapping Population'!$D$4:$D$83)*VLOOKUP($A118,'Inputs - population data'!$A$7:$D$103,3,FALSE)</f>
        <v>0</v>
      </c>
    </row>
    <row r="119" spans="1:18" x14ac:dyDescent="0.25">
      <c r="A119" s="1" t="s">
        <v>62</v>
      </c>
      <c r="B119" s="37">
        <f>+SUMIF('Mapping Population'!$C$4:$C$83,$A119&amp;B$75,'Mapping Population'!$D$4:$D$83)*VLOOKUP($A119,'Inputs - population data'!$A$7:$D$103,3,FALSE)</f>
        <v>0</v>
      </c>
      <c r="C119" s="37">
        <f>+SUMIF('Mapping Population'!$C$4:$C$83,$A119&amp;C$75,'Mapping Population'!$D$4:$D$83)*VLOOKUP($A119,'Inputs - population data'!$A$7:$D$103,3,FALSE)</f>
        <v>0</v>
      </c>
      <c r="D119" s="37">
        <f>+SUMIF('Mapping Population'!$C$4:$C$83,$A119&amp;D$75,'Mapping Population'!$D$4:$D$83)*VLOOKUP($A119,'Inputs - population data'!$A$7:$D$103,3,FALSE)</f>
        <v>0</v>
      </c>
      <c r="E119" s="37">
        <f>+SUMIF('Mapping Population'!$C$4:$C$83,$A119&amp;E$75,'Mapping Population'!$D$4:$D$83)*VLOOKUP($A119,'Inputs - population data'!$A$7:$D$103,3,FALSE)</f>
        <v>0</v>
      </c>
      <c r="F119" s="37">
        <f>+SUMIF('Mapping Population'!$C$4:$C$83,$A119&amp;F$75,'Mapping Population'!$D$4:$D$83)*VLOOKUP($A119,'Inputs - population data'!$A$7:$D$103,3,FALSE)</f>
        <v>0</v>
      </c>
      <c r="G119" s="37">
        <f>+SUMIF('Mapping Population'!$C$4:$C$83,$A119&amp;G$75,'Mapping Population'!$D$4:$D$83)*VLOOKUP($A119,'Inputs - population data'!$A$7:$D$103,3,FALSE)</f>
        <v>0</v>
      </c>
      <c r="H119" s="37">
        <f>+SUMIF('Mapping Population'!$C$4:$C$83,$A119&amp;H$75,'Mapping Population'!$D$4:$D$83)*VLOOKUP($A119,'Inputs - population data'!$A$7:$D$103,3,FALSE)</f>
        <v>0</v>
      </c>
      <c r="I119" s="37">
        <f>+SUMIF('Mapping Population'!$C$4:$C$83,$A119&amp;I$75,'Mapping Population'!$D$4:$D$83)*VLOOKUP($A119,'Inputs - population data'!$A$7:$D$103,3,FALSE)</f>
        <v>0</v>
      </c>
      <c r="J119" s="37">
        <f>+SUMIF('Mapping Population'!$C$4:$C$83,$A119&amp;J$75,'Mapping Population'!$D$4:$D$83)*VLOOKUP($A119,'Inputs - population data'!$A$7:$D$103,3,FALSE)</f>
        <v>0</v>
      </c>
      <c r="K119" s="37">
        <f>+SUMIF('Mapping Population'!$C$4:$C$83,$A119&amp;K$75,'Mapping Population'!$D$4:$D$83)*VLOOKUP($A119,'Inputs - population data'!$A$7:$D$103,3,FALSE)</f>
        <v>0</v>
      </c>
      <c r="L119" s="37">
        <f>+SUMIF('Mapping Population'!$C$4:$C$83,$A119&amp;L$75,'Mapping Population'!$D$4:$D$83)*VLOOKUP($A119,'Inputs - population data'!$A$7:$D$103,3,FALSE)</f>
        <v>0</v>
      </c>
      <c r="M119" s="37">
        <f>+SUMIF('Mapping Population'!$C$4:$C$83,$A119&amp;M$75,'Mapping Population'!$D$4:$D$83)*VLOOKUP($A119,'Inputs - population data'!$A$7:$D$103,3,FALSE)</f>
        <v>3436.3756906077351</v>
      </c>
      <c r="N119" s="37">
        <f>+SUMIF('Mapping Population'!$C$4:$C$83,$A119&amp;N$75,'Mapping Population'!$D$4:$D$83)*VLOOKUP($A119,'Inputs - population data'!$A$7:$D$103,3,FALSE)</f>
        <v>8963.624309392264</v>
      </c>
      <c r="O119" s="37">
        <f>+SUMIF('Mapping Population'!$C$4:$C$83,$A119&amp;O$75,'Mapping Population'!$D$4:$D$83)*VLOOKUP($A119,'Inputs - population data'!$A$7:$D$103,3,FALSE)</f>
        <v>0</v>
      </c>
      <c r="P119" s="37">
        <f>+SUMIF('Mapping Population'!$C$4:$C$83,$A119&amp;P$75,'Mapping Population'!$D$4:$D$83)*VLOOKUP($A119,'Inputs - population data'!$A$7:$D$103,3,FALSE)</f>
        <v>0</v>
      </c>
      <c r="Q119" s="37">
        <f>+SUMIF('Mapping Population'!$C$4:$C$83,$A119&amp;Q$75,'Mapping Population'!$D$4:$D$83)*VLOOKUP($A119,'Inputs - population data'!$A$7:$D$103,3,FALSE)</f>
        <v>0</v>
      </c>
      <c r="R119" s="37">
        <f>+SUMIF('Mapping Population'!$C$4:$C$83,$A119&amp;R$75,'Mapping Population'!$D$4:$D$83)*VLOOKUP($A119,'Inputs - population data'!$A$7:$D$103,3,FALSE)</f>
        <v>0</v>
      </c>
    </row>
    <row r="120" spans="1:18" x14ac:dyDescent="0.25">
      <c r="A120" s="1" t="s">
        <v>16</v>
      </c>
      <c r="B120" s="37">
        <f>+SUMIF('Mapping Population'!$C$4:$C$83,$A120&amp;B$75,'Mapping Population'!$D$4:$D$83)*VLOOKUP($A120,'Inputs - population data'!$A$7:$D$103,3,FALSE)</f>
        <v>0</v>
      </c>
      <c r="C120" s="37">
        <f>+SUMIF('Mapping Population'!$C$4:$C$83,$A120&amp;C$75,'Mapping Population'!$D$4:$D$83)*VLOOKUP($A120,'Inputs - population data'!$A$7:$D$103,3,FALSE)</f>
        <v>0</v>
      </c>
      <c r="D120" s="37">
        <f>+SUMIF('Mapping Population'!$C$4:$C$83,$A120&amp;D$75,'Mapping Population'!$D$4:$D$83)*VLOOKUP($A120,'Inputs - population data'!$A$7:$D$103,3,FALSE)</f>
        <v>0</v>
      </c>
      <c r="E120" s="37">
        <f>+SUMIF('Mapping Population'!$C$4:$C$83,$A120&amp;E$75,'Mapping Population'!$D$4:$D$83)*VLOOKUP($A120,'Inputs - population data'!$A$7:$D$103,3,FALSE)</f>
        <v>0</v>
      </c>
      <c r="F120" s="37">
        <f>+SUMIF('Mapping Population'!$C$4:$C$83,$A120&amp;F$75,'Mapping Population'!$D$4:$D$83)*VLOOKUP($A120,'Inputs - population data'!$A$7:$D$103,3,FALSE)</f>
        <v>0</v>
      </c>
      <c r="G120" s="37">
        <f>+SUMIF('Mapping Population'!$C$4:$C$83,$A120&amp;G$75,'Mapping Population'!$D$4:$D$83)*VLOOKUP($A120,'Inputs - population data'!$A$7:$D$103,3,FALSE)</f>
        <v>0</v>
      </c>
      <c r="H120" s="37">
        <f>+SUMIF('Mapping Population'!$C$4:$C$83,$A120&amp;H$75,'Mapping Population'!$D$4:$D$83)*VLOOKUP($A120,'Inputs - population data'!$A$7:$D$103,3,FALSE)</f>
        <v>0</v>
      </c>
      <c r="I120" s="37">
        <f>+SUMIF('Mapping Population'!$C$4:$C$83,$A120&amp;I$75,'Mapping Population'!$D$4:$D$83)*VLOOKUP($A120,'Inputs - population data'!$A$7:$D$103,3,FALSE)</f>
        <v>0</v>
      </c>
      <c r="J120" s="37">
        <f>+SUMIF('Mapping Population'!$C$4:$C$83,$A120&amp;J$75,'Mapping Population'!$D$4:$D$83)*VLOOKUP($A120,'Inputs - population data'!$A$7:$D$103,3,FALSE)</f>
        <v>0</v>
      </c>
      <c r="K120" s="37">
        <f>+SUMIF('Mapping Population'!$C$4:$C$83,$A120&amp;K$75,'Mapping Population'!$D$4:$D$83)*VLOOKUP($A120,'Inputs - population data'!$A$7:$D$103,3,FALSE)</f>
        <v>46400</v>
      </c>
      <c r="L120" s="37">
        <f>+SUMIF('Mapping Population'!$C$4:$C$83,$A120&amp;L$75,'Mapping Population'!$D$4:$D$83)*VLOOKUP($A120,'Inputs - population data'!$A$7:$D$103,3,FALSE)</f>
        <v>0</v>
      </c>
      <c r="M120" s="37">
        <f>+SUMIF('Mapping Population'!$C$4:$C$83,$A120&amp;M$75,'Mapping Population'!$D$4:$D$83)*VLOOKUP($A120,'Inputs - population data'!$A$7:$D$103,3,FALSE)</f>
        <v>0</v>
      </c>
      <c r="N120" s="37">
        <f>+SUMIF('Mapping Population'!$C$4:$C$83,$A120&amp;N$75,'Mapping Population'!$D$4:$D$83)*VLOOKUP($A120,'Inputs - population data'!$A$7:$D$103,3,FALSE)</f>
        <v>0</v>
      </c>
      <c r="O120" s="37">
        <f>+SUMIF('Mapping Population'!$C$4:$C$83,$A120&amp;O$75,'Mapping Population'!$D$4:$D$83)*VLOOKUP($A120,'Inputs - population data'!$A$7:$D$103,3,FALSE)</f>
        <v>0</v>
      </c>
      <c r="P120" s="37">
        <f>+SUMIF('Mapping Population'!$C$4:$C$83,$A120&amp;P$75,'Mapping Population'!$D$4:$D$83)*VLOOKUP($A120,'Inputs - population data'!$A$7:$D$103,3,FALSE)</f>
        <v>0</v>
      </c>
      <c r="Q120" s="37">
        <f>+SUMIF('Mapping Population'!$C$4:$C$83,$A120&amp;Q$75,'Mapping Population'!$D$4:$D$83)*VLOOKUP($A120,'Inputs - population data'!$A$7:$D$103,3,FALSE)</f>
        <v>0</v>
      </c>
      <c r="R120" s="37">
        <f>+SUMIF('Mapping Population'!$C$4:$C$83,$A120&amp;R$75,'Mapping Population'!$D$4:$D$83)*VLOOKUP($A120,'Inputs - population data'!$A$7:$D$103,3,FALSE)</f>
        <v>0</v>
      </c>
    </row>
    <row r="121" spans="1:18" x14ac:dyDescent="0.25">
      <c r="A121" s="1" t="s">
        <v>48</v>
      </c>
      <c r="B121" s="37">
        <f>+SUMIF('Mapping Population'!$C$4:$C$83,$A121&amp;B$75,'Mapping Population'!$D$4:$D$83)*VLOOKUP($A121,'Inputs - population data'!$A$7:$D$103,3,FALSE)</f>
        <v>0</v>
      </c>
      <c r="C121" s="37">
        <f>+SUMIF('Mapping Population'!$C$4:$C$83,$A121&amp;C$75,'Mapping Population'!$D$4:$D$83)*VLOOKUP($A121,'Inputs - population data'!$A$7:$D$103,3,FALSE)</f>
        <v>0</v>
      </c>
      <c r="D121" s="37">
        <f>+SUMIF('Mapping Population'!$C$4:$C$83,$A121&amp;D$75,'Mapping Population'!$D$4:$D$83)*VLOOKUP($A121,'Inputs - population data'!$A$7:$D$103,3,FALSE)</f>
        <v>0</v>
      </c>
      <c r="E121" s="37">
        <f>+SUMIF('Mapping Population'!$C$4:$C$83,$A121&amp;E$75,'Mapping Population'!$D$4:$D$83)*VLOOKUP($A121,'Inputs - population data'!$A$7:$D$103,3,FALSE)</f>
        <v>0</v>
      </c>
      <c r="F121" s="37">
        <f>+SUMIF('Mapping Population'!$C$4:$C$83,$A121&amp;F$75,'Mapping Population'!$D$4:$D$83)*VLOOKUP($A121,'Inputs - population data'!$A$7:$D$103,3,FALSE)</f>
        <v>0</v>
      </c>
      <c r="G121" s="37">
        <f>+SUMIF('Mapping Population'!$C$4:$C$83,$A121&amp;G$75,'Mapping Population'!$D$4:$D$83)*VLOOKUP($A121,'Inputs - population data'!$A$7:$D$103,3,FALSE)</f>
        <v>0</v>
      </c>
      <c r="H121" s="37">
        <f>+SUMIF('Mapping Population'!$C$4:$C$83,$A121&amp;H$75,'Mapping Population'!$D$4:$D$83)*VLOOKUP($A121,'Inputs - population data'!$A$7:$D$103,3,FALSE)</f>
        <v>0</v>
      </c>
      <c r="I121" s="37">
        <f>+SUMIF('Mapping Population'!$C$4:$C$83,$A121&amp;I$75,'Mapping Population'!$D$4:$D$83)*VLOOKUP($A121,'Inputs - population data'!$A$7:$D$103,3,FALSE)</f>
        <v>0</v>
      </c>
      <c r="J121" s="37">
        <f>+SUMIF('Mapping Population'!$C$4:$C$83,$A121&amp;J$75,'Mapping Population'!$D$4:$D$83)*VLOOKUP($A121,'Inputs - population data'!$A$7:$D$103,3,FALSE)</f>
        <v>0</v>
      </c>
      <c r="K121" s="37">
        <f>+SUMIF('Mapping Population'!$C$4:$C$83,$A121&amp;K$75,'Mapping Population'!$D$4:$D$83)*VLOOKUP($A121,'Inputs - population data'!$A$7:$D$103,3,FALSE)</f>
        <v>0</v>
      </c>
      <c r="L121" s="37">
        <f>+SUMIF('Mapping Population'!$C$4:$C$83,$A121&amp;L$75,'Mapping Population'!$D$4:$D$83)*VLOOKUP($A121,'Inputs - population data'!$A$7:$D$103,3,FALSE)</f>
        <v>0</v>
      </c>
      <c r="M121" s="37">
        <f>+SUMIF('Mapping Population'!$C$4:$C$83,$A121&amp;M$75,'Mapping Population'!$D$4:$D$83)*VLOOKUP($A121,'Inputs - population data'!$A$7:$D$103,3,FALSE)</f>
        <v>26300</v>
      </c>
      <c r="N121" s="37">
        <f>+SUMIF('Mapping Population'!$C$4:$C$83,$A121&amp;N$75,'Mapping Population'!$D$4:$D$83)*VLOOKUP($A121,'Inputs - population data'!$A$7:$D$103,3,FALSE)</f>
        <v>0</v>
      </c>
      <c r="O121" s="37">
        <f>+SUMIF('Mapping Population'!$C$4:$C$83,$A121&amp;O$75,'Mapping Population'!$D$4:$D$83)*VLOOKUP($A121,'Inputs - population data'!$A$7:$D$103,3,FALSE)</f>
        <v>0</v>
      </c>
      <c r="P121" s="37">
        <f>+SUMIF('Mapping Population'!$C$4:$C$83,$A121&amp;P$75,'Mapping Population'!$D$4:$D$83)*VLOOKUP($A121,'Inputs - population data'!$A$7:$D$103,3,FALSE)</f>
        <v>0</v>
      </c>
      <c r="Q121" s="37">
        <f>+SUMIF('Mapping Population'!$C$4:$C$83,$A121&amp;Q$75,'Mapping Population'!$D$4:$D$83)*VLOOKUP($A121,'Inputs - population data'!$A$7:$D$103,3,FALSE)</f>
        <v>0</v>
      </c>
      <c r="R121" s="37">
        <f>+SUMIF('Mapping Population'!$C$4:$C$83,$A121&amp;R$75,'Mapping Population'!$D$4:$D$83)*VLOOKUP($A121,'Inputs - population data'!$A$7:$D$103,3,FALSE)</f>
        <v>0</v>
      </c>
    </row>
    <row r="122" spans="1:18" x14ac:dyDescent="0.25">
      <c r="A122" s="1" t="s">
        <v>44</v>
      </c>
      <c r="B122" s="37">
        <f>+SUMIF('Mapping Population'!$C$4:$C$83,$A122&amp;B$75,'Mapping Population'!$D$4:$D$83)*VLOOKUP($A122,'Inputs - population data'!$A$7:$D$103,3,FALSE)</f>
        <v>0</v>
      </c>
      <c r="C122" s="37">
        <f>+SUMIF('Mapping Population'!$C$4:$C$83,$A122&amp;C$75,'Mapping Population'!$D$4:$D$83)*VLOOKUP($A122,'Inputs - population data'!$A$7:$D$103,3,FALSE)</f>
        <v>0</v>
      </c>
      <c r="D122" s="37">
        <f>+SUMIF('Mapping Population'!$C$4:$C$83,$A122&amp;D$75,'Mapping Population'!$D$4:$D$83)*VLOOKUP($A122,'Inputs - population data'!$A$7:$D$103,3,FALSE)</f>
        <v>0</v>
      </c>
      <c r="E122" s="37">
        <f>+SUMIF('Mapping Population'!$C$4:$C$83,$A122&amp;E$75,'Mapping Population'!$D$4:$D$83)*VLOOKUP($A122,'Inputs - population data'!$A$7:$D$103,3,FALSE)</f>
        <v>0</v>
      </c>
      <c r="F122" s="37">
        <f>+SUMIF('Mapping Population'!$C$4:$C$83,$A122&amp;F$75,'Mapping Population'!$D$4:$D$83)*VLOOKUP($A122,'Inputs - population data'!$A$7:$D$103,3,FALSE)</f>
        <v>0</v>
      </c>
      <c r="G122" s="37">
        <f>+SUMIF('Mapping Population'!$C$4:$C$83,$A122&amp;G$75,'Mapping Population'!$D$4:$D$83)*VLOOKUP($A122,'Inputs - population data'!$A$7:$D$103,3,FALSE)</f>
        <v>0</v>
      </c>
      <c r="H122" s="37">
        <f>+SUMIF('Mapping Population'!$C$4:$C$83,$A122&amp;H$75,'Mapping Population'!$D$4:$D$83)*VLOOKUP($A122,'Inputs - population data'!$A$7:$D$103,3,FALSE)</f>
        <v>0</v>
      </c>
      <c r="I122" s="37">
        <f>+SUMIF('Mapping Population'!$C$4:$C$83,$A122&amp;I$75,'Mapping Population'!$D$4:$D$83)*VLOOKUP($A122,'Inputs - population data'!$A$7:$D$103,3,FALSE)</f>
        <v>0</v>
      </c>
      <c r="J122" s="37">
        <f>+SUMIF('Mapping Population'!$C$4:$C$83,$A122&amp;J$75,'Mapping Population'!$D$4:$D$83)*VLOOKUP($A122,'Inputs - population data'!$A$7:$D$103,3,FALSE)</f>
        <v>0</v>
      </c>
      <c r="K122" s="37">
        <f>+SUMIF('Mapping Population'!$C$4:$C$83,$A122&amp;K$75,'Mapping Population'!$D$4:$D$83)*VLOOKUP($A122,'Inputs - population data'!$A$7:$D$103,3,FALSE)</f>
        <v>0</v>
      </c>
      <c r="L122" s="37">
        <f>+SUMIF('Mapping Population'!$C$4:$C$83,$A122&amp;L$75,'Mapping Population'!$D$4:$D$83)*VLOOKUP($A122,'Inputs - population data'!$A$7:$D$103,3,FALSE)</f>
        <v>0</v>
      </c>
      <c r="M122" s="37">
        <f>+SUMIF('Mapping Population'!$C$4:$C$83,$A122&amp;M$75,'Mapping Population'!$D$4:$D$83)*VLOOKUP($A122,'Inputs - population data'!$A$7:$D$103,3,FALSE)</f>
        <v>22100</v>
      </c>
      <c r="N122" s="37">
        <f>+SUMIF('Mapping Population'!$C$4:$C$83,$A122&amp;N$75,'Mapping Population'!$D$4:$D$83)*VLOOKUP($A122,'Inputs - population data'!$A$7:$D$103,3,FALSE)</f>
        <v>0</v>
      </c>
      <c r="O122" s="37">
        <f>+SUMIF('Mapping Population'!$C$4:$C$83,$A122&amp;O$75,'Mapping Population'!$D$4:$D$83)*VLOOKUP($A122,'Inputs - population data'!$A$7:$D$103,3,FALSE)</f>
        <v>0</v>
      </c>
      <c r="P122" s="37">
        <f>+SUMIF('Mapping Population'!$C$4:$C$83,$A122&amp;P$75,'Mapping Population'!$D$4:$D$83)*VLOOKUP($A122,'Inputs - population data'!$A$7:$D$103,3,FALSE)</f>
        <v>0</v>
      </c>
      <c r="Q122" s="37">
        <f>+SUMIF('Mapping Population'!$C$4:$C$83,$A122&amp;Q$75,'Mapping Population'!$D$4:$D$83)*VLOOKUP($A122,'Inputs - population data'!$A$7:$D$103,3,FALSE)</f>
        <v>0</v>
      </c>
      <c r="R122" s="37">
        <f>+SUMIF('Mapping Population'!$C$4:$C$83,$A122&amp;R$75,'Mapping Population'!$D$4:$D$83)*VLOOKUP($A122,'Inputs - population data'!$A$7:$D$103,3,FALSE)</f>
        <v>0</v>
      </c>
    </row>
    <row r="123" spans="1:18" x14ac:dyDescent="0.25">
      <c r="A123" s="1" t="s">
        <v>40</v>
      </c>
      <c r="B123" s="37">
        <f>+SUMIF('Mapping Population'!$C$4:$C$83,$A123&amp;B$75,'Mapping Population'!$D$4:$D$83)*VLOOKUP($A123,'Inputs - population data'!$A$7:$D$103,3,FALSE)</f>
        <v>0</v>
      </c>
      <c r="C123" s="37">
        <f>+SUMIF('Mapping Population'!$C$4:$C$83,$A123&amp;C$75,'Mapping Population'!$D$4:$D$83)*VLOOKUP($A123,'Inputs - population data'!$A$7:$D$103,3,FALSE)</f>
        <v>0</v>
      </c>
      <c r="D123" s="37">
        <f>+SUMIF('Mapping Population'!$C$4:$C$83,$A123&amp;D$75,'Mapping Population'!$D$4:$D$83)*VLOOKUP($A123,'Inputs - population data'!$A$7:$D$103,3,FALSE)</f>
        <v>0</v>
      </c>
      <c r="E123" s="37">
        <f>+SUMIF('Mapping Population'!$C$4:$C$83,$A123&amp;E$75,'Mapping Population'!$D$4:$D$83)*VLOOKUP($A123,'Inputs - population data'!$A$7:$D$103,3,FALSE)</f>
        <v>0</v>
      </c>
      <c r="F123" s="37">
        <f>+SUMIF('Mapping Population'!$C$4:$C$83,$A123&amp;F$75,'Mapping Population'!$D$4:$D$83)*VLOOKUP($A123,'Inputs - population data'!$A$7:$D$103,3,FALSE)</f>
        <v>0</v>
      </c>
      <c r="G123" s="37">
        <f>+SUMIF('Mapping Population'!$C$4:$C$83,$A123&amp;G$75,'Mapping Population'!$D$4:$D$83)*VLOOKUP($A123,'Inputs - population data'!$A$7:$D$103,3,FALSE)</f>
        <v>0</v>
      </c>
      <c r="H123" s="37">
        <f>+SUMIF('Mapping Population'!$C$4:$C$83,$A123&amp;H$75,'Mapping Population'!$D$4:$D$83)*VLOOKUP($A123,'Inputs - population data'!$A$7:$D$103,3,FALSE)</f>
        <v>0</v>
      </c>
      <c r="I123" s="37">
        <f>+SUMIF('Mapping Population'!$C$4:$C$83,$A123&amp;I$75,'Mapping Population'!$D$4:$D$83)*VLOOKUP($A123,'Inputs - population data'!$A$7:$D$103,3,FALSE)</f>
        <v>0</v>
      </c>
      <c r="J123" s="37">
        <f>+SUMIF('Mapping Population'!$C$4:$C$83,$A123&amp;J$75,'Mapping Population'!$D$4:$D$83)*VLOOKUP($A123,'Inputs - population data'!$A$7:$D$103,3,FALSE)</f>
        <v>0</v>
      </c>
      <c r="K123" s="37">
        <f>+SUMIF('Mapping Population'!$C$4:$C$83,$A123&amp;K$75,'Mapping Population'!$D$4:$D$83)*VLOOKUP($A123,'Inputs - population data'!$A$7:$D$103,3,FALSE)</f>
        <v>0</v>
      </c>
      <c r="L123" s="37">
        <f>+SUMIF('Mapping Population'!$C$4:$C$83,$A123&amp;L$75,'Mapping Population'!$D$4:$D$83)*VLOOKUP($A123,'Inputs - population data'!$A$7:$D$103,3,FALSE)</f>
        <v>0</v>
      </c>
      <c r="M123" s="37">
        <f>+SUMIF('Mapping Population'!$C$4:$C$83,$A123&amp;M$75,'Mapping Population'!$D$4:$D$83)*VLOOKUP($A123,'Inputs - population data'!$A$7:$D$103,3,FALSE)</f>
        <v>9500</v>
      </c>
      <c r="N123" s="37">
        <f>+SUMIF('Mapping Population'!$C$4:$C$83,$A123&amp;N$75,'Mapping Population'!$D$4:$D$83)*VLOOKUP($A123,'Inputs - population data'!$A$7:$D$103,3,FALSE)</f>
        <v>0</v>
      </c>
      <c r="O123" s="37">
        <f>+SUMIF('Mapping Population'!$C$4:$C$83,$A123&amp;O$75,'Mapping Population'!$D$4:$D$83)*VLOOKUP($A123,'Inputs - population data'!$A$7:$D$103,3,FALSE)</f>
        <v>0</v>
      </c>
      <c r="P123" s="37">
        <f>+SUMIF('Mapping Population'!$C$4:$C$83,$A123&amp;P$75,'Mapping Population'!$D$4:$D$83)*VLOOKUP($A123,'Inputs - population data'!$A$7:$D$103,3,FALSE)</f>
        <v>0</v>
      </c>
      <c r="Q123" s="37">
        <f>+SUMIF('Mapping Population'!$C$4:$C$83,$A123&amp;Q$75,'Mapping Population'!$D$4:$D$83)*VLOOKUP($A123,'Inputs - population data'!$A$7:$D$103,3,FALSE)</f>
        <v>0</v>
      </c>
      <c r="R123" s="37">
        <f>+SUMIF('Mapping Population'!$C$4:$C$83,$A123&amp;R$75,'Mapping Population'!$D$4:$D$83)*VLOOKUP($A123,'Inputs - population data'!$A$7:$D$103,3,FALSE)</f>
        <v>0</v>
      </c>
    </row>
    <row r="124" spans="1:18" x14ac:dyDescent="0.25">
      <c r="A124" s="1" t="s">
        <v>35</v>
      </c>
      <c r="B124" s="37">
        <f>+SUMIF('Mapping Population'!$C$4:$C$83,$A124&amp;B$75,'Mapping Population'!$D$4:$D$83)*VLOOKUP($A124,'Inputs - population data'!$A$7:$D$103,3,FALSE)</f>
        <v>0</v>
      </c>
      <c r="C124" s="37">
        <f>+SUMIF('Mapping Population'!$C$4:$C$83,$A124&amp;C$75,'Mapping Population'!$D$4:$D$83)*VLOOKUP($A124,'Inputs - population data'!$A$7:$D$103,3,FALSE)</f>
        <v>0</v>
      </c>
      <c r="D124" s="37">
        <f>+SUMIF('Mapping Population'!$C$4:$C$83,$A124&amp;D$75,'Mapping Population'!$D$4:$D$83)*VLOOKUP($A124,'Inputs - population data'!$A$7:$D$103,3,FALSE)</f>
        <v>0</v>
      </c>
      <c r="E124" s="37">
        <f>+SUMIF('Mapping Population'!$C$4:$C$83,$A124&amp;E$75,'Mapping Population'!$D$4:$D$83)*VLOOKUP($A124,'Inputs - population data'!$A$7:$D$103,3,FALSE)</f>
        <v>0</v>
      </c>
      <c r="F124" s="37">
        <f>+SUMIF('Mapping Population'!$C$4:$C$83,$A124&amp;F$75,'Mapping Population'!$D$4:$D$83)*VLOOKUP($A124,'Inputs - population data'!$A$7:$D$103,3,FALSE)</f>
        <v>0</v>
      </c>
      <c r="G124" s="37">
        <f>+SUMIF('Mapping Population'!$C$4:$C$83,$A124&amp;G$75,'Mapping Population'!$D$4:$D$83)*VLOOKUP($A124,'Inputs - population data'!$A$7:$D$103,3,FALSE)</f>
        <v>0</v>
      </c>
      <c r="H124" s="37">
        <f>+SUMIF('Mapping Population'!$C$4:$C$83,$A124&amp;H$75,'Mapping Population'!$D$4:$D$83)*VLOOKUP($A124,'Inputs - population data'!$A$7:$D$103,3,FALSE)</f>
        <v>0</v>
      </c>
      <c r="I124" s="37">
        <f>+SUMIF('Mapping Population'!$C$4:$C$83,$A124&amp;I$75,'Mapping Population'!$D$4:$D$83)*VLOOKUP($A124,'Inputs - population data'!$A$7:$D$103,3,FALSE)</f>
        <v>0</v>
      </c>
      <c r="J124" s="37">
        <f>+SUMIF('Mapping Population'!$C$4:$C$83,$A124&amp;J$75,'Mapping Population'!$D$4:$D$83)*VLOOKUP($A124,'Inputs - population data'!$A$7:$D$103,3,FALSE)</f>
        <v>0</v>
      </c>
      <c r="K124" s="37">
        <f>+SUMIF('Mapping Population'!$C$4:$C$83,$A124&amp;K$75,'Mapping Population'!$D$4:$D$83)*VLOOKUP($A124,'Inputs - population data'!$A$7:$D$103,3,FALSE)</f>
        <v>0</v>
      </c>
      <c r="L124" s="37">
        <f>+SUMIF('Mapping Population'!$C$4:$C$83,$A124&amp;L$75,'Mapping Population'!$D$4:$D$83)*VLOOKUP($A124,'Inputs - population data'!$A$7:$D$103,3,FALSE)</f>
        <v>0</v>
      </c>
      <c r="M124" s="37">
        <f>+SUMIF('Mapping Population'!$C$4:$C$83,$A124&amp;M$75,'Mapping Population'!$D$4:$D$83)*VLOOKUP($A124,'Inputs - population data'!$A$7:$D$103,3,FALSE)</f>
        <v>0</v>
      </c>
      <c r="N124" s="37">
        <f>+SUMIF('Mapping Population'!$C$4:$C$83,$A124&amp;N$75,'Mapping Population'!$D$4:$D$83)*VLOOKUP($A124,'Inputs - population data'!$A$7:$D$103,3,FALSE)</f>
        <v>0</v>
      </c>
      <c r="O124" s="37">
        <f>+SUMIF('Mapping Population'!$C$4:$C$83,$A124&amp;O$75,'Mapping Population'!$D$4:$D$83)*VLOOKUP($A124,'Inputs - population data'!$A$7:$D$103,3,FALSE)</f>
        <v>0</v>
      </c>
      <c r="P124" s="37">
        <f>+SUMIF('Mapping Population'!$C$4:$C$83,$A124&amp;P$75,'Mapping Population'!$D$4:$D$83)*VLOOKUP($A124,'Inputs - population data'!$A$7:$D$103,3,FALSE)</f>
        <v>0</v>
      </c>
      <c r="Q124" s="37">
        <f>+SUMIF('Mapping Population'!$C$4:$C$83,$A124&amp;Q$75,'Mapping Population'!$D$4:$D$83)*VLOOKUP($A124,'Inputs - population data'!$A$7:$D$103,3,FALSE)</f>
        <v>0</v>
      </c>
      <c r="R124" s="37">
        <f>+SUMIF('Mapping Population'!$C$4:$C$83,$A124&amp;R$75,'Mapping Population'!$D$4:$D$83)*VLOOKUP($A124,'Inputs - population data'!$A$7:$D$103,3,FALSE)</f>
        <v>0</v>
      </c>
    </row>
    <row r="125" spans="1:18" x14ac:dyDescent="0.25">
      <c r="A125" s="1" t="s">
        <v>69</v>
      </c>
      <c r="B125" s="37">
        <f>+SUMIF('Mapping Population'!$C$4:$C$83,$A125&amp;B$75,'Mapping Population'!$D$4:$D$83)*VLOOKUP($A125,'Inputs - population data'!$A$7:$D$103,3,FALSE)</f>
        <v>0</v>
      </c>
      <c r="C125" s="37">
        <f>+SUMIF('Mapping Population'!$C$4:$C$83,$A125&amp;C$75,'Mapping Population'!$D$4:$D$83)*VLOOKUP($A125,'Inputs - population data'!$A$7:$D$103,3,FALSE)</f>
        <v>0</v>
      </c>
      <c r="D125" s="37">
        <f>+SUMIF('Mapping Population'!$C$4:$C$83,$A125&amp;D$75,'Mapping Population'!$D$4:$D$83)*VLOOKUP($A125,'Inputs - population data'!$A$7:$D$103,3,FALSE)</f>
        <v>0</v>
      </c>
      <c r="E125" s="37">
        <f>+SUMIF('Mapping Population'!$C$4:$C$83,$A125&amp;E$75,'Mapping Population'!$D$4:$D$83)*VLOOKUP($A125,'Inputs - population data'!$A$7:$D$103,3,FALSE)</f>
        <v>0</v>
      </c>
      <c r="F125" s="37">
        <f>+SUMIF('Mapping Population'!$C$4:$C$83,$A125&amp;F$75,'Mapping Population'!$D$4:$D$83)*VLOOKUP($A125,'Inputs - population data'!$A$7:$D$103,3,FALSE)</f>
        <v>0</v>
      </c>
      <c r="G125" s="37">
        <f>+SUMIF('Mapping Population'!$C$4:$C$83,$A125&amp;G$75,'Mapping Population'!$D$4:$D$83)*VLOOKUP($A125,'Inputs - population data'!$A$7:$D$103,3,FALSE)</f>
        <v>0</v>
      </c>
      <c r="H125" s="37">
        <f>+SUMIF('Mapping Population'!$C$4:$C$83,$A125&amp;H$75,'Mapping Population'!$D$4:$D$83)*VLOOKUP($A125,'Inputs - population data'!$A$7:$D$103,3,FALSE)</f>
        <v>0</v>
      </c>
      <c r="I125" s="37">
        <f>+SUMIF('Mapping Population'!$C$4:$C$83,$A125&amp;I$75,'Mapping Population'!$D$4:$D$83)*VLOOKUP($A125,'Inputs - population data'!$A$7:$D$103,3,FALSE)</f>
        <v>0</v>
      </c>
      <c r="J125" s="37">
        <f>+SUMIF('Mapping Population'!$C$4:$C$83,$A125&amp;J$75,'Mapping Population'!$D$4:$D$83)*VLOOKUP($A125,'Inputs - population data'!$A$7:$D$103,3,FALSE)</f>
        <v>0</v>
      </c>
      <c r="K125" s="37">
        <f>+SUMIF('Mapping Population'!$C$4:$C$83,$A125&amp;K$75,'Mapping Population'!$D$4:$D$83)*VLOOKUP($A125,'Inputs - population data'!$A$7:$D$103,3,FALSE)</f>
        <v>0</v>
      </c>
      <c r="L125" s="37">
        <f>+SUMIF('Mapping Population'!$C$4:$C$83,$A125&amp;L$75,'Mapping Population'!$D$4:$D$83)*VLOOKUP($A125,'Inputs - population data'!$A$7:$D$103,3,FALSE)</f>
        <v>0</v>
      </c>
      <c r="M125" s="37">
        <f>+SUMIF('Mapping Population'!$C$4:$C$83,$A125&amp;M$75,'Mapping Population'!$D$4:$D$83)*VLOOKUP($A125,'Inputs - population data'!$A$7:$D$103,3,FALSE)</f>
        <v>9190</v>
      </c>
      <c r="N125" s="37">
        <f>+SUMIF('Mapping Population'!$C$4:$C$83,$A125&amp;N$75,'Mapping Population'!$D$4:$D$83)*VLOOKUP($A125,'Inputs - population data'!$A$7:$D$103,3,FALSE)</f>
        <v>0</v>
      </c>
      <c r="O125" s="37">
        <f>+SUMIF('Mapping Population'!$C$4:$C$83,$A125&amp;O$75,'Mapping Population'!$D$4:$D$83)*VLOOKUP($A125,'Inputs - population data'!$A$7:$D$103,3,FALSE)</f>
        <v>0</v>
      </c>
      <c r="P125" s="37">
        <f>+SUMIF('Mapping Population'!$C$4:$C$83,$A125&amp;P$75,'Mapping Population'!$D$4:$D$83)*VLOOKUP($A125,'Inputs - population data'!$A$7:$D$103,3,FALSE)</f>
        <v>0</v>
      </c>
      <c r="Q125" s="37">
        <f>+SUMIF('Mapping Population'!$C$4:$C$83,$A125&amp;Q$75,'Mapping Population'!$D$4:$D$83)*VLOOKUP($A125,'Inputs - population data'!$A$7:$D$103,3,FALSE)</f>
        <v>0</v>
      </c>
      <c r="R125" s="37">
        <f>+SUMIF('Mapping Population'!$C$4:$C$83,$A125&amp;R$75,'Mapping Population'!$D$4:$D$83)*VLOOKUP($A125,'Inputs - population data'!$A$7:$D$103,3,FALSE)</f>
        <v>0</v>
      </c>
    </row>
    <row r="126" spans="1:18" x14ac:dyDescent="0.25">
      <c r="A126" s="1" t="s">
        <v>33</v>
      </c>
      <c r="B126" s="37">
        <f>+SUMIF('Mapping Population'!$C$4:$C$83,$A126&amp;B$75,'Mapping Population'!$D$4:$D$83)*VLOOKUP($A126,'Inputs - population data'!$A$7:$D$103,3,FALSE)</f>
        <v>0</v>
      </c>
      <c r="C126" s="37">
        <f>+SUMIF('Mapping Population'!$C$4:$C$83,$A126&amp;C$75,'Mapping Population'!$D$4:$D$83)*VLOOKUP($A126,'Inputs - population data'!$A$7:$D$103,3,FALSE)</f>
        <v>0</v>
      </c>
      <c r="D126" s="37">
        <f>+SUMIF('Mapping Population'!$C$4:$C$83,$A126&amp;D$75,'Mapping Population'!$D$4:$D$83)*VLOOKUP($A126,'Inputs - population data'!$A$7:$D$103,3,FALSE)</f>
        <v>0</v>
      </c>
      <c r="E126" s="37">
        <f>+SUMIF('Mapping Population'!$C$4:$C$83,$A126&amp;E$75,'Mapping Population'!$D$4:$D$83)*VLOOKUP($A126,'Inputs - population data'!$A$7:$D$103,3,FALSE)</f>
        <v>0</v>
      </c>
      <c r="F126" s="37">
        <f>+SUMIF('Mapping Population'!$C$4:$C$83,$A126&amp;F$75,'Mapping Population'!$D$4:$D$83)*VLOOKUP($A126,'Inputs - population data'!$A$7:$D$103,3,FALSE)</f>
        <v>0</v>
      </c>
      <c r="G126" s="37">
        <f>+SUMIF('Mapping Population'!$C$4:$C$83,$A126&amp;G$75,'Mapping Population'!$D$4:$D$83)*VLOOKUP($A126,'Inputs - population data'!$A$7:$D$103,3,FALSE)</f>
        <v>0</v>
      </c>
      <c r="H126" s="37">
        <f>+SUMIF('Mapping Population'!$C$4:$C$83,$A126&amp;H$75,'Mapping Population'!$D$4:$D$83)*VLOOKUP($A126,'Inputs - population data'!$A$7:$D$103,3,FALSE)</f>
        <v>0</v>
      </c>
      <c r="I126" s="37">
        <f>+SUMIF('Mapping Population'!$C$4:$C$83,$A126&amp;I$75,'Mapping Population'!$D$4:$D$83)*VLOOKUP($A126,'Inputs - population data'!$A$7:$D$103,3,FALSE)</f>
        <v>0</v>
      </c>
      <c r="J126" s="37">
        <f>+SUMIF('Mapping Population'!$C$4:$C$83,$A126&amp;J$75,'Mapping Population'!$D$4:$D$83)*VLOOKUP($A126,'Inputs - population data'!$A$7:$D$103,3,FALSE)</f>
        <v>0</v>
      </c>
      <c r="K126" s="37">
        <f>+SUMIF('Mapping Population'!$C$4:$C$83,$A126&amp;K$75,'Mapping Population'!$D$4:$D$83)*VLOOKUP($A126,'Inputs - population data'!$A$7:$D$103,3,FALSE)</f>
        <v>0</v>
      </c>
      <c r="L126" s="37">
        <f>+SUMIF('Mapping Population'!$C$4:$C$83,$A126&amp;L$75,'Mapping Population'!$D$4:$D$83)*VLOOKUP($A126,'Inputs - population data'!$A$7:$D$103,3,FALSE)</f>
        <v>0</v>
      </c>
      <c r="M126" s="37">
        <f>+SUMIF('Mapping Population'!$C$4:$C$83,$A126&amp;M$75,'Mapping Population'!$D$4:$D$83)*VLOOKUP($A126,'Inputs - population data'!$A$7:$D$103,3,FALSE)</f>
        <v>4566.9446808510638</v>
      </c>
      <c r="N126" s="37">
        <f>+SUMIF('Mapping Population'!$C$4:$C$83,$A126&amp;N$75,'Mapping Population'!$D$4:$D$83)*VLOOKUP($A126,'Inputs - population data'!$A$7:$D$103,3,FALSE)</f>
        <v>0</v>
      </c>
      <c r="O126" s="37">
        <f>+SUMIF('Mapping Population'!$C$4:$C$83,$A126&amp;O$75,'Mapping Population'!$D$4:$D$83)*VLOOKUP($A126,'Inputs - population data'!$A$7:$D$103,3,FALSE)</f>
        <v>0</v>
      </c>
      <c r="P126" s="37">
        <f>+SUMIF('Mapping Population'!$C$4:$C$83,$A126&amp;P$75,'Mapping Population'!$D$4:$D$83)*VLOOKUP($A126,'Inputs - population data'!$A$7:$D$103,3,FALSE)</f>
        <v>0</v>
      </c>
      <c r="Q126" s="37">
        <f>+SUMIF('Mapping Population'!$C$4:$C$83,$A126&amp;Q$75,'Mapping Population'!$D$4:$D$83)*VLOOKUP($A126,'Inputs - population data'!$A$7:$D$103,3,FALSE)</f>
        <v>0</v>
      </c>
      <c r="R126" s="37">
        <f>+SUMIF('Mapping Population'!$C$4:$C$83,$A126&amp;R$75,'Mapping Population'!$D$4:$D$83)*VLOOKUP($A126,'Inputs - population data'!$A$7:$D$103,3,FALSE)</f>
        <v>0</v>
      </c>
    </row>
    <row r="127" spans="1:18" x14ac:dyDescent="0.25">
      <c r="A127" s="1" t="s">
        <v>52</v>
      </c>
      <c r="B127" s="37">
        <f>+SUMIF('Mapping Population'!$C$4:$C$83,$A127&amp;B$75,'Mapping Population'!$D$4:$D$83)*VLOOKUP($A127,'Inputs - population data'!$A$7:$D$103,3,FALSE)</f>
        <v>0</v>
      </c>
      <c r="C127" s="37">
        <f>+SUMIF('Mapping Population'!$C$4:$C$83,$A127&amp;C$75,'Mapping Population'!$D$4:$D$83)*VLOOKUP($A127,'Inputs - population data'!$A$7:$D$103,3,FALSE)</f>
        <v>0</v>
      </c>
      <c r="D127" s="37">
        <f>+SUMIF('Mapping Population'!$C$4:$C$83,$A127&amp;D$75,'Mapping Population'!$D$4:$D$83)*VLOOKUP($A127,'Inputs - population data'!$A$7:$D$103,3,FALSE)</f>
        <v>0</v>
      </c>
      <c r="E127" s="37">
        <f>+SUMIF('Mapping Population'!$C$4:$C$83,$A127&amp;E$75,'Mapping Population'!$D$4:$D$83)*VLOOKUP($A127,'Inputs - population data'!$A$7:$D$103,3,FALSE)</f>
        <v>0</v>
      </c>
      <c r="F127" s="37">
        <f>+SUMIF('Mapping Population'!$C$4:$C$83,$A127&amp;F$75,'Mapping Population'!$D$4:$D$83)*VLOOKUP($A127,'Inputs - population data'!$A$7:$D$103,3,FALSE)</f>
        <v>0</v>
      </c>
      <c r="G127" s="37">
        <f>+SUMIF('Mapping Population'!$C$4:$C$83,$A127&amp;G$75,'Mapping Population'!$D$4:$D$83)*VLOOKUP($A127,'Inputs - population data'!$A$7:$D$103,3,FALSE)</f>
        <v>0</v>
      </c>
      <c r="H127" s="37">
        <f>+SUMIF('Mapping Population'!$C$4:$C$83,$A127&amp;H$75,'Mapping Population'!$D$4:$D$83)*VLOOKUP($A127,'Inputs - population data'!$A$7:$D$103,3,FALSE)</f>
        <v>0</v>
      </c>
      <c r="I127" s="37">
        <f>+SUMIF('Mapping Population'!$C$4:$C$83,$A127&amp;I$75,'Mapping Population'!$D$4:$D$83)*VLOOKUP($A127,'Inputs - population data'!$A$7:$D$103,3,FALSE)</f>
        <v>0</v>
      </c>
      <c r="J127" s="37">
        <f>+SUMIF('Mapping Population'!$C$4:$C$83,$A127&amp;J$75,'Mapping Population'!$D$4:$D$83)*VLOOKUP($A127,'Inputs - population data'!$A$7:$D$103,3,FALSE)</f>
        <v>49700</v>
      </c>
      <c r="K127" s="37">
        <f>+SUMIF('Mapping Population'!$C$4:$C$83,$A127&amp;K$75,'Mapping Population'!$D$4:$D$83)*VLOOKUP($A127,'Inputs - population data'!$A$7:$D$103,3,FALSE)</f>
        <v>0</v>
      </c>
      <c r="L127" s="37">
        <f>+SUMIF('Mapping Population'!$C$4:$C$83,$A127&amp;L$75,'Mapping Population'!$D$4:$D$83)*VLOOKUP($A127,'Inputs - population data'!$A$7:$D$103,3,FALSE)</f>
        <v>0</v>
      </c>
      <c r="M127" s="37">
        <f>+SUMIF('Mapping Population'!$C$4:$C$83,$A127&amp;M$75,'Mapping Population'!$D$4:$D$83)*VLOOKUP($A127,'Inputs - population data'!$A$7:$D$103,3,FALSE)</f>
        <v>0</v>
      </c>
      <c r="N127" s="37">
        <f>+SUMIF('Mapping Population'!$C$4:$C$83,$A127&amp;N$75,'Mapping Population'!$D$4:$D$83)*VLOOKUP($A127,'Inputs - population data'!$A$7:$D$103,3,FALSE)</f>
        <v>0</v>
      </c>
      <c r="O127" s="37">
        <f>+SUMIF('Mapping Population'!$C$4:$C$83,$A127&amp;O$75,'Mapping Population'!$D$4:$D$83)*VLOOKUP($A127,'Inputs - population data'!$A$7:$D$103,3,FALSE)</f>
        <v>0</v>
      </c>
      <c r="P127" s="37">
        <f>+SUMIF('Mapping Population'!$C$4:$C$83,$A127&amp;P$75,'Mapping Population'!$D$4:$D$83)*VLOOKUP($A127,'Inputs - population data'!$A$7:$D$103,3,FALSE)</f>
        <v>0</v>
      </c>
      <c r="Q127" s="37">
        <f>+SUMIF('Mapping Population'!$C$4:$C$83,$A127&amp;Q$75,'Mapping Population'!$D$4:$D$83)*VLOOKUP($A127,'Inputs - population data'!$A$7:$D$103,3,FALSE)</f>
        <v>0</v>
      </c>
      <c r="R127" s="37">
        <f>+SUMIF('Mapping Population'!$C$4:$C$83,$A127&amp;R$75,'Mapping Population'!$D$4:$D$83)*VLOOKUP($A127,'Inputs - population data'!$A$7:$D$103,3,FALSE)</f>
        <v>0</v>
      </c>
    </row>
    <row r="128" spans="1:18" x14ac:dyDescent="0.25">
      <c r="A128" s="1" t="s">
        <v>63</v>
      </c>
      <c r="B128" s="37">
        <f>+SUMIF('Mapping Population'!$C$4:$C$83,$A128&amp;B$75,'Mapping Population'!$D$4:$D$83)*VLOOKUP($A128,'Inputs - population data'!$A$7:$D$103,3,FALSE)</f>
        <v>0</v>
      </c>
      <c r="C128" s="37">
        <f>+SUMIF('Mapping Population'!$C$4:$C$83,$A128&amp;C$75,'Mapping Population'!$D$4:$D$83)*VLOOKUP($A128,'Inputs - population data'!$A$7:$D$103,3,FALSE)</f>
        <v>0</v>
      </c>
      <c r="D128" s="37">
        <f>+SUMIF('Mapping Population'!$C$4:$C$83,$A128&amp;D$75,'Mapping Population'!$D$4:$D$83)*VLOOKUP($A128,'Inputs - population data'!$A$7:$D$103,3,FALSE)</f>
        <v>0</v>
      </c>
      <c r="E128" s="37">
        <f>+SUMIF('Mapping Population'!$C$4:$C$83,$A128&amp;E$75,'Mapping Population'!$D$4:$D$83)*VLOOKUP($A128,'Inputs - population data'!$A$7:$D$103,3,FALSE)</f>
        <v>0</v>
      </c>
      <c r="F128" s="37">
        <f>+SUMIF('Mapping Population'!$C$4:$C$83,$A128&amp;F$75,'Mapping Population'!$D$4:$D$83)*VLOOKUP($A128,'Inputs - population data'!$A$7:$D$103,3,FALSE)</f>
        <v>0</v>
      </c>
      <c r="G128" s="37">
        <f>+SUMIF('Mapping Population'!$C$4:$C$83,$A128&amp;G$75,'Mapping Population'!$D$4:$D$83)*VLOOKUP($A128,'Inputs - population data'!$A$7:$D$103,3,FALSE)</f>
        <v>0</v>
      </c>
      <c r="H128" s="37">
        <f>+SUMIF('Mapping Population'!$C$4:$C$83,$A128&amp;H$75,'Mapping Population'!$D$4:$D$83)*VLOOKUP($A128,'Inputs - population data'!$A$7:$D$103,3,FALSE)</f>
        <v>0</v>
      </c>
      <c r="I128" s="37">
        <f>+SUMIF('Mapping Population'!$C$4:$C$83,$A128&amp;I$75,'Mapping Population'!$D$4:$D$83)*VLOOKUP($A128,'Inputs - population data'!$A$7:$D$103,3,FALSE)</f>
        <v>0</v>
      </c>
      <c r="J128" s="37">
        <f>+SUMIF('Mapping Population'!$C$4:$C$83,$A128&amp;J$75,'Mapping Population'!$D$4:$D$83)*VLOOKUP($A128,'Inputs - population data'!$A$7:$D$103,3,FALSE)</f>
        <v>0</v>
      </c>
      <c r="K128" s="37">
        <f>+SUMIF('Mapping Population'!$C$4:$C$83,$A128&amp;K$75,'Mapping Population'!$D$4:$D$83)*VLOOKUP($A128,'Inputs - population data'!$A$7:$D$103,3,FALSE)</f>
        <v>0</v>
      </c>
      <c r="L128" s="37">
        <f>+SUMIF('Mapping Population'!$C$4:$C$83,$A128&amp;L$75,'Mapping Population'!$D$4:$D$83)*VLOOKUP($A128,'Inputs - population data'!$A$7:$D$103,3,FALSE)</f>
        <v>0</v>
      </c>
      <c r="M128" s="37">
        <f>+SUMIF('Mapping Population'!$C$4:$C$83,$A128&amp;M$75,'Mapping Population'!$D$4:$D$83)*VLOOKUP($A128,'Inputs - population data'!$A$7:$D$103,3,FALSE)</f>
        <v>0</v>
      </c>
      <c r="N128" s="37">
        <f>+SUMIF('Mapping Population'!$C$4:$C$83,$A128&amp;N$75,'Mapping Population'!$D$4:$D$83)*VLOOKUP($A128,'Inputs - population data'!$A$7:$D$103,3,FALSE)</f>
        <v>6771.1271515824528</v>
      </c>
      <c r="O128" s="37">
        <f>+SUMIF('Mapping Population'!$C$4:$C$83,$A128&amp;O$75,'Mapping Population'!$D$4:$D$83)*VLOOKUP($A128,'Inputs - population data'!$A$7:$D$103,3,FALSE)</f>
        <v>0</v>
      </c>
      <c r="P128" s="37">
        <f>+SUMIF('Mapping Population'!$C$4:$C$83,$A128&amp;P$75,'Mapping Population'!$D$4:$D$83)*VLOOKUP($A128,'Inputs - population data'!$A$7:$D$103,3,FALSE)</f>
        <v>27628.872848417544</v>
      </c>
      <c r="Q128" s="37">
        <f>+SUMIF('Mapping Population'!$C$4:$C$83,$A128&amp;Q$75,'Mapping Population'!$D$4:$D$83)*VLOOKUP($A128,'Inputs - population data'!$A$7:$D$103,3,FALSE)</f>
        <v>0</v>
      </c>
      <c r="R128" s="37">
        <f>+SUMIF('Mapping Population'!$C$4:$C$83,$A128&amp;R$75,'Mapping Population'!$D$4:$D$83)*VLOOKUP($A128,'Inputs - population data'!$A$7:$D$103,3,FALSE)</f>
        <v>0</v>
      </c>
    </row>
    <row r="129" spans="1:18" x14ac:dyDescent="0.25">
      <c r="A129" s="1" t="s">
        <v>54</v>
      </c>
      <c r="B129" s="37">
        <f>+SUMIF('Mapping Population'!$C$4:$C$83,$A129&amp;B$75,'Mapping Population'!$D$4:$D$83)*VLOOKUP($A129,'Inputs - population data'!$A$7:$D$103,3,FALSE)</f>
        <v>0</v>
      </c>
      <c r="C129" s="37">
        <f>+SUMIF('Mapping Population'!$C$4:$C$83,$A129&amp;C$75,'Mapping Population'!$D$4:$D$83)*VLOOKUP($A129,'Inputs - population data'!$A$7:$D$103,3,FALSE)</f>
        <v>0</v>
      </c>
      <c r="D129" s="37">
        <f>+SUMIF('Mapping Population'!$C$4:$C$83,$A129&amp;D$75,'Mapping Population'!$D$4:$D$83)*VLOOKUP($A129,'Inputs - population data'!$A$7:$D$103,3,FALSE)</f>
        <v>0</v>
      </c>
      <c r="E129" s="37">
        <f>+SUMIF('Mapping Population'!$C$4:$C$83,$A129&amp;E$75,'Mapping Population'!$D$4:$D$83)*VLOOKUP($A129,'Inputs - population data'!$A$7:$D$103,3,FALSE)</f>
        <v>0</v>
      </c>
      <c r="F129" s="37">
        <f>+SUMIF('Mapping Population'!$C$4:$C$83,$A129&amp;F$75,'Mapping Population'!$D$4:$D$83)*VLOOKUP($A129,'Inputs - population data'!$A$7:$D$103,3,FALSE)</f>
        <v>0</v>
      </c>
      <c r="G129" s="37">
        <f>+SUMIF('Mapping Population'!$C$4:$C$83,$A129&amp;G$75,'Mapping Population'!$D$4:$D$83)*VLOOKUP($A129,'Inputs - population data'!$A$7:$D$103,3,FALSE)</f>
        <v>0</v>
      </c>
      <c r="H129" s="37">
        <f>+SUMIF('Mapping Population'!$C$4:$C$83,$A129&amp;H$75,'Mapping Population'!$D$4:$D$83)*VLOOKUP($A129,'Inputs - population data'!$A$7:$D$103,3,FALSE)</f>
        <v>0</v>
      </c>
      <c r="I129" s="37">
        <f>+SUMIF('Mapping Population'!$C$4:$C$83,$A129&amp;I$75,'Mapping Population'!$D$4:$D$83)*VLOOKUP($A129,'Inputs - population data'!$A$7:$D$103,3,FALSE)</f>
        <v>0</v>
      </c>
      <c r="J129" s="37">
        <f>+SUMIF('Mapping Population'!$C$4:$C$83,$A129&amp;J$75,'Mapping Population'!$D$4:$D$83)*VLOOKUP($A129,'Inputs - population data'!$A$7:$D$103,3,FALSE)</f>
        <v>0</v>
      </c>
      <c r="K129" s="37">
        <f>+SUMIF('Mapping Population'!$C$4:$C$83,$A129&amp;K$75,'Mapping Population'!$D$4:$D$83)*VLOOKUP($A129,'Inputs - population data'!$A$7:$D$103,3,FALSE)</f>
        <v>0</v>
      </c>
      <c r="L129" s="37">
        <f>+SUMIF('Mapping Population'!$C$4:$C$83,$A129&amp;L$75,'Mapping Population'!$D$4:$D$83)*VLOOKUP($A129,'Inputs - population data'!$A$7:$D$103,3,FALSE)</f>
        <v>0</v>
      </c>
      <c r="M129" s="37">
        <f>+SUMIF('Mapping Population'!$C$4:$C$83,$A129&amp;M$75,'Mapping Population'!$D$4:$D$83)*VLOOKUP($A129,'Inputs - population data'!$A$7:$D$103,3,FALSE)</f>
        <v>121700</v>
      </c>
      <c r="N129" s="37">
        <f>+SUMIF('Mapping Population'!$C$4:$C$83,$A129&amp;N$75,'Mapping Population'!$D$4:$D$83)*VLOOKUP($A129,'Inputs - population data'!$A$7:$D$103,3,FALSE)</f>
        <v>0</v>
      </c>
      <c r="O129" s="37">
        <f>+SUMIF('Mapping Population'!$C$4:$C$83,$A129&amp;O$75,'Mapping Population'!$D$4:$D$83)*VLOOKUP($A129,'Inputs - population data'!$A$7:$D$103,3,FALSE)</f>
        <v>0</v>
      </c>
      <c r="P129" s="37">
        <f>+SUMIF('Mapping Population'!$C$4:$C$83,$A129&amp;P$75,'Mapping Population'!$D$4:$D$83)*VLOOKUP($A129,'Inputs - population data'!$A$7:$D$103,3,FALSE)</f>
        <v>0</v>
      </c>
      <c r="Q129" s="37">
        <f>+SUMIF('Mapping Population'!$C$4:$C$83,$A129&amp;Q$75,'Mapping Population'!$D$4:$D$83)*VLOOKUP($A129,'Inputs - population data'!$A$7:$D$103,3,FALSE)</f>
        <v>0</v>
      </c>
      <c r="R129" s="37">
        <f>+SUMIF('Mapping Population'!$C$4:$C$83,$A129&amp;R$75,'Mapping Population'!$D$4:$D$83)*VLOOKUP($A129,'Inputs - population data'!$A$7:$D$103,3,FALSE)</f>
        <v>0</v>
      </c>
    </row>
    <row r="130" spans="1:18" x14ac:dyDescent="0.25">
      <c r="A130" s="1" t="s">
        <v>56</v>
      </c>
      <c r="B130" s="37">
        <f>+SUMIF('Mapping Population'!$C$4:$C$83,$A130&amp;B$75,'Mapping Population'!$D$4:$D$83)*VLOOKUP($A130,'Inputs - population data'!$A$7:$D$103,3,FALSE)</f>
        <v>0</v>
      </c>
      <c r="C130" s="37">
        <f>+SUMIF('Mapping Population'!$C$4:$C$83,$A130&amp;C$75,'Mapping Population'!$D$4:$D$83)*VLOOKUP($A130,'Inputs - population data'!$A$7:$D$103,3,FALSE)</f>
        <v>0</v>
      </c>
      <c r="D130" s="37">
        <f>+SUMIF('Mapping Population'!$C$4:$C$83,$A130&amp;D$75,'Mapping Population'!$D$4:$D$83)*VLOOKUP($A130,'Inputs - population data'!$A$7:$D$103,3,FALSE)</f>
        <v>0</v>
      </c>
      <c r="E130" s="37">
        <f>+SUMIF('Mapping Population'!$C$4:$C$83,$A130&amp;E$75,'Mapping Population'!$D$4:$D$83)*VLOOKUP($A130,'Inputs - population data'!$A$7:$D$103,3,FALSE)</f>
        <v>0</v>
      </c>
      <c r="F130" s="37">
        <f>+SUMIF('Mapping Population'!$C$4:$C$83,$A130&amp;F$75,'Mapping Population'!$D$4:$D$83)*VLOOKUP($A130,'Inputs - population data'!$A$7:$D$103,3,FALSE)</f>
        <v>0</v>
      </c>
      <c r="G130" s="37">
        <f>+SUMIF('Mapping Population'!$C$4:$C$83,$A130&amp;G$75,'Mapping Population'!$D$4:$D$83)*VLOOKUP($A130,'Inputs - population data'!$A$7:$D$103,3,FALSE)</f>
        <v>0</v>
      </c>
      <c r="H130" s="37">
        <f>+SUMIF('Mapping Population'!$C$4:$C$83,$A130&amp;H$75,'Mapping Population'!$D$4:$D$83)*VLOOKUP($A130,'Inputs - population data'!$A$7:$D$103,3,FALSE)</f>
        <v>0</v>
      </c>
      <c r="I130" s="37">
        <f>+SUMIF('Mapping Population'!$C$4:$C$83,$A130&amp;I$75,'Mapping Population'!$D$4:$D$83)*VLOOKUP($A130,'Inputs - population data'!$A$7:$D$103,3,FALSE)</f>
        <v>0</v>
      </c>
      <c r="J130" s="37">
        <f>+SUMIF('Mapping Population'!$C$4:$C$83,$A130&amp;J$75,'Mapping Population'!$D$4:$D$83)*VLOOKUP($A130,'Inputs - population data'!$A$7:$D$103,3,FALSE)</f>
        <v>0</v>
      </c>
      <c r="K130" s="37">
        <f>+SUMIF('Mapping Population'!$C$4:$C$83,$A130&amp;K$75,'Mapping Population'!$D$4:$D$83)*VLOOKUP($A130,'Inputs - population data'!$A$7:$D$103,3,FALSE)</f>
        <v>0</v>
      </c>
      <c r="L130" s="37">
        <f>+SUMIF('Mapping Population'!$C$4:$C$83,$A130&amp;L$75,'Mapping Population'!$D$4:$D$83)*VLOOKUP($A130,'Inputs - population data'!$A$7:$D$103,3,FALSE)</f>
        <v>0</v>
      </c>
      <c r="M130" s="37">
        <f>+SUMIF('Mapping Population'!$C$4:$C$83,$A130&amp;M$75,'Mapping Population'!$D$4:$D$83)*VLOOKUP($A130,'Inputs - population data'!$A$7:$D$103,3,FALSE)</f>
        <v>27100</v>
      </c>
      <c r="N130" s="37">
        <f>+SUMIF('Mapping Population'!$C$4:$C$83,$A130&amp;N$75,'Mapping Population'!$D$4:$D$83)*VLOOKUP($A130,'Inputs - population data'!$A$7:$D$103,3,FALSE)</f>
        <v>0</v>
      </c>
      <c r="O130" s="37">
        <f>+SUMIF('Mapping Population'!$C$4:$C$83,$A130&amp;O$75,'Mapping Population'!$D$4:$D$83)*VLOOKUP($A130,'Inputs - population data'!$A$7:$D$103,3,FALSE)</f>
        <v>0</v>
      </c>
      <c r="P130" s="37">
        <f>+SUMIF('Mapping Population'!$C$4:$C$83,$A130&amp;P$75,'Mapping Population'!$D$4:$D$83)*VLOOKUP($A130,'Inputs - population data'!$A$7:$D$103,3,FALSE)</f>
        <v>0</v>
      </c>
      <c r="Q130" s="37">
        <f>+SUMIF('Mapping Population'!$C$4:$C$83,$A130&amp;Q$75,'Mapping Population'!$D$4:$D$83)*VLOOKUP($A130,'Inputs - population data'!$A$7:$D$103,3,FALSE)</f>
        <v>0</v>
      </c>
      <c r="R130" s="37">
        <f>+SUMIF('Mapping Population'!$C$4:$C$83,$A130&amp;R$75,'Mapping Population'!$D$4:$D$83)*VLOOKUP($A130,'Inputs - population data'!$A$7:$D$103,3,FALSE)</f>
        <v>0</v>
      </c>
    </row>
    <row r="131" spans="1:18" x14ac:dyDescent="0.25">
      <c r="A131" s="1" t="s">
        <v>74</v>
      </c>
      <c r="B131" s="37">
        <f>+SUMIF('Mapping Population'!$C$4:$C$83,$A131&amp;B$75,'Mapping Population'!$D$4:$D$83)*VLOOKUP($A131,'Inputs - population data'!$A$7:$D$103,3,FALSE)</f>
        <v>45300</v>
      </c>
      <c r="C131" s="37">
        <f>+SUMIF('Mapping Population'!$C$4:$C$83,$A131&amp;C$75,'Mapping Population'!$D$4:$D$83)*VLOOKUP($A131,'Inputs - population data'!$A$7:$D$103,3,FALSE)</f>
        <v>0</v>
      </c>
      <c r="D131" s="37">
        <f>+SUMIF('Mapping Population'!$C$4:$C$83,$A131&amp;D$75,'Mapping Population'!$D$4:$D$83)*VLOOKUP($A131,'Inputs - population data'!$A$7:$D$103,3,FALSE)</f>
        <v>0</v>
      </c>
      <c r="E131" s="37">
        <f>+SUMIF('Mapping Population'!$C$4:$C$83,$A131&amp;E$75,'Mapping Population'!$D$4:$D$83)*VLOOKUP($A131,'Inputs - population data'!$A$7:$D$103,3,FALSE)</f>
        <v>0</v>
      </c>
      <c r="F131" s="37">
        <f>+SUMIF('Mapping Population'!$C$4:$C$83,$A131&amp;F$75,'Mapping Population'!$D$4:$D$83)*VLOOKUP($A131,'Inputs - population data'!$A$7:$D$103,3,FALSE)</f>
        <v>0</v>
      </c>
      <c r="G131" s="37">
        <f>+SUMIF('Mapping Population'!$C$4:$C$83,$A131&amp;G$75,'Mapping Population'!$D$4:$D$83)*VLOOKUP($A131,'Inputs - population data'!$A$7:$D$103,3,FALSE)</f>
        <v>0</v>
      </c>
      <c r="H131" s="37">
        <f>+SUMIF('Mapping Population'!$C$4:$C$83,$A131&amp;H$75,'Mapping Population'!$D$4:$D$83)*VLOOKUP($A131,'Inputs - population data'!$A$7:$D$103,3,FALSE)</f>
        <v>0</v>
      </c>
      <c r="I131" s="37">
        <f>+SUMIF('Mapping Population'!$C$4:$C$83,$A131&amp;I$75,'Mapping Population'!$D$4:$D$83)*VLOOKUP($A131,'Inputs - population data'!$A$7:$D$103,3,FALSE)</f>
        <v>0</v>
      </c>
      <c r="J131" s="37">
        <f>+SUMIF('Mapping Population'!$C$4:$C$83,$A131&amp;J$75,'Mapping Population'!$D$4:$D$83)*VLOOKUP($A131,'Inputs - population data'!$A$7:$D$103,3,FALSE)</f>
        <v>0</v>
      </c>
      <c r="K131" s="37">
        <f>+SUMIF('Mapping Population'!$C$4:$C$83,$A131&amp;K$75,'Mapping Population'!$D$4:$D$83)*VLOOKUP($A131,'Inputs - population data'!$A$7:$D$103,3,FALSE)</f>
        <v>0</v>
      </c>
      <c r="L131" s="37">
        <f>+SUMIF('Mapping Population'!$C$4:$C$83,$A131&amp;L$75,'Mapping Population'!$D$4:$D$83)*VLOOKUP($A131,'Inputs - population data'!$A$7:$D$103,3,FALSE)</f>
        <v>0</v>
      </c>
      <c r="M131" s="37">
        <f>+SUMIF('Mapping Population'!$C$4:$C$83,$A131&amp;M$75,'Mapping Population'!$D$4:$D$83)*VLOOKUP($A131,'Inputs - population data'!$A$7:$D$103,3,FALSE)</f>
        <v>0</v>
      </c>
      <c r="N131" s="37">
        <f>+SUMIF('Mapping Population'!$C$4:$C$83,$A131&amp;N$75,'Mapping Population'!$D$4:$D$83)*VLOOKUP($A131,'Inputs - population data'!$A$7:$D$103,3,FALSE)</f>
        <v>0</v>
      </c>
      <c r="O131" s="37">
        <f>+SUMIF('Mapping Population'!$C$4:$C$83,$A131&amp;O$75,'Mapping Population'!$D$4:$D$83)*VLOOKUP($A131,'Inputs - population data'!$A$7:$D$103,3,FALSE)</f>
        <v>0</v>
      </c>
      <c r="P131" s="37">
        <f>+SUMIF('Mapping Population'!$C$4:$C$83,$A131&amp;P$75,'Mapping Population'!$D$4:$D$83)*VLOOKUP($A131,'Inputs - population data'!$A$7:$D$103,3,FALSE)</f>
        <v>0</v>
      </c>
      <c r="Q131" s="37">
        <f>+SUMIF('Mapping Population'!$C$4:$C$83,$A131&amp;Q$75,'Mapping Population'!$D$4:$D$83)*VLOOKUP($A131,'Inputs - population data'!$A$7:$D$103,3,FALSE)</f>
        <v>0</v>
      </c>
      <c r="R131" s="37">
        <f>+SUMIF('Mapping Population'!$C$4:$C$83,$A131&amp;R$75,'Mapping Population'!$D$4:$D$83)*VLOOKUP($A131,'Inputs - population data'!$A$7:$D$103,3,FALSE)</f>
        <v>0</v>
      </c>
    </row>
    <row r="132" spans="1:18" x14ac:dyDescent="0.25">
      <c r="A132" s="1" t="s">
        <v>78</v>
      </c>
      <c r="B132" s="37">
        <f>+SUMIF('Mapping Population'!$C$4:$C$83,$A132&amp;B$75,'Mapping Population'!$D$4:$D$83)*VLOOKUP($A132,'Inputs - population data'!$A$7:$D$103,3,FALSE)</f>
        <v>0</v>
      </c>
      <c r="C132" s="37">
        <f>+SUMIF('Mapping Population'!$C$4:$C$83,$A132&amp;C$75,'Mapping Population'!$D$4:$D$83)*VLOOKUP($A132,'Inputs - population data'!$A$7:$D$103,3,FALSE)</f>
        <v>0</v>
      </c>
      <c r="D132" s="37">
        <f>+SUMIF('Mapping Population'!$C$4:$C$83,$A132&amp;D$75,'Mapping Population'!$D$4:$D$83)*VLOOKUP($A132,'Inputs - population data'!$A$7:$D$103,3,FALSE)</f>
        <v>0</v>
      </c>
      <c r="E132" s="37">
        <f>+SUMIF('Mapping Population'!$C$4:$C$83,$A132&amp;E$75,'Mapping Population'!$D$4:$D$83)*VLOOKUP($A132,'Inputs - population data'!$A$7:$D$103,3,FALSE)</f>
        <v>0</v>
      </c>
      <c r="F132" s="37">
        <f>+SUMIF('Mapping Population'!$C$4:$C$83,$A132&amp;F$75,'Mapping Population'!$D$4:$D$83)*VLOOKUP($A132,'Inputs - population data'!$A$7:$D$103,3,FALSE)</f>
        <v>0</v>
      </c>
      <c r="G132" s="37">
        <f>+SUMIF('Mapping Population'!$C$4:$C$83,$A132&amp;G$75,'Mapping Population'!$D$4:$D$83)*VLOOKUP($A132,'Inputs - population data'!$A$7:$D$103,3,FALSE)</f>
        <v>0</v>
      </c>
      <c r="H132" s="37">
        <f>+SUMIF('Mapping Population'!$C$4:$C$83,$A132&amp;H$75,'Mapping Population'!$D$4:$D$83)*VLOOKUP($A132,'Inputs - population data'!$A$7:$D$103,3,FALSE)</f>
        <v>0</v>
      </c>
      <c r="I132" s="37">
        <f>+SUMIF('Mapping Population'!$C$4:$C$83,$A132&amp;I$75,'Mapping Population'!$D$4:$D$83)*VLOOKUP($A132,'Inputs - population data'!$A$7:$D$103,3,FALSE)</f>
        <v>0</v>
      </c>
      <c r="J132" s="37">
        <f>+SUMIF('Mapping Population'!$C$4:$C$83,$A132&amp;J$75,'Mapping Population'!$D$4:$D$83)*VLOOKUP($A132,'Inputs - population data'!$A$7:$D$103,3,FALSE)</f>
        <v>0</v>
      </c>
      <c r="K132" s="37">
        <f>+SUMIF('Mapping Population'!$C$4:$C$83,$A132&amp;K$75,'Mapping Population'!$D$4:$D$83)*VLOOKUP($A132,'Inputs - population data'!$A$7:$D$103,3,FALSE)</f>
        <v>0</v>
      </c>
      <c r="L132" s="37">
        <f>+SUMIF('Mapping Population'!$C$4:$C$83,$A132&amp;L$75,'Mapping Population'!$D$4:$D$83)*VLOOKUP($A132,'Inputs - population data'!$A$7:$D$103,3,FALSE)</f>
        <v>0</v>
      </c>
      <c r="M132" s="37">
        <f>+SUMIF('Mapping Population'!$C$4:$C$83,$A132&amp;M$75,'Mapping Population'!$D$4:$D$83)*VLOOKUP($A132,'Inputs - population data'!$A$7:$D$103,3,FALSE)</f>
        <v>0</v>
      </c>
      <c r="N132" s="37">
        <f>+SUMIF('Mapping Population'!$C$4:$C$83,$A132&amp;N$75,'Mapping Population'!$D$4:$D$83)*VLOOKUP($A132,'Inputs - population data'!$A$7:$D$103,3,FALSE)</f>
        <v>0</v>
      </c>
      <c r="O132" s="37">
        <f>+SUMIF('Mapping Population'!$C$4:$C$83,$A132&amp;O$75,'Mapping Population'!$D$4:$D$83)*VLOOKUP($A132,'Inputs - population data'!$A$7:$D$103,3,FALSE)</f>
        <v>0</v>
      </c>
      <c r="P132" s="37">
        <f>+SUMIF('Mapping Population'!$C$4:$C$83,$A132&amp;P$75,'Mapping Population'!$D$4:$D$83)*VLOOKUP($A132,'Inputs - population data'!$A$7:$D$103,3,FALSE)</f>
        <v>0</v>
      </c>
      <c r="Q132" s="37">
        <f>+SUMIF('Mapping Population'!$C$4:$C$83,$A132&amp;Q$75,'Mapping Population'!$D$4:$D$83)*VLOOKUP($A132,'Inputs - population data'!$A$7:$D$103,3,FALSE)</f>
        <v>0</v>
      </c>
      <c r="R132" s="37">
        <f>+SUMIF('Mapping Population'!$C$4:$C$83,$A132&amp;R$75,'Mapping Population'!$D$4:$D$83)*VLOOKUP($A132,'Inputs - population data'!$A$7:$D$103,3,FALSE)</f>
        <v>42500</v>
      </c>
    </row>
    <row r="133" spans="1:18" x14ac:dyDescent="0.25">
      <c r="A133" s="1" t="s">
        <v>41</v>
      </c>
      <c r="B133" s="37">
        <f>+SUMIF('Mapping Population'!$C$4:$C$83,$A133&amp;B$75,'Mapping Population'!$D$4:$D$83)*VLOOKUP($A133,'Inputs - population data'!$A$7:$D$103,3,FALSE)</f>
        <v>0</v>
      </c>
      <c r="C133" s="37">
        <f>+SUMIF('Mapping Population'!$C$4:$C$83,$A133&amp;C$75,'Mapping Population'!$D$4:$D$83)*VLOOKUP($A133,'Inputs - population data'!$A$7:$D$103,3,FALSE)</f>
        <v>0</v>
      </c>
      <c r="D133" s="37">
        <f>+SUMIF('Mapping Population'!$C$4:$C$83,$A133&amp;D$75,'Mapping Population'!$D$4:$D$83)*VLOOKUP($A133,'Inputs - population data'!$A$7:$D$103,3,FALSE)</f>
        <v>0</v>
      </c>
      <c r="E133" s="37">
        <f>+SUMIF('Mapping Population'!$C$4:$C$83,$A133&amp;E$75,'Mapping Population'!$D$4:$D$83)*VLOOKUP($A133,'Inputs - population data'!$A$7:$D$103,3,FALSE)</f>
        <v>0</v>
      </c>
      <c r="F133" s="37">
        <f>+SUMIF('Mapping Population'!$C$4:$C$83,$A133&amp;F$75,'Mapping Population'!$D$4:$D$83)*VLOOKUP($A133,'Inputs - population data'!$A$7:$D$103,3,FALSE)</f>
        <v>0</v>
      </c>
      <c r="G133" s="37">
        <f>+SUMIF('Mapping Population'!$C$4:$C$83,$A133&amp;G$75,'Mapping Population'!$D$4:$D$83)*VLOOKUP($A133,'Inputs - population data'!$A$7:$D$103,3,FALSE)</f>
        <v>0</v>
      </c>
      <c r="H133" s="37">
        <f>+SUMIF('Mapping Population'!$C$4:$C$83,$A133&amp;H$75,'Mapping Population'!$D$4:$D$83)*VLOOKUP($A133,'Inputs - population data'!$A$7:$D$103,3,FALSE)</f>
        <v>0</v>
      </c>
      <c r="I133" s="37">
        <f>+SUMIF('Mapping Population'!$C$4:$C$83,$A133&amp;I$75,'Mapping Population'!$D$4:$D$83)*VLOOKUP($A133,'Inputs - population data'!$A$7:$D$103,3,FALSE)</f>
        <v>0</v>
      </c>
      <c r="J133" s="37">
        <f>+SUMIF('Mapping Population'!$C$4:$C$83,$A133&amp;J$75,'Mapping Population'!$D$4:$D$83)*VLOOKUP($A133,'Inputs - population data'!$A$7:$D$103,3,FALSE)</f>
        <v>0</v>
      </c>
      <c r="K133" s="37">
        <f>+SUMIF('Mapping Population'!$C$4:$C$83,$A133&amp;K$75,'Mapping Population'!$D$4:$D$83)*VLOOKUP($A133,'Inputs - population data'!$A$7:$D$103,3,FALSE)</f>
        <v>0</v>
      </c>
      <c r="L133" s="37">
        <f>+SUMIF('Mapping Population'!$C$4:$C$83,$A133&amp;L$75,'Mapping Population'!$D$4:$D$83)*VLOOKUP($A133,'Inputs - population data'!$A$7:$D$103,3,FALSE)</f>
        <v>0</v>
      </c>
      <c r="M133" s="37">
        <f>+SUMIF('Mapping Population'!$C$4:$C$83,$A133&amp;M$75,'Mapping Population'!$D$4:$D$83)*VLOOKUP($A133,'Inputs - population data'!$A$7:$D$103,3,FALSE)</f>
        <v>0</v>
      </c>
      <c r="N133" s="37">
        <f>+SUMIF('Mapping Population'!$C$4:$C$83,$A133&amp;N$75,'Mapping Population'!$D$4:$D$83)*VLOOKUP($A133,'Inputs - population data'!$A$7:$D$103,3,FALSE)</f>
        <v>0</v>
      </c>
      <c r="O133" s="37">
        <f>+SUMIF('Mapping Population'!$C$4:$C$83,$A133&amp;O$75,'Mapping Population'!$D$4:$D$83)*VLOOKUP($A133,'Inputs - population data'!$A$7:$D$103,3,FALSE)</f>
        <v>0</v>
      </c>
      <c r="P133" s="37">
        <f>+SUMIF('Mapping Population'!$C$4:$C$83,$A133&amp;P$75,'Mapping Population'!$D$4:$D$83)*VLOOKUP($A133,'Inputs - population data'!$A$7:$D$103,3,FALSE)</f>
        <v>0</v>
      </c>
      <c r="Q133" s="37">
        <f>+SUMIF('Mapping Population'!$C$4:$C$83,$A133&amp;Q$75,'Mapping Population'!$D$4:$D$83)*VLOOKUP($A133,'Inputs - population data'!$A$7:$D$103,3,FALSE)</f>
        <v>0</v>
      </c>
      <c r="R133" s="37">
        <f>+SUMIF('Mapping Population'!$C$4:$C$83,$A133&amp;R$75,'Mapping Population'!$D$4:$D$83)*VLOOKUP($A133,'Inputs - population data'!$A$7:$D$103,3,FALSE)</f>
        <v>0</v>
      </c>
    </row>
    <row r="134" spans="1:18" x14ac:dyDescent="0.25">
      <c r="A134" s="1" t="s">
        <v>18</v>
      </c>
      <c r="B134" s="37">
        <f>+SUMIF('Mapping Population'!$C$4:$C$83,$A134&amp;B$75,'Mapping Population'!$D$4:$D$83)*VLOOKUP($A134,'Inputs - population data'!$A$7:$D$103,3,FALSE)</f>
        <v>0</v>
      </c>
      <c r="C134" s="37">
        <f>+SUMIF('Mapping Population'!$C$4:$C$83,$A134&amp;C$75,'Mapping Population'!$D$4:$D$83)*VLOOKUP($A134,'Inputs - population data'!$A$7:$D$103,3,FALSE)</f>
        <v>0</v>
      </c>
      <c r="D134" s="37">
        <f>+SUMIF('Mapping Population'!$C$4:$C$83,$A134&amp;D$75,'Mapping Population'!$D$4:$D$83)*VLOOKUP($A134,'Inputs - population data'!$A$7:$D$103,3,FALSE)</f>
        <v>0</v>
      </c>
      <c r="E134" s="37">
        <f>+SUMIF('Mapping Population'!$C$4:$C$83,$A134&amp;E$75,'Mapping Population'!$D$4:$D$83)*VLOOKUP($A134,'Inputs - population data'!$A$7:$D$103,3,FALSE)</f>
        <v>0</v>
      </c>
      <c r="F134" s="37">
        <f>+SUMIF('Mapping Population'!$C$4:$C$83,$A134&amp;F$75,'Mapping Population'!$D$4:$D$83)*VLOOKUP($A134,'Inputs - population data'!$A$7:$D$103,3,FALSE)</f>
        <v>0</v>
      </c>
      <c r="G134" s="37">
        <f>+SUMIF('Mapping Population'!$C$4:$C$83,$A134&amp;G$75,'Mapping Population'!$D$4:$D$83)*VLOOKUP($A134,'Inputs - population data'!$A$7:$D$103,3,FALSE)</f>
        <v>0</v>
      </c>
      <c r="H134" s="37">
        <f>+SUMIF('Mapping Population'!$C$4:$C$83,$A134&amp;H$75,'Mapping Population'!$D$4:$D$83)*VLOOKUP($A134,'Inputs - population data'!$A$7:$D$103,3,FALSE)</f>
        <v>0</v>
      </c>
      <c r="I134" s="37">
        <f>+SUMIF('Mapping Population'!$C$4:$C$83,$A134&amp;I$75,'Mapping Population'!$D$4:$D$83)*VLOOKUP($A134,'Inputs - population data'!$A$7:$D$103,3,FALSE)</f>
        <v>0</v>
      </c>
      <c r="J134" s="37">
        <f>+SUMIF('Mapping Population'!$C$4:$C$83,$A134&amp;J$75,'Mapping Population'!$D$4:$D$83)*VLOOKUP($A134,'Inputs - population data'!$A$7:$D$103,3,FALSE)</f>
        <v>0</v>
      </c>
      <c r="K134" s="37">
        <f>+SUMIF('Mapping Population'!$C$4:$C$83,$A134&amp;K$75,'Mapping Population'!$D$4:$D$83)*VLOOKUP($A134,'Inputs - population data'!$A$7:$D$103,3,FALSE)</f>
        <v>0</v>
      </c>
      <c r="L134" s="37">
        <f>+SUMIF('Mapping Population'!$C$4:$C$83,$A134&amp;L$75,'Mapping Population'!$D$4:$D$83)*VLOOKUP($A134,'Inputs - population data'!$A$7:$D$103,3,FALSE)</f>
        <v>0</v>
      </c>
      <c r="M134" s="37">
        <f>+SUMIF('Mapping Population'!$C$4:$C$83,$A134&amp;M$75,'Mapping Population'!$D$4:$D$83)*VLOOKUP($A134,'Inputs - population data'!$A$7:$D$103,3,FALSE)</f>
        <v>0</v>
      </c>
      <c r="N134" s="37">
        <f>+SUMIF('Mapping Population'!$C$4:$C$83,$A134&amp;N$75,'Mapping Population'!$D$4:$D$83)*VLOOKUP($A134,'Inputs - population data'!$A$7:$D$103,3,FALSE)</f>
        <v>0</v>
      </c>
      <c r="O134" s="37">
        <f>+SUMIF('Mapping Population'!$C$4:$C$83,$A134&amp;O$75,'Mapping Population'!$D$4:$D$83)*VLOOKUP($A134,'Inputs - population data'!$A$7:$D$103,3,FALSE)</f>
        <v>0</v>
      </c>
      <c r="P134" s="37">
        <f>+SUMIF('Mapping Population'!$C$4:$C$83,$A134&amp;P$75,'Mapping Population'!$D$4:$D$83)*VLOOKUP($A134,'Inputs - population data'!$A$7:$D$103,3,FALSE)</f>
        <v>0</v>
      </c>
      <c r="Q134" s="37">
        <f>+SUMIF('Mapping Population'!$C$4:$C$83,$A134&amp;Q$75,'Mapping Population'!$D$4:$D$83)*VLOOKUP($A134,'Inputs - population data'!$A$7:$D$103,3,FALSE)</f>
        <v>0</v>
      </c>
      <c r="R134" s="37">
        <f>+SUMIF('Mapping Population'!$C$4:$C$83,$A134&amp;R$75,'Mapping Population'!$D$4:$D$83)*VLOOKUP($A134,'Inputs - population data'!$A$7:$D$103,3,FALSE)</f>
        <v>0</v>
      </c>
    </row>
    <row r="135" spans="1:18" x14ac:dyDescent="0.25">
      <c r="A135" s="1" t="s">
        <v>71</v>
      </c>
      <c r="B135" s="37">
        <f>+SUMIF('Mapping Population'!$C$4:$C$83,$A135&amp;B$75,'Mapping Population'!$D$4:$D$83)*VLOOKUP($A135,'Inputs - population data'!$A$7:$D$103,3,FALSE)</f>
        <v>7670</v>
      </c>
      <c r="C135" s="37">
        <f>+SUMIF('Mapping Population'!$C$4:$C$83,$A135&amp;C$75,'Mapping Population'!$D$4:$D$83)*VLOOKUP($A135,'Inputs - population data'!$A$7:$D$103,3,FALSE)</f>
        <v>0</v>
      </c>
      <c r="D135" s="37">
        <f>+SUMIF('Mapping Population'!$C$4:$C$83,$A135&amp;D$75,'Mapping Population'!$D$4:$D$83)*VLOOKUP($A135,'Inputs - population data'!$A$7:$D$103,3,FALSE)</f>
        <v>0</v>
      </c>
      <c r="E135" s="37">
        <f>+SUMIF('Mapping Population'!$C$4:$C$83,$A135&amp;E$75,'Mapping Population'!$D$4:$D$83)*VLOOKUP($A135,'Inputs - population data'!$A$7:$D$103,3,FALSE)</f>
        <v>0</v>
      </c>
      <c r="F135" s="37">
        <f>+SUMIF('Mapping Population'!$C$4:$C$83,$A135&amp;F$75,'Mapping Population'!$D$4:$D$83)*VLOOKUP($A135,'Inputs - population data'!$A$7:$D$103,3,FALSE)</f>
        <v>0</v>
      </c>
      <c r="G135" s="37">
        <f>+SUMIF('Mapping Population'!$C$4:$C$83,$A135&amp;G$75,'Mapping Population'!$D$4:$D$83)*VLOOKUP($A135,'Inputs - population data'!$A$7:$D$103,3,FALSE)</f>
        <v>0</v>
      </c>
      <c r="H135" s="37">
        <f>+SUMIF('Mapping Population'!$C$4:$C$83,$A135&amp;H$75,'Mapping Population'!$D$4:$D$83)*VLOOKUP($A135,'Inputs - population data'!$A$7:$D$103,3,FALSE)</f>
        <v>0</v>
      </c>
      <c r="I135" s="37">
        <f>+SUMIF('Mapping Population'!$C$4:$C$83,$A135&amp;I$75,'Mapping Population'!$D$4:$D$83)*VLOOKUP($A135,'Inputs - population data'!$A$7:$D$103,3,FALSE)</f>
        <v>0</v>
      </c>
      <c r="J135" s="37">
        <f>+SUMIF('Mapping Population'!$C$4:$C$83,$A135&amp;J$75,'Mapping Population'!$D$4:$D$83)*VLOOKUP($A135,'Inputs - population data'!$A$7:$D$103,3,FALSE)</f>
        <v>0</v>
      </c>
      <c r="K135" s="37">
        <f>+SUMIF('Mapping Population'!$C$4:$C$83,$A135&amp;K$75,'Mapping Population'!$D$4:$D$83)*VLOOKUP($A135,'Inputs - population data'!$A$7:$D$103,3,FALSE)</f>
        <v>0</v>
      </c>
      <c r="L135" s="37">
        <f>+SUMIF('Mapping Population'!$C$4:$C$83,$A135&amp;L$75,'Mapping Population'!$D$4:$D$83)*VLOOKUP($A135,'Inputs - population data'!$A$7:$D$103,3,FALSE)</f>
        <v>0</v>
      </c>
      <c r="M135" s="37">
        <f>+SUMIF('Mapping Population'!$C$4:$C$83,$A135&amp;M$75,'Mapping Population'!$D$4:$D$83)*VLOOKUP($A135,'Inputs - population data'!$A$7:$D$103,3,FALSE)</f>
        <v>0</v>
      </c>
      <c r="N135" s="37">
        <f>+SUMIF('Mapping Population'!$C$4:$C$83,$A135&amp;N$75,'Mapping Population'!$D$4:$D$83)*VLOOKUP($A135,'Inputs - population data'!$A$7:$D$103,3,FALSE)</f>
        <v>0</v>
      </c>
      <c r="O135" s="37">
        <f>+SUMIF('Mapping Population'!$C$4:$C$83,$A135&amp;O$75,'Mapping Population'!$D$4:$D$83)*VLOOKUP($A135,'Inputs - population data'!$A$7:$D$103,3,FALSE)</f>
        <v>0</v>
      </c>
      <c r="P135" s="37">
        <f>+SUMIF('Mapping Population'!$C$4:$C$83,$A135&amp;P$75,'Mapping Population'!$D$4:$D$83)*VLOOKUP($A135,'Inputs - population data'!$A$7:$D$103,3,FALSE)</f>
        <v>0</v>
      </c>
      <c r="Q135" s="37">
        <f>+SUMIF('Mapping Population'!$C$4:$C$83,$A135&amp;Q$75,'Mapping Population'!$D$4:$D$83)*VLOOKUP($A135,'Inputs - population data'!$A$7:$D$103,3,FALSE)</f>
        <v>0</v>
      </c>
      <c r="R135" s="37">
        <f>+SUMIF('Mapping Population'!$C$4:$C$83,$A135&amp;R$75,'Mapping Population'!$D$4:$D$83)*VLOOKUP($A135,'Inputs - population data'!$A$7:$D$103,3,FALSE)</f>
        <v>0</v>
      </c>
    </row>
    <row r="136" spans="1:18" x14ac:dyDescent="0.25">
      <c r="A136" s="1" t="s">
        <v>27</v>
      </c>
      <c r="B136" s="37">
        <f>+SUMIF('Mapping Population'!$C$4:$C$83,$A136&amp;B$75,'Mapping Population'!$D$4:$D$83)*VLOOKUP($A136,'Inputs - population data'!$A$7:$D$103,3,FALSE)</f>
        <v>0</v>
      </c>
      <c r="C136" s="37">
        <f>+SUMIF('Mapping Population'!$C$4:$C$83,$A136&amp;C$75,'Mapping Population'!$D$4:$D$83)*VLOOKUP($A136,'Inputs - population data'!$A$7:$D$103,3,FALSE)</f>
        <v>0</v>
      </c>
      <c r="D136" s="37">
        <f>+SUMIF('Mapping Population'!$C$4:$C$83,$A136&amp;D$75,'Mapping Population'!$D$4:$D$83)*VLOOKUP($A136,'Inputs - population data'!$A$7:$D$103,3,FALSE)</f>
        <v>0</v>
      </c>
      <c r="E136" s="37">
        <f>+SUMIF('Mapping Population'!$C$4:$C$83,$A136&amp;E$75,'Mapping Population'!$D$4:$D$83)*VLOOKUP($A136,'Inputs - population data'!$A$7:$D$103,3,FALSE)</f>
        <v>0</v>
      </c>
      <c r="F136" s="37">
        <f>+SUMIF('Mapping Population'!$C$4:$C$83,$A136&amp;F$75,'Mapping Population'!$D$4:$D$83)*VLOOKUP($A136,'Inputs - population data'!$A$7:$D$103,3,FALSE)</f>
        <v>0</v>
      </c>
      <c r="G136" s="37">
        <f>+SUMIF('Mapping Population'!$C$4:$C$83,$A136&amp;G$75,'Mapping Population'!$D$4:$D$83)*VLOOKUP($A136,'Inputs - population data'!$A$7:$D$103,3,FALSE)</f>
        <v>0</v>
      </c>
      <c r="H136" s="37">
        <f>+SUMIF('Mapping Population'!$C$4:$C$83,$A136&amp;H$75,'Mapping Population'!$D$4:$D$83)*VLOOKUP($A136,'Inputs - population data'!$A$7:$D$103,3,FALSE)</f>
        <v>0</v>
      </c>
      <c r="I136" s="37">
        <f>+SUMIF('Mapping Population'!$C$4:$C$83,$A136&amp;I$75,'Mapping Population'!$D$4:$D$83)*VLOOKUP($A136,'Inputs - population data'!$A$7:$D$103,3,FALSE)</f>
        <v>0</v>
      </c>
      <c r="J136" s="37">
        <f>+SUMIF('Mapping Population'!$C$4:$C$83,$A136&amp;J$75,'Mapping Population'!$D$4:$D$83)*VLOOKUP($A136,'Inputs - population data'!$A$7:$D$103,3,FALSE)</f>
        <v>0</v>
      </c>
      <c r="K136" s="37">
        <f>+SUMIF('Mapping Population'!$C$4:$C$83,$A136&amp;K$75,'Mapping Population'!$D$4:$D$83)*VLOOKUP($A136,'Inputs - population data'!$A$7:$D$103,3,FALSE)</f>
        <v>0</v>
      </c>
      <c r="L136" s="37">
        <f>+SUMIF('Mapping Population'!$C$4:$C$83,$A136&amp;L$75,'Mapping Population'!$D$4:$D$83)*VLOOKUP($A136,'Inputs - population data'!$A$7:$D$103,3,FALSE)</f>
        <v>0</v>
      </c>
      <c r="M136" s="37">
        <f>+SUMIF('Mapping Population'!$C$4:$C$83,$A136&amp;M$75,'Mapping Population'!$D$4:$D$83)*VLOOKUP($A136,'Inputs - population data'!$A$7:$D$103,3,FALSE)</f>
        <v>0</v>
      </c>
      <c r="N136" s="37">
        <f>+SUMIF('Mapping Population'!$C$4:$C$83,$A136&amp;N$75,'Mapping Population'!$D$4:$D$83)*VLOOKUP($A136,'Inputs - population data'!$A$7:$D$103,3,FALSE)</f>
        <v>0</v>
      </c>
      <c r="O136" s="37">
        <f>+SUMIF('Mapping Population'!$C$4:$C$83,$A136&amp;O$75,'Mapping Population'!$D$4:$D$83)*VLOOKUP($A136,'Inputs - population data'!$A$7:$D$103,3,FALSE)</f>
        <v>0</v>
      </c>
      <c r="P136" s="37">
        <f>+SUMIF('Mapping Population'!$C$4:$C$83,$A136&amp;P$75,'Mapping Population'!$D$4:$D$83)*VLOOKUP($A136,'Inputs - population data'!$A$7:$D$103,3,FALSE)</f>
        <v>0</v>
      </c>
      <c r="Q136" s="37">
        <f>+SUMIF('Mapping Population'!$C$4:$C$83,$A136&amp;Q$75,'Mapping Population'!$D$4:$D$83)*VLOOKUP($A136,'Inputs - population data'!$A$7:$D$103,3,FALSE)</f>
        <v>0</v>
      </c>
      <c r="R136" s="37">
        <f>+SUMIF('Mapping Population'!$C$4:$C$83,$A136&amp;R$75,'Mapping Population'!$D$4:$D$83)*VLOOKUP($A136,'Inputs - population data'!$A$7:$D$103,3,FALSE)</f>
        <v>0</v>
      </c>
    </row>
    <row r="137" spans="1:18" x14ac:dyDescent="0.25">
      <c r="A137" s="1" t="s">
        <v>77</v>
      </c>
      <c r="B137" s="37">
        <f>+SUMIF('Mapping Population'!$C$4:$C$83,$A137&amp;B$75,'Mapping Population'!$D$4:$D$83)*VLOOKUP($A137,'Inputs - population data'!$A$7:$D$103,3,FALSE)</f>
        <v>0</v>
      </c>
      <c r="C137" s="37">
        <f>+SUMIF('Mapping Population'!$C$4:$C$83,$A137&amp;C$75,'Mapping Population'!$D$4:$D$83)*VLOOKUP($A137,'Inputs - population data'!$A$7:$D$103,3,FALSE)</f>
        <v>0</v>
      </c>
      <c r="D137" s="37">
        <f>+SUMIF('Mapping Population'!$C$4:$C$83,$A137&amp;D$75,'Mapping Population'!$D$4:$D$83)*VLOOKUP($A137,'Inputs - population data'!$A$7:$D$103,3,FALSE)</f>
        <v>0</v>
      </c>
      <c r="E137" s="37">
        <f>+SUMIF('Mapping Population'!$C$4:$C$83,$A137&amp;E$75,'Mapping Population'!$D$4:$D$83)*VLOOKUP($A137,'Inputs - population data'!$A$7:$D$103,3,FALSE)</f>
        <v>7870</v>
      </c>
      <c r="F137" s="37">
        <f>+SUMIF('Mapping Population'!$C$4:$C$83,$A137&amp;F$75,'Mapping Population'!$D$4:$D$83)*VLOOKUP($A137,'Inputs - population data'!$A$7:$D$103,3,FALSE)</f>
        <v>0</v>
      </c>
      <c r="G137" s="37">
        <f>+SUMIF('Mapping Population'!$C$4:$C$83,$A137&amp;G$75,'Mapping Population'!$D$4:$D$83)*VLOOKUP($A137,'Inputs - population data'!$A$7:$D$103,3,FALSE)</f>
        <v>0</v>
      </c>
      <c r="H137" s="37">
        <f>+SUMIF('Mapping Population'!$C$4:$C$83,$A137&amp;H$75,'Mapping Population'!$D$4:$D$83)*VLOOKUP($A137,'Inputs - population data'!$A$7:$D$103,3,FALSE)</f>
        <v>0</v>
      </c>
      <c r="I137" s="37">
        <f>+SUMIF('Mapping Population'!$C$4:$C$83,$A137&amp;I$75,'Mapping Population'!$D$4:$D$83)*VLOOKUP($A137,'Inputs - population data'!$A$7:$D$103,3,FALSE)</f>
        <v>0</v>
      </c>
      <c r="J137" s="37">
        <f>+SUMIF('Mapping Population'!$C$4:$C$83,$A137&amp;J$75,'Mapping Population'!$D$4:$D$83)*VLOOKUP($A137,'Inputs - population data'!$A$7:$D$103,3,FALSE)</f>
        <v>0</v>
      </c>
      <c r="K137" s="37">
        <f>+SUMIF('Mapping Population'!$C$4:$C$83,$A137&amp;K$75,'Mapping Population'!$D$4:$D$83)*VLOOKUP($A137,'Inputs - population data'!$A$7:$D$103,3,FALSE)</f>
        <v>0</v>
      </c>
      <c r="L137" s="37">
        <f>+SUMIF('Mapping Population'!$C$4:$C$83,$A137&amp;L$75,'Mapping Population'!$D$4:$D$83)*VLOOKUP($A137,'Inputs - population data'!$A$7:$D$103,3,FALSE)</f>
        <v>0</v>
      </c>
      <c r="M137" s="37">
        <f>+SUMIF('Mapping Population'!$C$4:$C$83,$A137&amp;M$75,'Mapping Population'!$D$4:$D$83)*VLOOKUP($A137,'Inputs - population data'!$A$7:$D$103,3,FALSE)</f>
        <v>0</v>
      </c>
      <c r="N137" s="37">
        <f>+SUMIF('Mapping Population'!$C$4:$C$83,$A137&amp;N$75,'Mapping Population'!$D$4:$D$83)*VLOOKUP($A137,'Inputs - population data'!$A$7:$D$103,3,FALSE)</f>
        <v>0</v>
      </c>
      <c r="O137" s="37">
        <f>+SUMIF('Mapping Population'!$C$4:$C$83,$A137&amp;O$75,'Mapping Population'!$D$4:$D$83)*VLOOKUP($A137,'Inputs - population data'!$A$7:$D$103,3,FALSE)</f>
        <v>0</v>
      </c>
      <c r="P137" s="37">
        <f>+SUMIF('Mapping Population'!$C$4:$C$83,$A137&amp;P$75,'Mapping Population'!$D$4:$D$83)*VLOOKUP($A137,'Inputs - population data'!$A$7:$D$103,3,FALSE)</f>
        <v>0</v>
      </c>
      <c r="Q137" s="37">
        <f>+SUMIF('Mapping Population'!$C$4:$C$83,$A137&amp;Q$75,'Mapping Population'!$D$4:$D$83)*VLOOKUP($A137,'Inputs - population data'!$A$7:$D$103,3,FALSE)</f>
        <v>0</v>
      </c>
      <c r="R137" s="37">
        <f>+SUMIF('Mapping Population'!$C$4:$C$83,$A137&amp;R$75,'Mapping Population'!$D$4:$D$83)*VLOOKUP($A137,'Inputs - population data'!$A$7:$D$103,3,FALSE)</f>
        <v>0</v>
      </c>
    </row>
    <row r="138" spans="1:18" x14ac:dyDescent="0.25">
      <c r="A138" s="1" t="s">
        <v>24</v>
      </c>
      <c r="B138" s="37">
        <f>+SUMIF('Mapping Population'!$C$4:$C$83,$A138&amp;B$75,'Mapping Population'!$D$4:$D$83)*VLOOKUP($A138,'Inputs - population data'!$A$7:$D$103,3,FALSE)</f>
        <v>0</v>
      </c>
      <c r="C138" s="37">
        <f>+SUMIF('Mapping Population'!$C$4:$C$83,$A138&amp;C$75,'Mapping Population'!$D$4:$D$83)*VLOOKUP($A138,'Inputs - population data'!$A$7:$D$103,3,FALSE)</f>
        <v>0</v>
      </c>
      <c r="D138" s="37">
        <f>+SUMIF('Mapping Population'!$C$4:$C$83,$A138&amp;D$75,'Mapping Population'!$D$4:$D$83)*VLOOKUP($A138,'Inputs - population data'!$A$7:$D$103,3,FALSE)</f>
        <v>0</v>
      </c>
      <c r="E138" s="37">
        <f>+SUMIF('Mapping Population'!$C$4:$C$83,$A138&amp;E$75,'Mapping Population'!$D$4:$D$83)*VLOOKUP($A138,'Inputs - population data'!$A$7:$D$103,3,FALSE)</f>
        <v>0</v>
      </c>
      <c r="F138" s="37">
        <f>+SUMIF('Mapping Population'!$C$4:$C$83,$A138&amp;F$75,'Mapping Population'!$D$4:$D$83)*VLOOKUP($A138,'Inputs - population data'!$A$7:$D$103,3,FALSE)</f>
        <v>0</v>
      </c>
      <c r="G138" s="37">
        <f>+SUMIF('Mapping Population'!$C$4:$C$83,$A138&amp;G$75,'Mapping Population'!$D$4:$D$83)*VLOOKUP($A138,'Inputs - population data'!$A$7:$D$103,3,FALSE)</f>
        <v>0</v>
      </c>
      <c r="H138" s="37">
        <f>+SUMIF('Mapping Population'!$C$4:$C$83,$A138&amp;H$75,'Mapping Population'!$D$4:$D$83)*VLOOKUP($A138,'Inputs - population data'!$A$7:$D$103,3,FALSE)</f>
        <v>0</v>
      </c>
      <c r="I138" s="37">
        <f>+SUMIF('Mapping Population'!$C$4:$C$83,$A138&amp;I$75,'Mapping Population'!$D$4:$D$83)*VLOOKUP($A138,'Inputs - population data'!$A$7:$D$103,3,FALSE)</f>
        <v>0</v>
      </c>
      <c r="J138" s="37">
        <f>+SUMIF('Mapping Population'!$C$4:$C$83,$A138&amp;J$75,'Mapping Population'!$D$4:$D$83)*VLOOKUP($A138,'Inputs - population data'!$A$7:$D$103,3,FALSE)</f>
        <v>0</v>
      </c>
      <c r="K138" s="37">
        <f>+SUMIF('Mapping Population'!$C$4:$C$83,$A138&amp;K$75,'Mapping Population'!$D$4:$D$83)*VLOOKUP($A138,'Inputs - population data'!$A$7:$D$103,3,FALSE)</f>
        <v>0</v>
      </c>
      <c r="L138" s="37">
        <f>+SUMIF('Mapping Population'!$C$4:$C$83,$A138&amp;L$75,'Mapping Population'!$D$4:$D$83)*VLOOKUP($A138,'Inputs - population data'!$A$7:$D$103,3,FALSE)</f>
        <v>1633.3679679382512</v>
      </c>
      <c r="M138" s="37">
        <f>+SUMIF('Mapping Population'!$C$4:$C$83,$A138&amp;M$75,'Mapping Population'!$D$4:$D$83)*VLOOKUP($A138,'Inputs - population data'!$A$7:$D$103,3,FALSE)</f>
        <v>0</v>
      </c>
      <c r="N138" s="37">
        <f>+SUMIF('Mapping Population'!$C$4:$C$83,$A138&amp;N$75,'Mapping Population'!$D$4:$D$83)*VLOOKUP($A138,'Inputs - population data'!$A$7:$D$103,3,FALSE)</f>
        <v>0</v>
      </c>
      <c r="O138" s="37">
        <f>+SUMIF('Mapping Population'!$C$4:$C$83,$A138&amp;O$75,'Mapping Population'!$D$4:$D$83)*VLOOKUP($A138,'Inputs - population data'!$A$7:$D$103,3,FALSE)</f>
        <v>0</v>
      </c>
      <c r="P138" s="37">
        <f>+SUMIF('Mapping Population'!$C$4:$C$83,$A138&amp;P$75,'Mapping Population'!$D$4:$D$83)*VLOOKUP($A138,'Inputs - population data'!$A$7:$D$103,3,FALSE)</f>
        <v>0</v>
      </c>
      <c r="Q138" s="37">
        <f>+SUMIF('Mapping Population'!$C$4:$C$83,$A138&amp;Q$75,'Mapping Population'!$D$4:$D$83)*VLOOKUP($A138,'Inputs - population data'!$A$7:$D$103,3,FALSE)</f>
        <v>0</v>
      </c>
      <c r="R138" s="37">
        <f>+SUMIF('Mapping Population'!$C$4:$C$83,$A138&amp;R$75,'Mapping Population'!$D$4:$D$83)*VLOOKUP($A138,'Inputs - population data'!$A$7:$D$103,3,FALSE)</f>
        <v>0</v>
      </c>
    </row>
    <row r="139" spans="1:18" x14ac:dyDescent="0.25">
      <c r="A139" s="1" t="s">
        <v>46</v>
      </c>
      <c r="B139" s="37">
        <f>+SUMIF('Mapping Population'!$C$4:$C$83,$A139&amp;B$75,'Mapping Population'!$D$4:$D$83)*VLOOKUP($A139,'Inputs - population data'!$A$7:$D$103,3,FALSE)</f>
        <v>0</v>
      </c>
      <c r="C139" s="37">
        <f>+SUMIF('Mapping Population'!$C$4:$C$83,$A139&amp;C$75,'Mapping Population'!$D$4:$D$83)*VLOOKUP($A139,'Inputs - population data'!$A$7:$D$103,3,FALSE)</f>
        <v>0</v>
      </c>
      <c r="D139" s="37">
        <f>+SUMIF('Mapping Population'!$C$4:$C$83,$A139&amp;D$75,'Mapping Population'!$D$4:$D$83)*VLOOKUP($A139,'Inputs - population data'!$A$7:$D$103,3,FALSE)</f>
        <v>0</v>
      </c>
      <c r="E139" s="37">
        <f>+SUMIF('Mapping Population'!$C$4:$C$83,$A139&amp;E$75,'Mapping Population'!$D$4:$D$83)*VLOOKUP($A139,'Inputs - population data'!$A$7:$D$103,3,FALSE)</f>
        <v>0</v>
      </c>
      <c r="F139" s="37">
        <f>+SUMIF('Mapping Population'!$C$4:$C$83,$A139&amp;F$75,'Mapping Population'!$D$4:$D$83)*VLOOKUP($A139,'Inputs - population data'!$A$7:$D$103,3,FALSE)</f>
        <v>0</v>
      </c>
      <c r="G139" s="37">
        <f>+SUMIF('Mapping Population'!$C$4:$C$83,$A139&amp;G$75,'Mapping Population'!$D$4:$D$83)*VLOOKUP($A139,'Inputs - population data'!$A$7:$D$103,3,FALSE)</f>
        <v>0</v>
      </c>
      <c r="H139" s="37">
        <f>+SUMIF('Mapping Population'!$C$4:$C$83,$A139&amp;H$75,'Mapping Population'!$D$4:$D$83)*VLOOKUP($A139,'Inputs - population data'!$A$7:$D$103,3,FALSE)</f>
        <v>0</v>
      </c>
      <c r="I139" s="37">
        <f>+SUMIF('Mapping Population'!$C$4:$C$83,$A139&amp;I$75,'Mapping Population'!$D$4:$D$83)*VLOOKUP($A139,'Inputs - population data'!$A$7:$D$103,3,FALSE)</f>
        <v>0</v>
      </c>
      <c r="J139" s="37">
        <f>+SUMIF('Mapping Population'!$C$4:$C$83,$A139&amp;J$75,'Mapping Population'!$D$4:$D$83)*VLOOKUP($A139,'Inputs - population data'!$A$7:$D$103,3,FALSE)</f>
        <v>0</v>
      </c>
      <c r="K139" s="37">
        <f>+SUMIF('Mapping Population'!$C$4:$C$83,$A139&amp;K$75,'Mapping Population'!$D$4:$D$83)*VLOOKUP($A139,'Inputs - population data'!$A$7:$D$103,3,FALSE)</f>
        <v>0</v>
      </c>
      <c r="L139" s="37">
        <f>+SUMIF('Mapping Population'!$C$4:$C$83,$A139&amp;L$75,'Mapping Population'!$D$4:$D$83)*VLOOKUP($A139,'Inputs - population data'!$A$7:$D$103,3,FALSE)</f>
        <v>0</v>
      </c>
      <c r="M139" s="37">
        <f>+SUMIF('Mapping Population'!$C$4:$C$83,$A139&amp;M$75,'Mapping Population'!$D$4:$D$83)*VLOOKUP($A139,'Inputs - population data'!$A$7:$D$103,3,FALSE)</f>
        <v>0</v>
      </c>
      <c r="N139" s="37">
        <f>+SUMIF('Mapping Population'!$C$4:$C$83,$A139&amp;N$75,'Mapping Population'!$D$4:$D$83)*VLOOKUP($A139,'Inputs - population data'!$A$7:$D$103,3,FALSE)</f>
        <v>9490</v>
      </c>
      <c r="O139" s="37">
        <f>+SUMIF('Mapping Population'!$C$4:$C$83,$A139&amp;O$75,'Mapping Population'!$D$4:$D$83)*VLOOKUP($A139,'Inputs - population data'!$A$7:$D$103,3,FALSE)</f>
        <v>0</v>
      </c>
      <c r="P139" s="37">
        <f>+SUMIF('Mapping Population'!$C$4:$C$83,$A139&amp;P$75,'Mapping Population'!$D$4:$D$83)*VLOOKUP($A139,'Inputs - population data'!$A$7:$D$103,3,FALSE)</f>
        <v>0</v>
      </c>
      <c r="Q139" s="37">
        <f>+SUMIF('Mapping Population'!$C$4:$C$83,$A139&amp;Q$75,'Mapping Population'!$D$4:$D$83)*VLOOKUP($A139,'Inputs - population data'!$A$7:$D$103,3,FALSE)</f>
        <v>0</v>
      </c>
      <c r="R139" s="37">
        <f>+SUMIF('Mapping Population'!$C$4:$C$83,$A139&amp;R$75,'Mapping Population'!$D$4:$D$83)*VLOOKUP($A139,'Inputs - population data'!$A$7:$D$103,3,FALSE)</f>
        <v>0</v>
      </c>
    </row>
    <row r="140" spans="1:18" x14ac:dyDescent="0.25">
      <c r="A140" s="1" t="s">
        <v>26</v>
      </c>
      <c r="B140" s="37">
        <f>+SUMIF('Mapping Population'!$C$4:$C$83,$A140&amp;B$75,'Mapping Population'!$D$4:$D$83)*VLOOKUP($A140,'Inputs - population data'!$A$7:$D$103,3,FALSE)</f>
        <v>0</v>
      </c>
      <c r="C140" s="37">
        <f>+SUMIF('Mapping Population'!$C$4:$C$83,$A140&amp;C$75,'Mapping Population'!$D$4:$D$83)*VLOOKUP($A140,'Inputs - population data'!$A$7:$D$103,3,FALSE)</f>
        <v>0</v>
      </c>
      <c r="D140" s="37">
        <f>+SUMIF('Mapping Population'!$C$4:$C$83,$A140&amp;D$75,'Mapping Population'!$D$4:$D$83)*VLOOKUP($A140,'Inputs - population data'!$A$7:$D$103,3,FALSE)</f>
        <v>0</v>
      </c>
      <c r="E140" s="37">
        <f>+SUMIF('Mapping Population'!$C$4:$C$83,$A140&amp;E$75,'Mapping Population'!$D$4:$D$83)*VLOOKUP($A140,'Inputs - population data'!$A$7:$D$103,3,FALSE)</f>
        <v>0</v>
      </c>
      <c r="F140" s="37">
        <f>+SUMIF('Mapping Population'!$C$4:$C$83,$A140&amp;F$75,'Mapping Population'!$D$4:$D$83)*VLOOKUP($A140,'Inputs - population data'!$A$7:$D$103,3,FALSE)</f>
        <v>0</v>
      </c>
      <c r="G140" s="37">
        <f>+SUMIF('Mapping Population'!$C$4:$C$83,$A140&amp;G$75,'Mapping Population'!$D$4:$D$83)*VLOOKUP($A140,'Inputs - population data'!$A$7:$D$103,3,FALSE)</f>
        <v>0</v>
      </c>
      <c r="H140" s="37">
        <f>+SUMIF('Mapping Population'!$C$4:$C$83,$A140&amp;H$75,'Mapping Population'!$D$4:$D$83)*VLOOKUP($A140,'Inputs - population data'!$A$7:$D$103,3,FALSE)</f>
        <v>0</v>
      </c>
      <c r="I140" s="37">
        <f>+SUMIF('Mapping Population'!$C$4:$C$83,$A140&amp;I$75,'Mapping Population'!$D$4:$D$83)*VLOOKUP($A140,'Inputs - population data'!$A$7:$D$103,3,FALSE)</f>
        <v>0</v>
      </c>
      <c r="J140" s="37">
        <f>+SUMIF('Mapping Population'!$C$4:$C$83,$A140&amp;J$75,'Mapping Population'!$D$4:$D$83)*VLOOKUP($A140,'Inputs - population data'!$A$7:$D$103,3,FALSE)</f>
        <v>0</v>
      </c>
      <c r="K140" s="37">
        <f>+SUMIF('Mapping Population'!$C$4:$C$83,$A140&amp;K$75,'Mapping Population'!$D$4:$D$83)*VLOOKUP($A140,'Inputs - population data'!$A$7:$D$103,3,FALSE)</f>
        <v>0</v>
      </c>
      <c r="L140" s="37">
        <f>+SUMIF('Mapping Population'!$C$4:$C$83,$A140&amp;L$75,'Mapping Population'!$D$4:$D$83)*VLOOKUP($A140,'Inputs - population data'!$A$7:$D$103,3,FALSE)</f>
        <v>0</v>
      </c>
      <c r="M140" s="37">
        <f>+SUMIF('Mapping Population'!$C$4:$C$83,$A140&amp;M$75,'Mapping Population'!$D$4:$D$83)*VLOOKUP($A140,'Inputs - population data'!$A$7:$D$103,3,FALSE)</f>
        <v>43100</v>
      </c>
      <c r="N140" s="37">
        <f>+SUMIF('Mapping Population'!$C$4:$C$83,$A140&amp;N$75,'Mapping Population'!$D$4:$D$83)*VLOOKUP($A140,'Inputs - population data'!$A$7:$D$103,3,FALSE)</f>
        <v>0</v>
      </c>
      <c r="O140" s="37">
        <f>+SUMIF('Mapping Population'!$C$4:$C$83,$A140&amp;O$75,'Mapping Population'!$D$4:$D$83)*VLOOKUP($A140,'Inputs - population data'!$A$7:$D$103,3,FALSE)</f>
        <v>0</v>
      </c>
      <c r="P140" s="37">
        <f>+SUMIF('Mapping Population'!$C$4:$C$83,$A140&amp;P$75,'Mapping Population'!$D$4:$D$83)*VLOOKUP($A140,'Inputs - population data'!$A$7:$D$103,3,FALSE)</f>
        <v>0</v>
      </c>
      <c r="Q140" s="37">
        <f>+SUMIF('Mapping Population'!$C$4:$C$83,$A140&amp;Q$75,'Mapping Population'!$D$4:$D$83)*VLOOKUP($A140,'Inputs - population data'!$A$7:$D$103,3,FALSE)</f>
        <v>0</v>
      </c>
      <c r="R140" s="37">
        <f>+SUMIF('Mapping Population'!$C$4:$C$83,$A140&amp;R$75,'Mapping Population'!$D$4:$D$83)*VLOOKUP($A140,'Inputs - population data'!$A$7:$D$103,3,FALSE)</f>
        <v>0</v>
      </c>
    </row>
    <row r="141" spans="1:18" x14ac:dyDescent="0.25">
      <c r="A141" s="1" t="s">
        <v>29</v>
      </c>
      <c r="B141" s="37">
        <f>+SUMIF('Mapping Population'!$C$4:$C$83,$A141&amp;B$75,'Mapping Population'!$D$4:$D$83)*VLOOKUP($A141,'Inputs - population data'!$A$7:$D$103,3,FALSE)</f>
        <v>0</v>
      </c>
      <c r="C141" s="37">
        <f>+SUMIF('Mapping Population'!$C$4:$C$83,$A141&amp;C$75,'Mapping Population'!$D$4:$D$83)*VLOOKUP($A141,'Inputs - population data'!$A$7:$D$103,3,FALSE)</f>
        <v>0</v>
      </c>
      <c r="D141" s="37">
        <f>+SUMIF('Mapping Population'!$C$4:$C$83,$A141&amp;D$75,'Mapping Population'!$D$4:$D$83)*VLOOKUP($A141,'Inputs - population data'!$A$7:$D$103,3,FALSE)</f>
        <v>0</v>
      </c>
      <c r="E141" s="37">
        <f>+SUMIF('Mapping Population'!$C$4:$C$83,$A141&amp;E$75,'Mapping Population'!$D$4:$D$83)*VLOOKUP($A141,'Inputs - population data'!$A$7:$D$103,3,FALSE)</f>
        <v>0</v>
      </c>
      <c r="F141" s="37">
        <f>+SUMIF('Mapping Population'!$C$4:$C$83,$A141&amp;F$75,'Mapping Population'!$D$4:$D$83)*VLOOKUP($A141,'Inputs - population data'!$A$7:$D$103,3,FALSE)</f>
        <v>0</v>
      </c>
      <c r="G141" s="37">
        <f>+SUMIF('Mapping Population'!$C$4:$C$83,$A141&amp;G$75,'Mapping Population'!$D$4:$D$83)*VLOOKUP($A141,'Inputs - population data'!$A$7:$D$103,3,FALSE)</f>
        <v>0</v>
      </c>
      <c r="H141" s="37">
        <f>+SUMIF('Mapping Population'!$C$4:$C$83,$A141&amp;H$75,'Mapping Population'!$D$4:$D$83)*VLOOKUP($A141,'Inputs - population data'!$A$7:$D$103,3,FALSE)</f>
        <v>0</v>
      </c>
      <c r="I141" s="37">
        <f>+SUMIF('Mapping Population'!$C$4:$C$83,$A141&amp;I$75,'Mapping Population'!$D$4:$D$83)*VLOOKUP($A141,'Inputs - population data'!$A$7:$D$103,3,FALSE)</f>
        <v>0</v>
      </c>
      <c r="J141" s="37">
        <f>+SUMIF('Mapping Population'!$C$4:$C$83,$A141&amp;J$75,'Mapping Population'!$D$4:$D$83)*VLOOKUP($A141,'Inputs - population data'!$A$7:$D$103,3,FALSE)</f>
        <v>0</v>
      </c>
      <c r="K141" s="37">
        <f>+SUMIF('Mapping Population'!$C$4:$C$83,$A141&amp;K$75,'Mapping Population'!$D$4:$D$83)*VLOOKUP($A141,'Inputs - population data'!$A$7:$D$103,3,FALSE)</f>
        <v>0</v>
      </c>
      <c r="L141" s="37">
        <f>+SUMIF('Mapping Population'!$C$4:$C$83,$A141&amp;L$75,'Mapping Population'!$D$4:$D$83)*VLOOKUP($A141,'Inputs - population data'!$A$7:$D$103,3,FALSE)</f>
        <v>0</v>
      </c>
      <c r="M141" s="37">
        <f>+SUMIF('Mapping Population'!$C$4:$C$83,$A141&amp;M$75,'Mapping Population'!$D$4:$D$83)*VLOOKUP($A141,'Inputs - population data'!$A$7:$D$103,3,FALSE)</f>
        <v>0</v>
      </c>
      <c r="N141" s="37">
        <f>+SUMIF('Mapping Population'!$C$4:$C$83,$A141&amp;N$75,'Mapping Population'!$D$4:$D$83)*VLOOKUP($A141,'Inputs - population data'!$A$7:$D$103,3,FALSE)</f>
        <v>0</v>
      </c>
      <c r="O141" s="37">
        <f>+SUMIF('Mapping Population'!$C$4:$C$83,$A141&amp;O$75,'Mapping Population'!$D$4:$D$83)*VLOOKUP($A141,'Inputs - population data'!$A$7:$D$103,3,FALSE)</f>
        <v>0</v>
      </c>
      <c r="P141" s="37">
        <f>+SUMIF('Mapping Population'!$C$4:$C$83,$A141&amp;P$75,'Mapping Population'!$D$4:$D$83)*VLOOKUP($A141,'Inputs - population data'!$A$7:$D$103,3,FALSE)</f>
        <v>0</v>
      </c>
      <c r="Q141" s="37">
        <f>+SUMIF('Mapping Population'!$C$4:$C$83,$A141&amp;Q$75,'Mapping Population'!$D$4:$D$83)*VLOOKUP($A141,'Inputs - population data'!$A$7:$D$103,3,FALSE)</f>
        <v>0</v>
      </c>
      <c r="R141" s="37">
        <f>+SUMIF('Mapping Population'!$C$4:$C$83,$A141&amp;R$75,'Mapping Population'!$D$4:$D$83)*VLOOKUP($A141,'Inputs - population data'!$A$7:$D$103,3,FALSE)</f>
        <v>209600</v>
      </c>
    </row>
    <row r="142" spans="1:18" x14ac:dyDescent="0.25">
      <c r="A142" s="1" t="s">
        <v>76</v>
      </c>
      <c r="B142" s="37">
        <f>+SUMIF('Mapping Population'!$C$4:$C$83,$A142&amp;B$75,'Mapping Population'!$D$4:$D$83)*VLOOKUP($A142,'Inputs - population data'!$A$7:$D$103,3,FALSE)</f>
        <v>0</v>
      </c>
      <c r="C142" s="37">
        <f>+SUMIF('Mapping Population'!$C$4:$C$83,$A142&amp;C$75,'Mapping Population'!$D$4:$D$83)*VLOOKUP($A142,'Inputs - population data'!$A$7:$D$103,3,FALSE)</f>
        <v>0</v>
      </c>
      <c r="D142" s="37">
        <f>+SUMIF('Mapping Population'!$C$4:$C$83,$A142&amp;D$75,'Mapping Population'!$D$4:$D$83)*VLOOKUP($A142,'Inputs - population data'!$A$7:$D$103,3,FALSE)</f>
        <v>0</v>
      </c>
      <c r="E142" s="37">
        <f>+SUMIF('Mapping Population'!$C$4:$C$83,$A142&amp;E$75,'Mapping Population'!$D$4:$D$83)*VLOOKUP($A142,'Inputs - population data'!$A$7:$D$103,3,FALSE)</f>
        <v>0</v>
      </c>
      <c r="F142" s="37">
        <f>+SUMIF('Mapping Population'!$C$4:$C$83,$A142&amp;F$75,'Mapping Population'!$D$4:$D$83)*VLOOKUP($A142,'Inputs - population data'!$A$7:$D$103,3,FALSE)</f>
        <v>0</v>
      </c>
      <c r="G142" s="37">
        <f>+SUMIF('Mapping Population'!$C$4:$C$83,$A142&amp;G$75,'Mapping Population'!$D$4:$D$83)*VLOOKUP($A142,'Inputs - population data'!$A$7:$D$103,3,FALSE)</f>
        <v>0</v>
      </c>
      <c r="H142" s="37">
        <f>+SUMIF('Mapping Population'!$C$4:$C$83,$A142&amp;H$75,'Mapping Population'!$D$4:$D$83)*VLOOKUP($A142,'Inputs - population data'!$A$7:$D$103,3,FALSE)</f>
        <v>0</v>
      </c>
      <c r="I142" s="37">
        <f>+SUMIF('Mapping Population'!$C$4:$C$83,$A142&amp;I$75,'Mapping Population'!$D$4:$D$83)*VLOOKUP($A142,'Inputs - population data'!$A$7:$D$103,3,FALSE)</f>
        <v>0</v>
      </c>
      <c r="J142" s="37">
        <f>+SUMIF('Mapping Population'!$C$4:$C$83,$A142&amp;J$75,'Mapping Population'!$D$4:$D$83)*VLOOKUP($A142,'Inputs - population data'!$A$7:$D$103,3,FALSE)</f>
        <v>0</v>
      </c>
      <c r="K142" s="37">
        <f>+SUMIF('Mapping Population'!$C$4:$C$83,$A142&amp;K$75,'Mapping Population'!$D$4:$D$83)*VLOOKUP($A142,'Inputs - population data'!$A$7:$D$103,3,FALSE)</f>
        <v>0</v>
      </c>
      <c r="L142" s="37">
        <f>+SUMIF('Mapping Population'!$C$4:$C$83,$A142&amp;L$75,'Mapping Population'!$D$4:$D$83)*VLOOKUP($A142,'Inputs - population data'!$A$7:$D$103,3,FALSE)</f>
        <v>0</v>
      </c>
      <c r="M142" s="37">
        <f>+SUMIF('Mapping Population'!$C$4:$C$83,$A142&amp;M$75,'Mapping Population'!$D$4:$D$83)*VLOOKUP($A142,'Inputs - population data'!$A$7:$D$103,3,FALSE)</f>
        <v>47500</v>
      </c>
      <c r="N142" s="37">
        <f>+SUMIF('Mapping Population'!$C$4:$C$83,$A142&amp;N$75,'Mapping Population'!$D$4:$D$83)*VLOOKUP($A142,'Inputs - population data'!$A$7:$D$103,3,FALSE)</f>
        <v>0</v>
      </c>
      <c r="O142" s="37">
        <f>+SUMIF('Mapping Population'!$C$4:$C$83,$A142&amp;O$75,'Mapping Population'!$D$4:$D$83)*VLOOKUP($A142,'Inputs - population data'!$A$7:$D$103,3,FALSE)</f>
        <v>0</v>
      </c>
      <c r="P142" s="37">
        <f>+SUMIF('Mapping Population'!$C$4:$C$83,$A142&amp;P$75,'Mapping Population'!$D$4:$D$83)*VLOOKUP($A142,'Inputs - population data'!$A$7:$D$103,3,FALSE)</f>
        <v>0</v>
      </c>
      <c r="Q142" s="37">
        <f>+SUMIF('Mapping Population'!$C$4:$C$83,$A142&amp;Q$75,'Mapping Population'!$D$4:$D$83)*VLOOKUP($A142,'Inputs - population data'!$A$7:$D$103,3,FALSE)</f>
        <v>0</v>
      </c>
      <c r="R142" s="37">
        <f>+SUMIF('Mapping Population'!$C$4:$C$83,$A142&amp;R$75,'Mapping Population'!$D$4:$D$83)*VLOOKUP($A142,'Inputs - population data'!$A$7:$D$103,3,FALSE)</f>
        <v>0</v>
      </c>
    </row>
    <row r="143" spans="1:18" x14ac:dyDescent="0.25">
      <c r="A143" s="1" t="s">
        <v>45</v>
      </c>
      <c r="B143" s="37">
        <f>+SUMIF('Mapping Population'!$C$4:$C$83,$A143&amp;B$75,'Mapping Population'!$D$4:$D$83)*VLOOKUP($A143,'Inputs - population data'!$A$7:$D$103,3,FALSE)</f>
        <v>0</v>
      </c>
      <c r="C143" s="37">
        <f>+SUMIF('Mapping Population'!$C$4:$C$83,$A143&amp;C$75,'Mapping Population'!$D$4:$D$83)*VLOOKUP($A143,'Inputs - population data'!$A$7:$D$103,3,FALSE)</f>
        <v>0</v>
      </c>
      <c r="D143" s="37">
        <f>+SUMIF('Mapping Population'!$C$4:$C$83,$A143&amp;D$75,'Mapping Population'!$D$4:$D$83)*VLOOKUP($A143,'Inputs - population data'!$A$7:$D$103,3,FALSE)</f>
        <v>0</v>
      </c>
      <c r="E143" s="37">
        <f>+SUMIF('Mapping Population'!$C$4:$C$83,$A143&amp;E$75,'Mapping Population'!$D$4:$D$83)*VLOOKUP($A143,'Inputs - population data'!$A$7:$D$103,3,FALSE)</f>
        <v>0</v>
      </c>
      <c r="F143" s="37">
        <f>+SUMIF('Mapping Population'!$C$4:$C$83,$A143&amp;F$75,'Mapping Population'!$D$4:$D$83)*VLOOKUP($A143,'Inputs - population data'!$A$7:$D$103,3,FALSE)</f>
        <v>0</v>
      </c>
      <c r="G143" s="37">
        <f>+SUMIF('Mapping Population'!$C$4:$C$83,$A143&amp;G$75,'Mapping Population'!$D$4:$D$83)*VLOOKUP($A143,'Inputs - population data'!$A$7:$D$103,3,FALSE)</f>
        <v>0</v>
      </c>
      <c r="H143" s="37">
        <f>+SUMIF('Mapping Population'!$C$4:$C$83,$A143&amp;H$75,'Mapping Population'!$D$4:$D$83)*VLOOKUP($A143,'Inputs - population data'!$A$7:$D$103,3,FALSE)</f>
        <v>0</v>
      </c>
      <c r="I143" s="37">
        <f>+SUMIF('Mapping Population'!$C$4:$C$83,$A143&amp;I$75,'Mapping Population'!$D$4:$D$83)*VLOOKUP($A143,'Inputs - population data'!$A$7:$D$103,3,FALSE)</f>
        <v>0</v>
      </c>
      <c r="J143" s="37">
        <f>+SUMIF('Mapping Population'!$C$4:$C$83,$A143&amp;J$75,'Mapping Population'!$D$4:$D$83)*VLOOKUP($A143,'Inputs - population data'!$A$7:$D$103,3,FALSE)</f>
        <v>0</v>
      </c>
      <c r="K143" s="37">
        <f>+SUMIF('Mapping Population'!$C$4:$C$83,$A143&amp;K$75,'Mapping Population'!$D$4:$D$83)*VLOOKUP($A143,'Inputs - population data'!$A$7:$D$103,3,FALSE)</f>
        <v>0</v>
      </c>
      <c r="L143" s="37">
        <f>+SUMIF('Mapping Population'!$C$4:$C$83,$A143&amp;L$75,'Mapping Population'!$D$4:$D$83)*VLOOKUP($A143,'Inputs - population data'!$A$7:$D$103,3,FALSE)</f>
        <v>0</v>
      </c>
      <c r="M143" s="37">
        <f>+SUMIF('Mapping Population'!$C$4:$C$83,$A143&amp;M$75,'Mapping Population'!$D$4:$D$83)*VLOOKUP($A143,'Inputs - population data'!$A$7:$D$103,3,FALSE)</f>
        <v>0</v>
      </c>
      <c r="N143" s="37">
        <f>+SUMIF('Mapping Population'!$C$4:$C$83,$A143&amp;N$75,'Mapping Population'!$D$4:$D$83)*VLOOKUP($A143,'Inputs - population data'!$A$7:$D$103,3,FALSE)</f>
        <v>0</v>
      </c>
      <c r="O143" s="37">
        <f>+SUMIF('Mapping Population'!$C$4:$C$83,$A143&amp;O$75,'Mapping Population'!$D$4:$D$83)*VLOOKUP($A143,'Inputs - population data'!$A$7:$D$103,3,FALSE)</f>
        <v>0</v>
      </c>
      <c r="P143" s="37">
        <f>+SUMIF('Mapping Population'!$C$4:$C$83,$A143&amp;P$75,'Mapping Population'!$D$4:$D$83)*VLOOKUP($A143,'Inputs - population data'!$A$7:$D$103,3,FALSE)</f>
        <v>0</v>
      </c>
      <c r="Q143" s="37">
        <f>+SUMIF('Mapping Population'!$C$4:$C$83,$A143&amp;Q$75,'Mapping Population'!$D$4:$D$83)*VLOOKUP($A143,'Inputs - population data'!$A$7:$D$103,3,FALSE)</f>
        <v>0</v>
      </c>
      <c r="R143" s="37">
        <f>+SUMIF('Mapping Population'!$C$4:$C$83,$A143&amp;R$75,'Mapping Population'!$D$4:$D$83)*VLOOKUP($A143,'Inputs - population data'!$A$7:$D$103,3,FALSE)</f>
        <v>0</v>
      </c>
    </row>
    <row r="144" spans="1:18" x14ac:dyDescent="0.25">
      <c r="A144" s="1" t="s">
        <v>34</v>
      </c>
      <c r="B144" s="37">
        <f>+SUMIF('Mapping Population'!$C$4:$C$83,$A144&amp;B$75,'Mapping Population'!$D$4:$D$83)*VLOOKUP($A144,'Inputs - population data'!$A$7:$D$103,3,FALSE)</f>
        <v>0</v>
      </c>
      <c r="C144" s="37">
        <f>+SUMIF('Mapping Population'!$C$4:$C$83,$A144&amp;C$75,'Mapping Population'!$D$4:$D$83)*VLOOKUP($A144,'Inputs - population data'!$A$7:$D$103,3,FALSE)</f>
        <v>0</v>
      </c>
      <c r="D144" s="37">
        <f>+SUMIF('Mapping Population'!$C$4:$C$83,$A144&amp;D$75,'Mapping Population'!$D$4:$D$83)*VLOOKUP($A144,'Inputs - population data'!$A$7:$D$103,3,FALSE)</f>
        <v>0</v>
      </c>
      <c r="E144" s="37">
        <f>+SUMIF('Mapping Population'!$C$4:$C$83,$A144&amp;E$75,'Mapping Population'!$D$4:$D$83)*VLOOKUP($A144,'Inputs - population data'!$A$7:$D$103,3,FALSE)</f>
        <v>0</v>
      </c>
      <c r="F144" s="37">
        <f>+SUMIF('Mapping Population'!$C$4:$C$83,$A144&amp;F$75,'Mapping Population'!$D$4:$D$83)*VLOOKUP($A144,'Inputs - population data'!$A$7:$D$103,3,FALSE)</f>
        <v>0</v>
      </c>
      <c r="G144" s="37">
        <f>+SUMIF('Mapping Population'!$C$4:$C$83,$A144&amp;G$75,'Mapping Population'!$D$4:$D$83)*VLOOKUP($A144,'Inputs - population data'!$A$7:$D$103,3,FALSE)</f>
        <v>0</v>
      </c>
      <c r="H144" s="37">
        <f>+SUMIF('Mapping Population'!$C$4:$C$83,$A144&amp;H$75,'Mapping Population'!$D$4:$D$83)*VLOOKUP($A144,'Inputs - population data'!$A$7:$D$103,3,FALSE)</f>
        <v>34200</v>
      </c>
      <c r="I144" s="37">
        <f>+SUMIF('Mapping Population'!$C$4:$C$83,$A144&amp;I$75,'Mapping Population'!$D$4:$D$83)*VLOOKUP($A144,'Inputs - population data'!$A$7:$D$103,3,FALSE)</f>
        <v>0</v>
      </c>
      <c r="J144" s="37">
        <f>+SUMIF('Mapping Population'!$C$4:$C$83,$A144&amp;J$75,'Mapping Population'!$D$4:$D$83)*VLOOKUP($A144,'Inputs - population data'!$A$7:$D$103,3,FALSE)</f>
        <v>0</v>
      </c>
      <c r="K144" s="37">
        <f>+SUMIF('Mapping Population'!$C$4:$C$83,$A144&amp;K$75,'Mapping Population'!$D$4:$D$83)*VLOOKUP($A144,'Inputs - population data'!$A$7:$D$103,3,FALSE)</f>
        <v>0</v>
      </c>
      <c r="L144" s="37">
        <f>+SUMIF('Mapping Population'!$C$4:$C$83,$A144&amp;L$75,'Mapping Population'!$D$4:$D$83)*VLOOKUP($A144,'Inputs - population data'!$A$7:$D$103,3,FALSE)</f>
        <v>0</v>
      </c>
      <c r="M144" s="37">
        <f>+SUMIF('Mapping Population'!$C$4:$C$83,$A144&amp;M$75,'Mapping Population'!$D$4:$D$83)*VLOOKUP($A144,'Inputs - population data'!$A$7:$D$103,3,FALSE)</f>
        <v>0</v>
      </c>
      <c r="N144" s="37">
        <f>+SUMIF('Mapping Population'!$C$4:$C$83,$A144&amp;N$75,'Mapping Population'!$D$4:$D$83)*VLOOKUP($A144,'Inputs - population data'!$A$7:$D$103,3,FALSE)</f>
        <v>0</v>
      </c>
      <c r="O144" s="37">
        <f>+SUMIF('Mapping Population'!$C$4:$C$83,$A144&amp;O$75,'Mapping Population'!$D$4:$D$83)*VLOOKUP($A144,'Inputs - population data'!$A$7:$D$103,3,FALSE)</f>
        <v>0</v>
      </c>
      <c r="P144" s="37">
        <f>+SUMIF('Mapping Population'!$C$4:$C$83,$A144&amp;P$75,'Mapping Population'!$D$4:$D$83)*VLOOKUP($A144,'Inputs - population data'!$A$7:$D$103,3,FALSE)</f>
        <v>0</v>
      </c>
      <c r="Q144" s="37">
        <f>+SUMIF('Mapping Population'!$C$4:$C$83,$A144&amp;Q$75,'Mapping Population'!$D$4:$D$83)*VLOOKUP($A144,'Inputs - population data'!$A$7:$D$103,3,FALSE)</f>
        <v>0</v>
      </c>
      <c r="R144" s="37">
        <f>+SUMIF('Mapping Population'!$C$4:$C$83,$A144&amp;R$75,'Mapping Population'!$D$4:$D$83)*VLOOKUP($A144,'Inputs - population data'!$A$7:$D$103,3,FALSE)</f>
        <v>0</v>
      </c>
    </row>
    <row r="145" spans="1:18" x14ac:dyDescent="0.25">
      <c r="A145" s="1" t="s">
        <v>25</v>
      </c>
      <c r="B145" s="37">
        <f>+SUMIF('Mapping Population'!$C$4:$C$83,$A145&amp;B$75,'Mapping Population'!$D$4:$D$83)*VLOOKUP($A145,'Inputs - population data'!$A$7:$D$103,3,FALSE)</f>
        <v>0</v>
      </c>
      <c r="C145" s="37">
        <f>+SUMIF('Mapping Population'!$C$4:$C$83,$A145&amp;C$75,'Mapping Population'!$D$4:$D$83)*VLOOKUP($A145,'Inputs - population data'!$A$7:$D$103,3,FALSE)</f>
        <v>0</v>
      </c>
      <c r="D145" s="37">
        <f>+SUMIF('Mapping Population'!$C$4:$C$83,$A145&amp;D$75,'Mapping Population'!$D$4:$D$83)*VLOOKUP($A145,'Inputs - population data'!$A$7:$D$103,3,FALSE)</f>
        <v>0</v>
      </c>
      <c r="E145" s="37">
        <f>+SUMIF('Mapping Population'!$C$4:$C$83,$A145&amp;E$75,'Mapping Population'!$D$4:$D$83)*VLOOKUP($A145,'Inputs - population data'!$A$7:$D$103,3,FALSE)</f>
        <v>0</v>
      </c>
      <c r="F145" s="37">
        <f>+SUMIF('Mapping Population'!$C$4:$C$83,$A145&amp;F$75,'Mapping Population'!$D$4:$D$83)*VLOOKUP($A145,'Inputs - population data'!$A$7:$D$103,3,FALSE)</f>
        <v>0</v>
      </c>
      <c r="G145" s="37">
        <f>+SUMIF('Mapping Population'!$C$4:$C$83,$A145&amp;G$75,'Mapping Population'!$D$4:$D$83)*VLOOKUP($A145,'Inputs - population data'!$A$7:$D$103,3,FALSE)</f>
        <v>0</v>
      </c>
      <c r="H145" s="37">
        <f>+SUMIF('Mapping Population'!$C$4:$C$83,$A145&amp;H$75,'Mapping Population'!$D$4:$D$83)*VLOOKUP($A145,'Inputs - population data'!$A$7:$D$103,3,FALSE)</f>
        <v>0</v>
      </c>
      <c r="I145" s="37">
        <f>+SUMIF('Mapping Population'!$C$4:$C$83,$A145&amp;I$75,'Mapping Population'!$D$4:$D$83)*VLOOKUP($A145,'Inputs - population data'!$A$7:$D$103,3,FALSE)</f>
        <v>0</v>
      </c>
      <c r="J145" s="37">
        <f>+SUMIF('Mapping Population'!$C$4:$C$83,$A145&amp;J$75,'Mapping Population'!$D$4:$D$83)*VLOOKUP($A145,'Inputs - population data'!$A$7:$D$103,3,FALSE)</f>
        <v>0</v>
      </c>
      <c r="K145" s="37">
        <f>+SUMIF('Mapping Population'!$C$4:$C$83,$A145&amp;K$75,'Mapping Population'!$D$4:$D$83)*VLOOKUP($A145,'Inputs - population data'!$A$7:$D$103,3,FALSE)</f>
        <v>0</v>
      </c>
      <c r="L145" s="37">
        <f>+SUMIF('Mapping Population'!$C$4:$C$83,$A145&amp;L$75,'Mapping Population'!$D$4:$D$83)*VLOOKUP($A145,'Inputs - population data'!$A$7:$D$103,3,FALSE)</f>
        <v>0</v>
      </c>
      <c r="M145" s="37">
        <f>+SUMIF('Mapping Population'!$C$4:$C$83,$A145&amp;M$75,'Mapping Population'!$D$4:$D$83)*VLOOKUP($A145,'Inputs - population data'!$A$7:$D$103,3,FALSE)</f>
        <v>0</v>
      </c>
      <c r="N145" s="37">
        <f>+SUMIF('Mapping Population'!$C$4:$C$83,$A145&amp;N$75,'Mapping Population'!$D$4:$D$83)*VLOOKUP($A145,'Inputs - population data'!$A$7:$D$103,3,FALSE)</f>
        <v>0</v>
      </c>
      <c r="O145" s="37">
        <f>+SUMIF('Mapping Population'!$C$4:$C$83,$A145&amp;O$75,'Mapping Population'!$D$4:$D$83)*VLOOKUP($A145,'Inputs - population data'!$A$7:$D$103,3,FALSE)</f>
        <v>0</v>
      </c>
      <c r="P145" s="37">
        <f>+SUMIF('Mapping Population'!$C$4:$C$83,$A145&amp;P$75,'Mapping Population'!$D$4:$D$83)*VLOOKUP($A145,'Inputs - population data'!$A$7:$D$103,3,FALSE)</f>
        <v>0</v>
      </c>
      <c r="Q145" s="37">
        <f>+SUMIF('Mapping Population'!$C$4:$C$83,$A145&amp;Q$75,'Mapping Population'!$D$4:$D$83)*VLOOKUP($A145,'Inputs - population data'!$A$7:$D$103,3,FALSE)</f>
        <v>0</v>
      </c>
      <c r="R145" s="37">
        <f>+SUMIF('Mapping Population'!$C$4:$C$83,$A145&amp;R$75,'Mapping Population'!$D$4:$D$83)*VLOOKUP($A145,'Inputs - population data'!$A$7:$D$103,3,FALSE)</f>
        <v>0</v>
      </c>
    </row>
    <row r="148" spans="1:18" ht="26.25" x14ac:dyDescent="0.25">
      <c r="B148" s="31" t="s">
        <v>13</v>
      </c>
      <c r="C148" s="31" t="s">
        <v>82</v>
      </c>
      <c r="D148" s="31" t="s">
        <v>83</v>
      </c>
      <c r="E148" s="31" t="s">
        <v>84</v>
      </c>
      <c r="F148" s="31" t="s">
        <v>85</v>
      </c>
      <c r="G148" s="31" t="s">
        <v>86</v>
      </c>
      <c r="H148" s="31" t="s">
        <v>87</v>
      </c>
      <c r="I148" s="31" t="s">
        <v>88</v>
      </c>
      <c r="J148" s="31" t="s">
        <v>89</v>
      </c>
      <c r="K148" s="31" t="s">
        <v>117</v>
      </c>
      <c r="L148" s="31" t="s">
        <v>90</v>
      </c>
      <c r="M148" s="31" t="s">
        <v>91</v>
      </c>
      <c r="N148" s="31" t="s">
        <v>47</v>
      </c>
      <c r="O148" s="31" t="s">
        <v>92</v>
      </c>
      <c r="P148" s="31" t="s">
        <v>93</v>
      </c>
      <c r="Q148" s="31" t="s">
        <v>3</v>
      </c>
      <c r="R148" s="31" t="s">
        <v>94</v>
      </c>
    </row>
    <row r="149" spans="1:18" ht="30" customHeight="1" x14ac:dyDescent="0.35">
      <c r="A149" s="27" t="s">
        <v>222</v>
      </c>
    </row>
    <row r="150" spans="1:18" x14ac:dyDescent="0.25">
      <c r="A150" s="1" t="s">
        <v>17</v>
      </c>
      <c r="B150" s="36">
        <f>+SUMIF('Mapping Population'!$C$4:$C$83,$A150&amp;B$148,'Mapping Population'!$D$4:$D$83)*VLOOKUP($A150,'Inputs - population data'!$A$7:$D$103,4,FALSE)</f>
        <v>0</v>
      </c>
      <c r="C150" s="36">
        <f>+SUMIF('Mapping Population'!$C$4:$C$83,$A150&amp;C$148,'Mapping Population'!$D$4:$D$83)*VLOOKUP($A150,'Inputs - population data'!$A$7:$D$103,4,FALSE)</f>
        <v>0</v>
      </c>
      <c r="D150" s="36">
        <f>+SUMIF('Mapping Population'!$C$4:$C$83,$A150&amp;D$148,'Mapping Population'!$D$4:$D$83)*VLOOKUP($A150,'Inputs - population data'!$A$7:$D$103,4,FALSE)</f>
        <v>0</v>
      </c>
      <c r="E150" s="36">
        <f>+SUMIF('Mapping Population'!$C$4:$C$83,$A150&amp;E$148,'Mapping Population'!$D$4:$D$83)*VLOOKUP($A150,'Inputs - population data'!$A$7:$D$103,4,FALSE)</f>
        <v>0</v>
      </c>
      <c r="F150" s="36">
        <f>+SUMIF('Mapping Population'!$C$4:$C$83,$A150&amp;F$148,'Mapping Population'!$D$4:$D$83)*VLOOKUP($A150,'Inputs - population data'!$A$7:$D$103,4,FALSE)</f>
        <v>32200</v>
      </c>
      <c r="G150" s="36">
        <f>+SUMIF('Mapping Population'!$C$4:$C$83,$A150&amp;G$148,'Mapping Population'!$D$4:$D$83)*VLOOKUP($A150,'Inputs - population data'!$A$7:$D$103,4,FALSE)</f>
        <v>0</v>
      </c>
      <c r="H150" s="36">
        <f>+SUMIF('Mapping Population'!$C$4:$C$83,$A150&amp;H$148,'Mapping Population'!$D$4:$D$83)*VLOOKUP($A150,'Inputs - population data'!$A$7:$D$103,4,FALSE)</f>
        <v>0</v>
      </c>
      <c r="I150" s="36">
        <f>+SUMIF('Mapping Population'!$C$4:$C$83,$A150&amp;I$148,'Mapping Population'!$D$4:$D$83)*VLOOKUP($A150,'Inputs - population data'!$A$7:$D$103,4,FALSE)</f>
        <v>0</v>
      </c>
      <c r="J150" s="36">
        <f>+SUMIF('Mapping Population'!$C$4:$C$83,$A150&amp;J$148,'Mapping Population'!$D$4:$D$83)*VLOOKUP($A150,'Inputs - population data'!$A$7:$D$103,4,FALSE)</f>
        <v>0</v>
      </c>
      <c r="K150" s="36">
        <f>+SUMIF('Mapping Population'!$C$4:$C$83,$A150&amp;K$148,'Mapping Population'!$D$4:$D$83)*VLOOKUP($A150,'Inputs - population data'!$A$7:$D$103,4,FALSE)</f>
        <v>0</v>
      </c>
      <c r="L150" s="36">
        <f>+SUMIF('Mapping Population'!$C$4:$C$83,$A150&amp;L$148,'Mapping Population'!$D$4:$D$83)*VLOOKUP($A150,'Inputs - population data'!$A$7:$D$103,4,FALSE)</f>
        <v>0</v>
      </c>
      <c r="M150" s="36">
        <f>+SUMIF('Mapping Population'!$C$4:$C$83,$A150&amp;M$148,'Mapping Population'!$D$4:$D$83)*VLOOKUP($A150,'Inputs - population data'!$A$7:$D$103,4,FALSE)</f>
        <v>0</v>
      </c>
      <c r="N150" s="36">
        <f>+SUMIF('Mapping Population'!$C$4:$C$83,$A150&amp;N$148,'Mapping Population'!$D$4:$D$83)*VLOOKUP($A150,'Inputs - population data'!$A$7:$D$103,4,FALSE)</f>
        <v>0</v>
      </c>
      <c r="O150" s="36">
        <f>+SUMIF('Mapping Population'!$C$4:$C$83,$A150&amp;O$148,'Mapping Population'!$D$4:$D$83)*VLOOKUP($A150,'Inputs - population data'!$A$7:$D$103,4,FALSE)</f>
        <v>0</v>
      </c>
      <c r="P150" s="36">
        <f>+SUMIF('Mapping Population'!$C$4:$C$83,$A150&amp;P$148,'Mapping Population'!$D$4:$D$83)*VLOOKUP($A150,'Inputs - population data'!$A$7:$D$103,4,FALSE)</f>
        <v>0</v>
      </c>
      <c r="Q150" s="36">
        <f>+SUMIF('Mapping Population'!$C$4:$C$83,$A150&amp;Q$148,'Mapping Population'!$D$4:$D$83)*VLOOKUP($A150,'Inputs - population data'!$A$7:$D$103,4,FALSE)</f>
        <v>0</v>
      </c>
      <c r="R150" s="36">
        <f>+SUMIF('Mapping Population'!$C$4:$C$83,$A150&amp;R$148,'Mapping Population'!$D$4:$D$83)*VLOOKUP($A150,'Inputs - population data'!$A$7:$D$103,4,FALSE)</f>
        <v>0</v>
      </c>
    </row>
    <row r="151" spans="1:18" x14ac:dyDescent="0.25">
      <c r="A151" s="1" t="s">
        <v>220</v>
      </c>
      <c r="B151" s="36">
        <f>+SUMIF('Mapping Population'!$C$4:$C$83,$A151&amp;B$148,'Mapping Population'!$D$4:$D$83)*VLOOKUP($A151,'Inputs - population data'!$A$7:$D$103,4,FALSE)</f>
        <v>0</v>
      </c>
      <c r="C151" s="36">
        <f>+SUMIF('Mapping Population'!$C$4:$C$83,$A151&amp;C$148,'Mapping Population'!$D$4:$D$83)*VLOOKUP($A151,'Inputs - population data'!$A$7:$D$103,4,FALSE)</f>
        <v>0</v>
      </c>
      <c r="D151" s="36">
        <f>+SUMIF('Mapping Population'!$C$4:$C$83,$A151&amp;D$148,'Mapping Population'!$D$4:$D$83)*VLOOKUP($A151,'Inputs - population data'!$A$7:$D$103,4,FALSE)</f>
        <v>0</v>
      </c>
      <c r="E151" s="36">
        <f>+SUMIF('Mapping Population'!$C$4:$C$83,$A151&amp;E$148,'Mapping Population'!$D$4:$D$83)*VLOOKUP($A151,'Inputs - population data'!$A$7:$D$103,4,FALSE)</f>
        <v>0</v>
      </c>
      <c r="F151" s="36">
        <f>+SUMIF('Mapping Population'!$C$4:$C$83,$A151&amp;F$148,'Mapping Population'!$D$4:$D$83)*VLOOKUP($A151,'Inputs - population data'!$A$7:$D$103,4,FALSE)</f>
        <v>0</v>
      </c>
      <c r="G151" s="36">
        <f>+SUMIF('Mapping Population'!$C$4:$C$83,$A151&amp;G$148,'Mapping Population'!$D$4:$D$83)*VLOOKUP($A151,'Inputs - population data'!$A$7:$D$103,4,FALSE)</f>
        <v>0</v>
      </c>
      <c r="H151" s="36">
        <f>+SUMIF('Mapping Population'!$C$4:$C$83,$A151&amp;H$148,'Mapping Population'!$D$4:$D$83)*VLOOKUP($A151,'Inputs - population data'!$A$7:$D$103,4,FALSE)</f>
        <v>0</v>
      </c>
      <c r="I151" s="36">
        <f>+SUMIF('Mapping Population'!$C$4:$C$83,$A151&amp;I$148,'Mapping Population'!$D$4:$D$83)*VLOOKUP($A151,'Inputs - population data'!$A$7:$D$103,4,FALSE)</f>
        <v>0</v>
      </c>
      <c r="J151" s="36">
        <f>+SUMIF('Mapping Population'!$C$4:$C$83,$A151&amp;J$148,'Mapping Population'!$D$4:$D$83)*VLOOKUP($A151,'Inputs - population data'!$A$7:$D$103,4,FALSE)</f>
        <v>0</v>
      </c>
      <c r="K151" s="36">
        <f>+SUMIF('Mapping Population'!$C$4:$C$83,$A151&amp;K$148,'Mapping Population'!$D$4:$D$83)*VLOOKUP($A151,'Inputs - population data'!$A$7:$D$103,4,FALSE)</f>
        <v>0</v>
      </c>
      <c r="L151" s="36">
        <f>+SUMIF('Mapping Population'!$C$4:$C$83,$A151&amp;L$148,'Mapping Population'!$D$4:$D$83)*VLOOKUP($A151,'Inputs - population data'!$A$7:$D$103,4,FALSE)</f>
        <v>0</v>
      </c>
      <c r="M151" s="36">
        <f>+SUMIF('Mapping Population'!$C$4:$C$83,$A151&amp;M$148,'Mapping Population'!$D$4:$D$83)*VLOOKUP($A151,'Inputs - population data'!$A$7:$D$103,4,FALSE)</f>
        <v>0</v>
      </c>
      <c r="N151" s="36">
        <f>+SUMIF('Mapping Population'!$C$4:$C$83,$A151&amp;N$148,'Mapping Population'!$D$4:$D$83)*VLOOKUP($A151,'Inputs - population data'!$A$7:$D$103,4,FALSE)</f>
        <v>0</v>
      </c>
      <c r="O151" s="36">
        <f>+SUMIF('Mapping Population'!$C$4:$C$83,$A151&amp;O$148,'Mapping Population'!$D$4:$D$83)*VLOOKUP($A151,'Inputs - population data'!$A$7:$D$103,4,FALSE)</f>
        <v>0</v>
      </c>
      <c r="P151" s="36">
        <f>+SUMIF('Mapping Population'!$C$4:$C$83,$A151&amp;P$148,'Mapping Population'!$D$4:$D$83)*VLOOKUP($A151,'Inputs - population data'!$A$7:$D$103,4,FALSE)</f>
        <v>0</v>
      </c>
      <c r="Q151" s="36">
        <f>+SUMIF('Mapping Population'!$C$4:$C$83,$A151&amp;Q$148,'Mapping Population'!$D$4:$D$83)*VLOOKUP($A151,'Inputs - population data'!$A$7:$D$103,4,FALSE)</f>
        <v>1582500</v>
      </c>
      <c r="R151" s="36">
        <f>+SUMIF('Mapping Population'!$C$4:$C$83,$A151&amp;R$148,'Mapping Population'!$D$4:$D$83)*VLOOKUP($A151,'Inputs - population data'!$A$7:$D$103,4,FALSE)</f>
        <v>0</v>
      </c>
    </row>
    <row r="152" spans="1:18" x14ac:dyDescent="0.25">
      <c r="A152" s="1" t="s">
        <v>64</v>
      </c>
      <c r="B152" s="36">
        <f>+SUMIF('Mapping Population'!$C$4:$C$83,$A152&amp;B$148,'Mapping Population'!$D$4:$D$83)*VLOOKUP($A152,'Inputs - population data'!$A$7:$D$103,4,FALSE)</f>
        <v>0</v>
      </c>
      <c r="C152" s="36">
        <f>+SUMIF('Mapping Population'!$C$4:$C$83,$A152&amp;C$148,'Mapping Population'!$D$4:$D$83)*VLOOKUP($A152,'Inputs - population data'!$A$7:$D$103,4,FALSE)</f>
        <v>0</v>
      </c>
      <c r="D152" s="36">
        <f>+SUMIF('Mapping Population'!$C$4:$C$83,$A152&amp;D$148,'Mapping Population'!$D$4:$D$83)*VLOOKUP($A152,'Inputs - population data'!$A$7:$D$103,4,FALSE)</f>
        <v>0</v>
      </c>
      <c r="E152" s="36">
        <f>+SUMIF('Mapping Population'!$C$4:$C$83,$A152&amp;E$148,'Mapping Population'!$D$4:$D$83)*VLOOKUP($A152,'Inputs - population data'!$A$7:$D$103,4,FALSE)</f>
        <v>0</v>
      </c>
      <c r="F152" s="36">
        <f>+SUMIF('Mapping Population'!$C$4:$C$83,$A152&amp;F$148,'Mapping Population'!$D$4:$D$83)*VLOOKUP($A152,'Inputs - population data'!$A$7:$D$103,4,FALSE)</f>
        <v>0</v>
      </c>
      <c r="G152" s="36">
        <f>+SUMIF('Mapping Population'!$C$4:$C$83,$A152&amp;G$148,'Mapping Population'!$D$4:$D$83)*VLOOKUP($A152,'Inputs - population data'!$A$7:$D$103,4,FALSE)</f>
        <v>0</v>
      </c>
      <c r="H152" s="36">
        <f>+SUMIF('Mapping Population'!$C$4:$C$83,$A152&amp;H$148,'Mapping Population'!$D$4:$D$83)*VLOOKUP($A152,'Inputs - population data'!$A$7:$D$103,4,FALSE)</f>
        <v>0</v>
      </c>
      <c r="I152" s="36">
        <f>+SUMIF('Mapping Population'!$C$4:$C$83,$A152&amp;I$148,'Mapping Population'!$D$4:$D$83)*VLOOKUP($A152,'Inputs - population data'!$A$7:$D$103,4,FALSE)</f>
        <v>0</v>
      </c>
      <c r="J152" s="36">
        <f>+SUMIF('Mapping Population'!$C$4:$C$83,$A152&amp;J$148,'Mapping Population'!$D$4:$D$83)*VLOOKUP($A152,'Inputs - population data'!$A$7:$D$103,4,FALSE)</f>
        <v>0</v>
      </c>
      <c r="K152" s="36">
        <f>+SUMIF('Mapping Population'!$C$4:$C$83,$A152&amp;K$148,'Mapping Population'!$D$4:$D$83)*VLOOKUP($A152,'Inputs - population data'!$A$7:$D$103,4,FALSE)</f>
        <v>0</v>
      </c>
      <c r="L152" s="36">
        <f>+SUMIF('Mapping Population'!$C$4:$C$83,$A152&amp;L$148,'Mapping Population'!$D$4:$D$83)*VLOOKUP($A152,'Inputs - population data'!$A$7:$D$103,4,FALSE)</f>
        <v>0</v>
      </c>
      <c r="M152" s="36">
        <f>+SUMIF('Mapping Population'!$C$4:$C$83,$A152&amp;M$148,'Mapping Population'!$D$4:$D$83)*VLOOKUP($A152,'Inputs - population data'!$A$7:$D$103,4,FALSE)</f>
        <v>0</v>
      </c>
      <c r="N152" s="36">
        <f>+SUMIF('Mapping Population'!$C$4:$C$83,$A152&amp;N$148,'Mapping Population'!$D$4:$D$83)*VLOOKUP($A152,'Inputs - population data'!$A$7:$D$103,4,FALSE)</f>
        <v>0</v>
      </c>
      <c r="O152" s="36">
        <f>+SUMIF('Mapping Population'!$C$4:$C$83,$A152&amp;O$148,'Mapping Population'!$D$4:$D$83)*VLOOKUP($A152,'Inputs - population data'!$A$7:$D$103,4,FALSE)</f>
        <v>0</v>
      </c>
      <c r="P152" s="36">
        <f>+SUMIF('Mapping Population'!$C$4:$C$83,$A152&amp;P$148,'Mapping Population'!$D$4:$D$83)*VLOOKUP($A152,'Inputs - population data'!$A$7:$D$103,4,FALSE)</f>
        <v>0</v>
      </c>
      <c r="Q152" s="36">
        <f>+SUMIF('Mapping Population'!$C$4:$C$83,$A152&amp;Q$148,'Mapping Population'!$D$4:$D$83)*VLOOKUP($A152,'Inputs - population data'!$A$7:$D$103,4,FALSE)</f>
        <v>0</v>
      </c>
      <c r="R152" s="36">
        <f>+SUMIF('Mapping Population'!$C$4:$C$83,$A152&amp;R$148,'Mapping Population'!$D$4:$D$83)*VLOOKUP($A152,'Inputs - population data'!$A$7:$D$103,4,FALSE)</f>
        <v>0</v>
      </c>
    </row>
    <row r="153" spans="1:18" x14ac:dyDescent="0.25">
      <c r="A153" s="1" t="s">
        <v>60</v>
      </c>
      <c r="B153" s="36">
        <f>+SUMIF('Mapping Population'!$C$4:$C$83,$A153&amp;B$148,'Mapping Population'!$D$4:$D$83)*VLOOKUP($A153,'Inputs - population data'!$A$7:$D$103,4,FALSE)</f>
        <v>0</v>
      </c>
      <c r="C153" s="36">
        <f>+SUMIF('Mapping Population'!$C$4:$C$83,$A153&amp;C$148,'Mapping Population'!$D$4:$D$83)*VLOOKUP($A153,'Inputs - population data'!$A$7:$D$103,4,FALSE)</f>
        <v>0</v>
      </c>
      <c r="D153" s="36">
        <f>+SUMIF('Mapping Population'!$C$4:$C$83,$A153&amp;D$148,'Mapping Population'!$D$4:$D$83)*VLOOKUP($A153,'Inputs - population data'!$A$7:$D$103,4,FALSE)</f>
        <v>0</v>
      </c>
      <c r="E153" s="36">
        <f>+SUMIF('Mapping Population'!$C$4:$C$83,$A153&amp;E$148,'Mapping Population'!$D$4:$D$83)*VLOOKUP($A153,'Inputs - population data'!$A$7:$D$103,4,FALSE)</f>
        <v>0</v>
      </c>
      <c r="F153" s="36">
        <f>+SUMIF('Mapping Population'!$C$4:$C$83,$A153&amp;F$148,'Mapping Population'!$D$4:$D$83)*VLOOKUP($A153,'Inputs - population data'!$A$7:$D$103,4,FALSE)</f>
        <v>0</v>
      </c>
      <c r="G153" s="36">
        <f>+SUMIF('Mapping Population'!$C$4:$C$83,$A153&amp;G$148,'Mapping Population'!$D$4:$D$83)*VLOOKUP($A153,'Inputs - population data'!$A$7:$D$103,4,FALSE)</f>
        <v>0</v>
      </c>
      <c r="H153" s="36">
        <f>+SUMIF('Mapping Population'!$C$4:$C$83,$A153&amp;H$148,'Mapping Population'!$D$4:$D$83)*VLOOKUP($A153,'Inputs - population data'!$A$7:$D$103,4,FALSE)</f>
        <v>0</v>
      </c>
      <c r="I153" s="36">
        <f>+SUMIF('Mapping Population'!$C$4:$C$83,$A153&amp;I$148,'Mapping Population'!$D$4:$D$83)*VLOOKUP($A153,'Inputs - population data'!$A$7:$D$103,4,FALSE)</f>
        <v>0</v>
      </c>
      <c r="J153" s="36">
        <f>+SUMIF('Mapping Population'!$C$4:$C$83,$A153&amp;J$148,'Mapping Population'!$D$4:$D$83)*VLOOKUP($A153,'Inputs - population data'!$A$7:$D$103,4,FALSE)</f>
        <v>0</v>
      </c>
      <c r="K153" s="36">
        <f>+SUMIF('Mapping Population'!$C$4:$C$83,$A153&amp;K$148,'Mapping Population'!$D$4:$D$83)*VLOOKUP($A153,'Inputs - population data'!$A$7:$D$103,4,FALSE)</f>
        <v>0</v>
      </c>
      <c r="L153" s="36">
        <f>+SUMIF('Mapping Population'!$C$4:$C$83,$A153&amp;L$148,'Mapping Population'!$D$4:$D$83)*VLOOKUP($A153,'Inputs - population data'!$A$7:$D$103,4,FALSE)</f>
        <v>0</v>
      </c>
      <c r="M153" s="36">
        <f>+SUMIF('Mapping Population'!$C$4:$C$83,$A153&amp;M$148,'Mapping Population'!$D$4:$D$83)*VLOOKUP($A153,'Inputs - population data'!$A$7:$D$103,4,FALSE)</f>
        <v>7990</v>
      </c>
      <c r="N153" s="36">
        <f>+SUMIF('Mapping Population'!$C$4:$C$83,$A153&amp;N$148,'Mapping Population'!$D$4:$D$83)*VLOOKUP($A153,'Inputs - population data'!$A$7:$D$103,4,FALSE)</f>
        <v>0</v>
      </c>
      <c r="O153" s="36">
        <f>+SUMIF('Mapping Population'!$C$4:$C$83,$A153&amp;O$148,'Mapping Population'!$D$4:$D$83)*VLOOKUP($A153,'Inputs - population data'!$A$7:$D$103,4,FALSE)</f>
        <v>0</v>
      </c>
      <c r="P153" s="36">
        <f>+SUMIF('Mapping Population'!$C$4:$C$83,$A153&amp;P$148,'Mapping Population'!$D$4:$D$83)*VLOOKUP($A153,'Inputs - population data'!$A$7:$D$103,4,FALSE)</f>
        <v>0</v>
      </c>
      <c r="Q153" s="36">
        <f>+SUMIF('Mapping Population'!$C$4:$C$83,$A153&amp;Q$148,'Mapping Population'!$D$4:$D$83)*VLOOKUP($A153,'Inputs - population data'!$A$7:$D$103,4,FALSE)</f>
        <v>0</v>
      </c>
      <c r="R153" s="36">
        <f>+SUMIF('Mapping Population'!$C$4:$C$83,$A153&amp;R$148,'Mapping Population'!$D$4:$D$83)*VLOOKUP($A153,'Inputs - population data'!$A$7:$D$103,4,FALSE)</f>
        <v>0</v>
      </c>
    </row>
    <row r="154" spans="1:18" x14ac:dyDescent="0.25">
      <c r="A154" s="1" t="s">
        <v>81</v>
      </c>
      <c r="B154" s="36">
        <f>+SUMIF('Mapping Population'!$C$4:$C$83,$A154&amp;B$148,'Mapping Population'!$D$4:$D$83)*VLOOKUP($A154,'Inputs - population data'!$A$7:$D$103,4,FALSE)</f>
        <v>0</v>
      </c>
      <c r="C154" s="36">
        <f>+SUMIF('Mapping Population'!$C$4:$C$83,$A154&amp;C$148,'Mapping Population'!$D$4:$D$83)*VLOOKUP($A154,'Inputs - population data'!$A$7:$D$103,4,FALSE)</f>
        <v>0</v>
      </c>
      <c r="D154" s="36">
        <f>+SUMIF('Mapping Population'!$C$4:$C$83,$A154&amp;D$148,'Mapping Population'!$D$4:$D$83)*VLOOKUP($A154,'Inputs - population data'!$A$7:$D$103,4,FALSE)</f>
        <v>13500</v>
      </c>
      <c r="E154" s="36">
        <f>+SUMIF('Mapping Population'!$C$4:$C$83,$A154&amp;E$148,'Mapping Population'!$D$4:$D$83)*VLOOKUP($A154,'Inputs - population data'!$A$7:$D$103,4,FALSE)</f>
        <v>0</v>
      </c>
      <c r="F154" s="36">
        <f>+SUMIF('Mapping Population'!$C$4:$C$83,$A154&amp;F$148,'Mapping Population'!$D$4:$D$83)*VLOOKUP($A154,'Inputs - population data'!$A$7:$D$103,4,FALSE)</f>
        <v>0</v>
      </c>
      <c r="G154" s="36">
        <f>+SUMIF('Mapping Population'!$C$4:$C$83,$A154&amp;G$148,'Mapping Population'!$D$4:$D$83)*VLOOKUP($A154,'Inputs - population data'!$A$7:$D$103,4,FALSE)</f>
        <v>0</v>
      </c>
      <c r="H154" s="36">
        <f>+SUMIF('Mapping Population'!$C$4:$C$83,$A154&amp;H$148,'Mapping Population'!$D$4:$D$83)*VLOOKUP($A154,'Inputs - population data'!$A$7:$D$103,4,FALSE)</f>
        <v>0</v>
      </c>
      <c r="I154" s="36">
        <f>+SUMIF('Mapping Population'!$C$4:$C$83,$A154&amp;I$148,'Mapping Population'!$D$4:$D$83)*VLOOKUP($A154,'Inputs - population data'!$A$7:$D$103,4,FALSE)</f>
        <v>0</v>
      </c>
      <c r="J154" s="36">
        <f>+SUMIF('Mapping Population'!$C$4:$C$83,$A154&amp;J$148,'Mapping Population'!$D$4:$D$83)*VLOOKUP($A154,'Inputs - population data'!$A$7:$D$103,4,FALSE)</f>
        <v>0</v>
      </c>
      <c r="K154" s="36">
        <f>+SUMIF('Mapping Population'!$C$4:$C$83,$A154&amp;K$148,'Mapping Population'!$D$4:$D$83)*VLOOKUP($A154,'Inputs - population data'!$A$7:$D$103,4,FALSE)</f>
        <v>0</v>
      </c>
      <c r="L154" s="36">
        <f>+SUMIF('Mapping Population'!$C$4:$C$83,$A154&amp;L$148,'Mapping Population'!$D$4:$D$83)*VLOOKUP($A154,'Inputs - population data'!$A$7:$D$103,4,FALSE)</f>
        <v>0</v>
      </c>
      <c r="M154" s="36">
        <f>+SUMIF('Mapping Population'!$C$4:$C$83,$A154&amp;M$148,'Mapping Population'!$D$4:$D$83)*VLOOKUP($A154,'Inputs - population data'!$A$7:$D$103,4,FALSE)</f>
        <v>0</v>
      </c>
      <c r="N154" s="36">
        <f>+SUMIF('Mapping Population'!$C$4:$C$83,$A154&amp;N$148,'Mapping Population'!$D$4:$D$83)*VLOOKUP($A154,'Inputs - population data'!$A$7:$D$103,4,FALSE)</f>
        <v>0</v>
      </c>
      <c r="O154" s="36">
        <f>+SUMIF('Mapping Population'!$C$4:$C$83,$A154&amp;O$148,'Mapping Population'!$D$4:$D$83)*VLOOKUP($A154,'Inputs - population data'!$A$7:$D$103,4,FALSE)</f>
        <v>0</v>
      </c>
      <c r="P154" s="36">
        <f>+SUMIF('Mapping Population'!$C$4:$C$83,$A154&amp;P$148,'Mapping Population'!$D$4:$D$83)*VLOOKUP($A154,'Inputs - population data'!$A$7:$D$103,4,FALSE)</f>
        <v>0</v>
      </c>
      <c r="Q154" s="36">
        <f>+SUMIF('Mapping Population'!$C$4:$C$83,$A154&amp;Q$148,'Mapping Population'!$D$4:$D$83)*VLOOKUP($A154,'Inputs - population data'!$A$7:$D$103,4,FALSE)</f>
        <v>0</v>
      </c>
      <c r="R154" s="36">
        <f>+SUMIF('Mapping Population'!$C$4:$C$83,$A154&amp;R$148,'Mapping Population'!$D$4:$D$83)*VLOOKUP($A154,'Inputs - population data'!$A$7:$D$103,4,FALSE)</f>
        <v>0</v>
      </c>
    </row>
    <row r="155" spans="1:18" x14ac:dyDescent="0.25">
      <c r="A155" s="1" t="s">
        <v>28</v>
      </c>
      <c r="B155" s="36">
        <f>+SUMIF('Mapping Population'!$C$4:$C$83,$A155&amp;B$148,'Mapping Population'!$D$4:$D$83)*VLOOKUP($A155,'Inputs - population data'!$A$7:$D$103,4,FALSE)</f>
        <v>0</v>
      </c>
      <c r="C155" s="36">
        <f>+SUMIF('Mapping Population'!$C$4:$C$83,$A155&amp;C$148,'Mapping Population'!$D$4:$D$83)*VLOOKUP($A155,'Inputs - population data'!$A$7:$D$103,4,FALSE)</f>
        <v>17498.882681564242</v>
      </c>
      <c r="D155" s="36">
        <f>+SUMIF('Mapping Population'!$C$4:$C$83,$A155&amp;D$148,'Mapping Population'!$D$4:$D$83)*VLOOKUP($A155,'Inputs - population data'!$A$7:$D$103,4,FALSE)</f>
        <v>0</v>
      </c>
      <c r="E155" s="36">
        <f>+SUMIF('Mapping Population'!$C$4:$C$83,$A155&amp;E$148,'Mapping Population'!$D$4:$D$83)*VLOOKUP($A155,'Inputs - population data'!$A$7:$D$103,4,FALSE)</f>
        <v>0</v>
      </c>
      <c r="F155" s="36">
        <f>+SUMIF('Mapping Population'!$C$4:$C$83,$A155&amp;F$148,'Mapping Population'!$D$4:$D$83)*VLOOKUP($A155,'Inputs - population data'!$A$7:$D$103,4,FALSE)</f>
        <v>0</v>
      </c>
      <c r="G155" s="36">
        <f>+SUMIF('Mapping Population'!$C$4:$C$83,$A155&amp;G$148,'Mapping Population'!$D$4:$D$83)*VLOOKUP($A155,'Inputs - population data'!$A$7:$D$103,4,FALSE)</f>
        <v>0</v>
      </c>
      <c r="H155" s="36">
        <f>+SUMIF('Mapping Population'!$C$4:$C$83,$A155&amp;H$148,'Mapping Population'!$D$4:$D$83)*VLOOKUP($A155,'Inputs - population data'!$A$7:$D$103,4,FALSE)</f>
        <v>0</v>
      </c>
      <c r="I155" s="36">
        <f>+SUMIF('Mapping Population'!$C$4:$C$83,$A155&amp;I$148,'Mapping Population'!$D$4:$D$83)*VLOOKUP($A155,'Inputs - population data'!$A$7:$D$103,4,FALSE)</f>
        <v>0</v>
      </c>
      <c r="J155" s="36">
        <f>+SUMIF('Mapping Population'!$C$4:$C$83,$A155&amp;J$148,'Mapping Population'!$D$4:$D$83)*VLOOKUP($A155,'Inputs - population data'!$A$7:$D$103,4,FALSE)</f>
        <v>0</v>
      </c>
      <c r="K155" s="36">
        <f>+SUMIF('Mapping Population'!$C$4:$C$83,$A155&amp;K$148,'Mapping Population'!$D$4:$D$83)*VLOOKUP($A155,'Inputs - population data'!$A$7:$D$103,4,FALSE)</f>
        <v>0</v>
      </c>
      <c r="L155" s="36">
        <f>+SUMIF('Mapping Population'!$C$4:$C$83,$A155&amp;L$148,'Mapping Population'!$D$4:$D$83)*VLOOKUP($A155,'Inputs - population data'!$A$7:$D$103,4,FALSE)</f>
        <v>2201.1173184357544</v>
      </c>
      <c r="M155" s="36">
        <f>+SUMIF('Mapping Population'!$C$4:$C$83,$A155&amp;M$148,'Mapping Population'!$D$4:$D$83)*VLOOKUP($A155,'Inputs - population data'!$A$7:$D$103,4,FALSE)</f>
        <v>0</v>
      </c>
      <c r="N155" s="36">
        <f>+SUMIF('Mapping Population'!$C$4:$C$83,$A155&amp;N$148,'Mapping Population'!$D$4:$D$83)*VLOOKUP($A155,'Inputs - population data'!$A$7:$D$103,4,FALSE)</f>
        <v>0</v>
      </c>
      <c r="O155" s="36">
        <f>+SUMIF('Mapping Population'!$C$4:$C$83,$A155&amp;O$148,'Mapping Population'!$D$4:$D$83)*VLOOKUP($A155,'Inputs - population data'!$A$7:$D$103,4,FALSE)</f>
        <v>0</v>
      </c>
      <c r="P155" s="36">
        <f>+SUMIF('Mapping Population'!$C$4:$C$83,$A155&amp;P$148,'Mapping Population'!$D$4:$D$83)*VLOOKUP($A155,'Inputs - population data'!$A$7:$D$103,4,FALSE)</f>
        <v>0</v>
      </c>
      <c r="Q155" s="36">
        <f>+SUMIF('Mapping Population'!$C$4:$C$83,$A155&amp;Q$148,'Mapping Population'!$D$4:$D$83)*VLOOKUP($A155,'Inputs - population data'!$A$7:$D$103,4,FALSE)</f>
        <v>0</v>
      </c>
      <c r="R155" s="36">
        <f>+SUMIF('Mapping Population'!$C$4:$C$83,$A155&amp;R$148,'Mapping Population'!$D$4:$D$83)*VLOOKUP($A155,'Inputs - population data'!$A$7:$D$103,4,FALSE)</f>
        <v>0</v>
      </c>
    </row>
    <row r="156" spans="1:18" x14ac:dyDescent="0.25">
      <c r="A156" s="1" t="s">
        <v>115</v>
      </c>
      <c r="B156" s="36">
        <f>+SUMIF('Mapping Population'!$C$4:$C$83,$A156&amp;B$148,'Mapping Population'!$D$4:$D$83)*VLOOKUP($A156,'Inputs - population data'!$A$7:$D$103,4,FALSE)</f>
        <v>0</v>
      </c>
      <c r="C156" s="36">
        <f>+SUMIF('Mapping Population'!$C$4:$C$83,$A156&amp;C$148,'Mapping Population'!$D$4:$D$83)*VLOOKUP($A156,'Inputs - population data'!$A$7:$D$103,4,FALSE)</f>
        <v>0</v>
      </c>
      <c r="D156" s="36">
        <f>+SUMIF('Mapping Population'!$C$4:$C$83,$A156&amp;D$148,'Mapping Population'!$D$4:$D$83)*VLOOKUP($A156,'Inputs - population data'!$A$7:$D$103,4,FALSE)</f>
        <v>0</v>
      </c>
      <c r="E156" s="36">
        <f>+SUMIF('Mapping Population'!$C$4:$C$83,$A156&amp;E$148,'Mapping Population'!$D$4:$D$83)*VLOOKUP($A156,'Inputs - population data'!$A$7:$D$103,4,FALSE)</f>
        <v>0</v>
      </c>
      <c r="F156" s="36">
        <f>+SUMIF('Mapping Population'!$C$4:$C$83,$A156&amp;F$148,'Mapping Population'!$D$4:$D$83)*VLOOKUP($A156,'Inputs - population data'!$A$7:$D$103,4,FALSE)</f>
        <v>0</v>
      </c>
      <c r="G156" s="36">
        <f>+SUMIF('Mapping Population'!$C$4:$C$83,$A156&amp;G$148,'Mapping Population'!$D$4:$D$83)*VLOOKUP($A156,'Inputs - population data'!$A$7:$D$103,4,FALSE)</f>
        <v>0</v>
      </c>
      <c r="H156" s="36">
        <f>+SUMIF('Mapping Population'!$C$4:$C$83,$A156&amp;H$148,'Mapping Population'!$D$4:$D$83)*VLOOKUP($A156,'Inputs - population data'!$A$7:$D$103,4,FALSE)</f>
        <v>0</v>
      </c>
      <c r="I156" s="36">
        <f>+SUMIF('Mapping Population'!$C$4:$C$83,$A156&amp;I$148,'Mapping Population'!$D$4:$D$83)*VLOOKUP($A156,'Inputs - population data'!$A$7:$D$103,4,FALSE)</f>
        <v>0</v>
      </c>
      <c r="J156" s="36">
        <f>+SUMIF('Mapping Population'!$C$4:$C$83,$A156&amp;J$148,'Mapping Population'!$D$4:$D$83)*VLOOKUP($A156,'Inputs - population data'!$A$7:$D$103,4,FALSE)</f>
        <v>0</v>
      </c>
      <c r="K156" s="36">
        <f>+SUMIF('Mapping Population'!$C$4:$C$83,$A156&amp;K$148,'Mapping Population'!$D$4:$D$83)*VLOOKUP($A156,'Inputs - population data'!$A$7:$D$103,4,FALSE)</f>
        <v>0</v>
      </c>
      <c r="L156" s="36">
        <f>+SUMIF('Mapping Population'!$C$4:$C$83,$A156&amp;L$148,'Mapping Population'!$D$4:$D$83)*VLOOKUP($A156,'Inputs - population data'!$A$7:$D$103,4,FALSE)</f>
        <v>0</v>
      </c>
      <c r="M156" s="36">
        <f>+SUMIF('Mapping Population'!$C$4:$C$83,$A156&amp;M$148,'Mapping Population'!$D$4:$D$83)*VLOOKUP($A156,'Inputs - population data'!$A$7:$D$103,4,FALSE)</f>
        <v>0</v>
      </c>
      <c r="N156" s="36">
        <f>+SUMIF('Mapping Population'!$C$4:$C$83,$A156&amp;N$148,'Mapping Population'!$D$4:$D$83)*VLOOKUP($A156,'Inputs - population data'!$A$7:$D$103,4,FALSE)</f>
        <v>0</v>
      </c>
      <c r="O156" s="36">
        <f>+SUMIF('Mapping Population'!$C$4:$C$83,$A156&amp;O$148,'Mapping Population'!$D$4:$D$83)*VLOOKUP($A156,'Inputs - population data'!$A$7:$D$103,4,FALSE)</f>
        <v>0</v>
      </c>
      <c r="P156" s="36">
        <f>+SUMIF('Mapping Population'!$C$4:$C$83,$A156&amp;P$148,'Mapping Population'!$D$4:$D$83)*VLOOKUP($A156,'Inputs - population data'!$A$7:$D$103,4,FALSE)</f>
        <v>0</v>
      </c>
      <c r="Q156" s="36">
        <f>+SUMIF('Mapping Population'!$C$4:$C$83,$A156&amp;Q$148,'Mapping Population'!$D$4:$D$83)*VLOOKUP($A156,'Inputs - population data'!$A$7:$D$103,4,FALSE)</f>
        <v>0</v>
      </c>
      <c r="R156" s="36">
        <f>+SUMIF('Mapping Population'!$C$4:$C$83,$A156&amp;R$148,'Mapping Population'!$D$4:$D$83)*VLOOKUP($A156,'Inputs - population data'!$A$7:$D$103,4,FALSE)</f>
        <v>0</v>
      </c>
    </row>
    <row r="157" spans="1:18" x14ac:dyDescent="0.25">
      <c r="A157" s="1" t="s">
        <v>14</v>
      </c>
      <c r="B157" s="36">
        <f>+SUMIF('Mapping Population'!$C$4:$C$83,$A157&amp;B$148,'Mapping Population'!$D$4:$D$83)*VLOOKUP($A157,'Inputs - population data'!$A$7:$D$103,4,FALSE)</f>
        <v>0</v>
      </c>
      <c r="C157" s="36">
        <f>+SUMIF('Mapping Population'!$C$4:$C$83,$A157&amp;C$148,'Mapping Population'!$D$4:$D$83)*VLOOKUP($A157,'Inputs - population data'!$A$7:$D$103,4,FALSE)</f>
        <v>0</v>
      </c>
      <c r="D157" s="36">
        <f>+SUMIF('Mapping Population'!$C$4:$C$83,$A157&amp;D$148,'Mapping Population'!$D$4:$D$83)*VLOOKUP($A157,'Inputs - population data'!$A$7:$D$103,4,FALSE)</f>
        <v>0</v>
      </c>
      <c r="E157" s="36">
        <f>+SUMIF('Mapping Population'!$C$4:$C$83,$A157&amp;E$148,'Mapping Population'!$D$4:$D$83)*VLOOKUP($A157,'Inputs - population data'!$A$7:$D$103,4,FALSE)</f>
        <v>0</v>
      </c>
      <c r="F157" s="36">
        <f>+SUMIF('Mapping Population'!$C$4:$C$83,$A157&amp;F$148,'Mapping Population'!$D$4:$D$83)*VLOOKUP($A157,'Inputs - population data'!$A$7:$D$103,4,FALSE)</f>
        <v>0</v>
      </c>
      <c r="G157" s="36">
        <f>+SUMIF('Mapping Population'!$C$4:$C$83,$A157&amp;G$148,'Mapping Population'!$D$4:$D$83)*VLOOKUP($A157,'Inputs - population data'!$A$7:$D$103,4,FALSE)</f>
        <v>0</v>
      </c>
      <c r="H157" s="36">
        <f>+SUMIF('Mapping Population'!$C$4:$C$83,$A157&amp;H$148,'Mapping Population'!$D$4:$D$83)*VLOOKUP($A157,'Inputs - population data'!$A$7:$D$103,4,FALSE)</f>
        <v>0</v>
      </c>
      <c r="I157" s="36">
        <f>+SUMIF('Mapping Population'!$C$4:$C$83,$A157&amp;I$148,'Mapping Population'!$D$4:$D$83)*VLOOKUP($A157,'Inputs - population data'!$A$7:$D$103,4,FALSE)</f>
        <v>0</v>
      </c>
      <c r="J157" s="36">
        <f>+SUMIF('Mapping Population'!$C$4:$C$83,$A157&amp;J$148,'Mapping Population'!$D$4:$D$83)*VLOOKUP($A157,'Inputs - population data'!$A$7:$D$103,4,FALSE)</f>
        <v>0</v>
      </c>
      <c r="K157" s="36">
        <f>+SUMIF('Mapping Population'!$C$4:$C$83,$A157&amp;K$148,'Mapping Population'!$D$4:$D$83)*VLOOKUP($A157,'Inputs - population data'!$A$7:$D$103,4,FALSE)</f>
        <v>389000</v>
      </c>
      <c r="L157" s="36">
        <f>+SUMIF('Mapping Population'!$C$4:$C$83,$A157&amp;L$148,'Mapping Population'!$D$4:$D$83)*VLOOKUP($A157,'Inputs - population data'!$A$7:$D$103,4,FALSE)</f>
        <v>0</v>
      </c>
      <c r="M157" s="36">
        <f>+SUMIF('Mapping Population'!$C$4:$C$83,$A157&amp;M$148,'Mapping Population'!$D$4:$D$83)*VLOOKUP($A157,'Inputs - population data'!$A$7:$D$103,4,FALSE)</f>
        <v>0</v>
      </c>
      <c r="N157" s="36">
        <f>+SUMIF('Mapping Population'!$C$4:$C$83,$A157&amp;N$148,'Mapping Population'!$D$4:$D$83)*VLOOKUP($A157,'Inputs - population data'!$A$7:$D$103,4,FALSE)</f>
        <v>0</v>
      </c>
      <c r="O157" s="36">
        <f>+SUMIF('Mapping Population'!$C$4:$C$83,$A157&amp;O$148,'Mapping Population'!$D$4:$D$83)*VLOOKUP($A157,'Inputs - population data'!$A$7:$D$103,4,FALSE)</f>
        <v>0</v>
      </c>
      <c r="P157" s="36">
        <f>+SUMIF('Mapping Population'!$C$4:$C$83,$A157&amp;P$148,'Mapping Population'!$D$4:$D$83)*VLOOKUP($A157,'Inputs - population data'!$A$7:$D$103,4,FALSE)</f>
        <v>0</v>
      </c>
      <c r="Q157" s="36">
        <f>+SUMIF('Mapping Population'!$C$4:$C$83,$A157&amp;Q$148,'Mapping Population'!$D$4:$D$83)*VLOOKUP($A157,'Inputs - population data'!$A$7:$D$103,4,FALSE)</f>
        <v>0</v>
      </c>
      <c r="R157" s="36">
        <f>+SUMIF('Mapping Population'!$C$4:$C$83,$A157&amp;R$148,'Mapping Population'!$D$4:$D$83)*VLOOKUP($A157,'Inputs - population data'!$A$7:$D$103,4,FALSE)</f>
        <v>0</v>
      </c>
    </row>
    <row r="158" spans="1:18" x14ac:dyDescent="0.25">
      <c r="A158" s="1" t="s">
        <v>20</v>
      </c>
      <c r="B158" s="36">
        <f>+SUMIF('Mapping Population'!$C$4:$C$83,$A158&amp;B$148,'Mapping Population'!$D$4:$D$83)*VLOOKUP($A158,'Inputs - population data'!$A$7:$D$103,4,FALSE)</f>
        <v>0</v>
      </c>
      <c r="C158" s="36">
        <f>+SUMIF('Mapping Population'!$C$4:$C$83,$A158&amp;C$148,'Mapping Population'!$D$4:$D$83)*VLOOKUP($A158,'Inputs - population data'!$A$7:$D$103,4,FALSE)</f>
        <v>0</v>
      </c>
      <c r="D158" s="36">
        <f>+SUMIF('Mapping Population'!$C$4:$C$83,$A158&amp;D$148,'Mapping Population'!$D$4:$D$83)*VLOOKUP($A158,'Inputs - population data'!$A$7:$D$103,4,FALSE)</f>
        <v>0</v>
      </c>
      <c r="E158" s="36">
        <f>+SUMIF('Mapping Population'!$C$4:$C$83,$A158&amp;E$148,'Mapping Population'!$D$4:$D$83)*VLOOKUP($A158,'Inputs - population data'!$A$7:$D$103,4,FALSE)</f>
        <v>0</v>
      </c>
      <c r="F158" s="36">
        <f>+SUMIF('Mapping Population'!$C$4:$C$83,$A158&amp;F$148,'Mapping Population'!$D$4:$D$83)*VLOOKUP($A158,'Inputs - population data'!$A$7:$D$103,4,FALSE)</f>
        <v>0</v>
      </c>
      <c r="G158" s="36">
        <f>+SUMIF('Mapping Population'!$C$4:$C$83,$A158&amp;G$148,'Mapping Population'!$D$4:$D$83)*VLOOKUP($A158,'Inputs - population data'!$A$7:$D$103,4,FALSE)</f>
        <v>0</v>
      </c>
      <c r="H158" s="36">
        <f>+SUMIF('Mapping Population'!$C$4:$C$83,$A158&amp;H$148,'Mapping Population'!$D$4:$D$83)*VLOOKUP($A158,'Inputs - population data'!$A$7:$D$103,4,FALSE)</f>
        <v>0</v>
      </c>
      <c r="I158" s="36">
        <f>+SUMIF('Mapping Population'!$C$4:$C$83,$A158&amp;I$148,'Mapping Population'!$D$4:$D$83)*VLOOKUP($A158,'Inputs - population data'!$A$7:$D$103,4,FALSE)</f>
        <v>0</v>
      </c>
      <c r="J158" s="36">
        <f>+SUMIF('Mapping Population'!$C$4:$C$83,$A158&amp;J$148,'Mapping Population'!$D$4:$D$83)*VLOOKUP($A158,'Inputs - population data'!$A$7:$D$103,4,FALSE)</f>
        <v>0</v>
      </c>
      <c r="K158" s="36">
        <f>+SUMIF('Mapping Population'!$C$4:$C$83,$A158&amp;K$148,'Mapping Population'!$D$4:$D$83)*VLOOKUP($A158,'Inputs - population data'!$A$7:$D$103,4,FALSE)</f>
        <v>0</v>
      </c>
      <c r="L158" s="36">
        <f>+SUMIF('Mapping Population'!$C$4:$C$83,$A158&amp;L$148,'Mapping Population'!$D$4:$D$83)*VLOOKUP($A158,'Inputs - population data'!$A$7:$D$103,4,FALSE)</f>
        <v>17500</v>
      </c>
      <c r="M158" s="36">
        <f>+SUMIF('Mapping Population'!$C$4:$C$83,$A158&amp;M$148,'Mapping Population'!$D$4:$D$83)*VLOOKUP($A158,'Inputs - population data'!$A$7:$D$103,4,FALSE)</f>
        <v>0</v>
      </c>
      <c r="N158" s="36">
        <f>+SUMIF('Mapping Population'!$C$4:$C$83,$A158&amp;N$148,'Mapping Population'!$D$4:$D$83)*VLOOKUP($A158,'Inputs - population data'!$A$7:$D$103,4,FALSE)</f>
        <v>0</v>
      </c>
      <c r="O158" s="36">
        <f>+SUMIF('Mapping Population'!$C$4:$C$83,$A158&amp;O$148,'Mapping Population'!$D$4:$D$83)*VLOOKUP($A158,'Inputs - population data'!$A$7:$D$103,4,FALSE)</f>
        <v>0</v>
      </c>
      <c r="P158" s="36">
        <f>+SUMIF('Mapping Population'!$C$4:$C$83,$A158&amp;P$148,'Mapping Population'!$D$4:$D$83)*VLOOKUP($A158,'Inputs - population data'!$A$7:$D$103,4,FALSE)</f>
        <v>0</v>
      </c>
      <c r="Q158" s="36">
        <f>+SUMIF('Mapping Population'!$C$4:$C$83,$A158&amp;Q$148,'Mapping Population'!$D$4:$D$83)*VLOOKUP($A158,'Inputs - population data'!$A$7:$D$103,4,FALSE)</f>
        <v>0</v>
      </c>
      <c r="R158" s="36">
        <f>+SUMIF('Mapping Population'!$C$4:$C$83,$A158&amp;R$148,'Mapping Population'!$D$4:$D$83)*VLOOKUP($A158,'Inputs - population data'!$A$7:$D$103,4,FALSE)</f>
        <v>0</v>
      </c>
    </row>
    <row r="159" spans="1:18" x14ac:dyDescent="0.25">
      <c r="A159" s="1" t="s">
        <v>49</v>
      </c>
      <c r="B159" s="36">
        <f>+SUMIF('Mapping Population'!$C$4:$C$83,$A159&amp;B$148,'Mapping Population'!$D$4:$D$83)*VLOOKUP($A159,'Inputs - population data'!$A$7:$D$103,4,FALSE)</f>
        <v>0</v>
      </c>
      <c r="C159" s="36">
        <f>+SUMIF('Mapping Population'!$C$4:$C$83,$A159&amp;C$148,'Mapping Population'!$D$4:$D$83)*VLOOKUP($A159,'Inputs - population data'!$A$7:$D$103,4,FALSE)</f>
        <v>130500</v>
      </c>
      <c r="D159" s="36">
        <f>+SUMIF('Mapping Population'!$C$4:$C$83,$A159&amp;D$148,'Mapping Population'!$D$4:$D$83)*VLOOKUP($A159,'Inputs - population data'!$A$7:$D$103,4,FALSE)</f>
        <v>0</v>
      </c>
      <c r="E159" s="36">
        <f>+SUMIF('Mapping Population'!$C$4:$C$83,$A159&amp;E$148,'Mapping Population'!$D$4:$D$83)*VLOOKUP($A159,'Inputs - population data'!$A$7:$D$103,4,FALSE)</f>
        <v>0</v>
      </c>
      <c r="F159" s="36">
        <f>+SUMIF('Mapping Population'!$C$4:$C$83,$A159&amp;F$148,'Mapping Population'!$D$4:$D$83)*VLOOKUP($A159,'Inputs - population data'!$A$7:$D$103,4,FALSE)</f>
        <v>0</v>
      </c>
      <c r="G159" s="36">
        <f>+SUMIF('Mapping Population'!$C$4:$C$83,$A159&amp;G$148,'Mapping Population'!$D$4:$D$83)*VLOOKUP($A159,'Inputs - population data'!$A$7:$D$103,4,FALSE)</f>
        <v>0</v>
      </c>
      <c r="H159" s="36">
        <f>+SUMIF('Mapping Population'!$C$4:$C$83,$A159&amp;H$148,'Mapping Population'!$D$4:$D$83)*VLOOKUP($A159,'Inputs - population data'!$A$7:$D$103,4,FALSE)</f>
        <v>0</v>
      </c>
      <c r="I159" s="36">
        <f>+SUMIF('Mapping Population'!$C$4:$C$83,$A159&amp;I$148,'Mapping Population'!$D$4:$D$83)*VLOOKUP($A159,'Inputs - population data'!$A$7:$D$103,4,FALSE)</f>
        <v>0</v>
      </c>
      <c r="J159" s="36">
        <f>+SUMIF('Mapping Population'!$C$4:$C$83,$A159&amp;J$148,'Mapping Population'!$D$4:$D$83)*VLOOKUP($A159,'Inputs - population data'!$A$7:$D$103,4,FALSE)</f>
        <v>0</v>
      </c>
      <c r="K159" s="36">
        <f>+SUMIF('Mapping Population'!$C$4:$C$83,$A159&amp;K$148,'Mapping Population'!$D$4:$D$83)*VLOOKUP($A159,'Inputs - population data'!$A$7:$D$103,4,FALSE)</f>
        <v>0</v>
      </c>
      <c r="L159" s="36">
        <f>+SUMIF('Mapping Population'!$C$4:$C$83,$A159&amp;L$148,'Mapping Population'!$D$4:$D$83)*VLOOKUP($A159,'Inputs - population data'!$A$7:$D$103,4,FALSE)</f>
        <v>0</v>
      </c>
      <c r="M159" s="36">
        <f>+SUMIF('Mapping Population'!$C$4:$C$83,$A159&amp;M$148,'Mapping Population'!$D$4:$D$83)*VLOOKUP($A159,'Inputs - population data'!$A$7:$D$103,4,FALSE)</f>
        <v>0</v>
      </c>
      <c r="N159" s="36">
        <f>+SUMIF('Mapping Population'!$C$4:$C$83,$A159&amp;N$148,'Mapping Population'!$D$4:$D$83)*VLOOKUP($A159,'Inputs - population data'!$A$7:$D$103,4,FALSE)</f>
        <v>0</v>
      </c>
      <c r="O159" s="36">
        <f>+SUMIF('Mapping Population'!$C$4:$C$83,$A159&amp;O$148,'Mapping Population'!$D$4:$D$83)*VLOOKUP($A159,'Inputs - population data'!$A$7:$D$103,4,FALSE)</f>
        <v>0</v>
      </c>
      <c r="P159" s="36">
        <f>+SUMIF('Mapping Population'!$C$4:$C$83,$A159&amp;P$148,'Mapping Population'!$D$4:$D$83)*VLOOKUP($A159,'Inputs - population data'!$A$7:$D$103,4,FALSE)</f>
        <v>0</v>
      </c>
      <c r="Q159" s="36">
        <f>+SUMIF('Mapping Population'!$C$4:$C$83,$A159&amp;Q$148,'Mapping Population'!$D$4:$D$83)*VLOOKUP($A159,'Inputs - population data'!$A$7:$D$103,4,FALSE)</f>
        <v>0</v>
      </c>
      <c r="R159" s="36">
        <f>+SUMIF('Mapping Population'!$C$4:$C$83,$A159&amp;R$148,'Mapping Population'!$D$4:$D$83)*VLOOKUP($A159,'Inputs - population data'!$A$7:$D$103,4,FALSE)</f>
        <v>0</v>
      </c>
    </row>
    <row r="160" spans="1:18" x14ac:dyDescent="0.25">
      <c r="A160" s="1" t="s">
        <v>55</v>
      </c>
      <c r="B160" s="36">
        <f>+SUMIF('Mapping Population'!$C$4:$C$83,$A160&amp;B$148,'Mapping Population'!$D$4:$D$83)*VLOOKUP($A160,'Inputs - population data'!$A$7:$D$103,4,FALSE)</f>
        <v>0</v>
      </c>
      <c r="C160" s="36">
        <f>+SUMIF('Mapping Population'!$C$4:$C$83,$A160&amp;C$148,'Mapping Population'!$D$4:$D$83)*VLOOKUP($A160,'Inputs - population data'!$A$7:$D$103,4,FALSE)</f>
        <v>0</v>
      </c>
      <c r="D160" s="36">
        <f>+SUMIF('Mapping Population'!$C$4:$C$83,$A160&amp;D$148,'Mapping Population'!$D$4:$D$83)*VLOOKUP($A160,'Inputs - population data'!$A$7:$D$103,4,FALSE)</f>
        <v>0</v>
      </c>
      <c r="E160" s="36">
        <f>+SUMIF('Mapping Population'!$C$4:$C$83,$A160&amp;E$148,'Mapping Population'!$D$4:$D$83)*VLOOKUP($A160,'Inputs - population data'!$A$7:$D$103,4,FALSE)</f>
        <v>0</v>
      </c>
      <c r="F160" s="36">
        <f>+SUMIF('Mapping Population'!$C$4:$C$83,$A160&amp;F$148,'Mapping Population'!$D$4:$D$83)*VLOOKUP($A160,'Inputs - population data'!$A$7:$D$103,4,FALSE)</f>
        <v>0</v>
      </c>
      <c r="G160" s="36">
        <f>+SUMIF('Mapping Population'!$C$4:$C$83,$A160&amp;G$148,'Mapping Population'!$D$4:$D$83)*VLOOKUP($A160,'Inputs - population data'!$A$7:$D$103,4,FALSE)</f>
        <v>0</v>
      </c>
      <c r="H160" s="36">
        <f>+SUMIF('Mapping Population'!$C$4:$C$83,$A160&amp;H$148,'Mapping Population'!$D$4:$D$83)*VLOOKUP($A160,'Inputs - population data'!$A$7:$D$103,4,FALSE)</f>
        <v>0</v>
      </c>
      <c r="I160" s="36">
        <f>+SUMIF('Mapping Population'!$C$4:$C$83,$A160&amp;I$148,'Mapping Population'!$D$4:$D$83)*VLOOKUP($A160,'Inputs - population data'!$A$7:$D$103,4,FALSE)</f>
        <v>0</v>
      </c>
      <c r="J160" s="36">
        <f>+SUMIF('Mapping Population'!$C$4:$C$83,$A160&amp;J$148,'Mapping Population'!$D$4:$D$83)*VLOOKUP($A160,'Inputs - population data'!$A$7:$D$103,4,FALSE)</f>
        <v>0</v>
      </c>
      <c r="K160" s="36">
        <f>+SUMIF('Mapping Population'!$C$4:$C$83,$A160&amp;K$148,'Mapping Population'!$D$4:$D$83)*VLOOKUP($A160,'Inputs - population data'!$A$7:$D$103,4,FALSE)</f>
        <v>0</v>
      </c>
      <c r="L160" s="36">
        <f>+SUMIF('Mapping Population'!$C$4:$C$83,$A160&amp;L$148,'Mapping Population'!$D$4:$D$83)*VLOOKUP($A160,'Inputs - population data'!$A$7:$D$103,4,FALSE)</f>
        <v>0</v>
      </c>
      <c r="M160" s="36">
        <f>+SUMIF('Mapping Population'!$C$4:$C$83,$A160&amp;M$148,'Mapping Population'!$D$4:$D$83)*VLOOKUP($A160,'Inputs - population data'!$A$7:$D$103,4,FALSE)</f>
        <v>0</v>
      </c>
      <c r="N160" s="36">
        <f>+SUMIF('Mapping Population'!$C$4:$C$83,$A160&amp;N$148,'Mapping Population'!$D$4:$D$83)*VLOOKUP($A160,'Inputs - population data'!$A$7:$D$103,4,FALSE)</f>
        <v>0</v>
      </c>
      <c r="O160" s="36">
        <f>+SUMIF('Mapping Population'!$C$4:$C$83,$A160&amp;O$148,'Mapping Population'!$D$4:$D$83)*VLOOKUP($A160,'Inputs - population data'!$A$7:$D$103,4,FALSE)</f>
        <v>59700</v>
      </c>
      <c r="P160" s="36">
        <f>+SUMIF('Mapping Population'!$C$4:$C$83,$A160&amp;P$148,'Mapping Population'!$D$4:$D$83)*VLOOKUP($A160,'Inputs - population data'!$A$7:$D$103,4,FALSE)</f>
        <v>0</v>
      </c>
      <c r="Q160" s="36">
        <f>+SUMIF('Mapping Population'!$C$4:$C$83,$A160&amp;Q$148,'Mapping Population'!$D$4:$D$83)*VLOOKUP($A160,'Inputs - population data'!$A$7:$D$103,4,FALSE)</f>
        <v>0</v>
      </c>
      <c r="R160" s="36">
        <f>+SUMIF('Mapping Population'!$C$4:$C$83,$A160&amp;R$148,'Mapping Population'!$D$4:$D$83)*VLOOKUP($A160,'Inputs - population data'!$A$7:$D$103,4,FALSE)</f>
        <v>0</v>
      </c>
    </row>
    <row r="161" spans="1:18" x14ac:dyDescent="0.25">
      <c r="A161" s="1" t="s">
        <v>217</v>
      </c>
      <c r="B161" s="36">
        <f>+SUMIF('Mapping Population'!$C$4:$C$83,$A161&amp;B$148,'Mapping Population'!$D$4:$D$83)*VLOOKUP($A161,'Inputs - population data'!$A$7:$D$103,4,FALSE)</f>
        <v>0</v>
      </c>
      <c r="C161" s="36">
        <f>+SUMIF('Mapping Population'!$C$4:$C$83,$A161&amp;C$148,'Mapping Population'!$D$4:$D$83)*VLOOKUP($A161,'Inputs - population data'!$A$7:$D$103,4,FALSE)</f>
        <v>0</v>
      </c>
      <c r="D161" s="36">
        <f>+SUMIF('Mapping Population'!$C$4:$C$83,$A161&amp;D$148,'Mapping Population'!$D$4:$D$83)*VLOOKUP($A161,'Inputs - population data'!$A$7:$D$103,4,FALSE)</f>
        <v>0</v>
      </c>
      <c r="E161" s="36">
        <f>+SUMIF('Mapping Population'!$C$4:$C$83,$A161&amp;E$148,'Mapping Population'!$D$4:$D$83)*VLOOKUP($A161,'Inputs - population data'!$A$7:$D$103,4,FALSE)</f>
        <v>0</v>
      </c>
      <c r="F161" s="36">
        <f>+SUMIF('Mapping Population'!$C$4:$C$83,$A161&amp;F$148,'Mapping Population'!$D$4:$D$83)*VLOOKUP($A161,'Inputs - population data'!$A$7:$D$103,4,FALSE)</f>
        <v>0</v>
      </c>
      <c r="G161" s="36">
        <f>+SUMIF('Mapping Population'!$C$4:$C$83,$A161&amp;G$148,'Mapping Population'!$D$4:$D$83)*VLOOKUP($A161,'Inputs - population data'!$A$7:$D$103,4,FALSE)</f>
        <v>0</v>
      </c>
      <c r="H161" s="36">
        <f>+SUMIF('Mapping Population'!$C$4:$C$83,$A161&amp;H$148,'Mapping Population'!$D$4:$D$83)*VLOOKUP($A161,'Inputs - population data'!$A$7:$D$103,4,FALSE)</f>
        <v>0</v>
      </c>
      <c r="I161" s="36">
        <f>+SUMIF('Mapping Population'!$C$4:$C$83,$A161&amp;I$148,'Mapping Population'!$D$4:$D$83)*VLOOKUP($A161,'Inputs - population data'!$A$7:$D$103,4,FALSE)</f>
        <v>0</v>
      </c>
      <c r="J161" s="36">
        <f>+SUMIF('Mapping Population'!$C$4:$C$83,$A161&amp;J$148,'Mapping Population'!$D$4:$D$83)*VLOOKUP($A161,'Inputs - population data'!$A$7:$D$103,4,FALSE)</f>
        <v>0</v>
      </c>
      <c r="K161" s="36">
        <f>+SUMIF('Mapping Population'!$C$4:$C$83,$A161&amp;K$148,'Mapping Population'!$D$4:$D$83)*VLOOKUP($A161,'Inputs - population data'!$A$7:$D$103,4,FALSE)</f>
        <v>0</v>
      </c>
      <c r="L161" s="36">
        <f>+SUMIF('Mapping Population'!$C$4:$C$83,$A161&amp;L$148,'Mapping Population'!$D$4:$D$83)*VLOOKUP($A161,'Inputs - population data'!$A$7:$D$103,4,FALSE)</f>
        <v>0</v>
      </c>
      <c r="M161" s="36">
        <f>+SUMIF('Mapping Population'!$C$4:$C$83,$A161&amp;M$148,'Mapping Population'!$D$4:$D$83)*VLOOKUP($A161,'Inputs - population data'!$A$7:$D$103,4,FALSE)</f>
        <v>0</v>
      </c>
      <c r="N161" s="36">
        <f>+SUMIF('Mapping Population'!$C$4:$C$83,$A161&amp;N$148,'Mapping Population'!$D$4:$D$83)*VLOOKUP($A161,'Inputs - population data'!$A$7:$D$103,4,FALSE)</f>
        <v>0</v>
      </c>
      <c r="O161" s="36">
        <f>+SUMIF('Mapping Population'!$C$4:$C$83,$A161&amp;O$148,'Mapping Population'!$D$4:$D$83)*VLOOKUP($A161,'Inputs - population data'!$A$7:$D$103,4,FALSE)</f>
        <v>0</v>
      </c>
      <c r="P161" s="36">
        <f>+SUMIF('Mapping Population'!$C$4:$C$83,$A161&amp;P$148,'Mapping Population'!$D$4:$D$83)*VLOOKUP($A161,'Inputs - population data'!$A$7:$D$103,4,FALSE)</f>
        <v>0</v>
      </c>
      <c r="Q161" s="36">
        <f>+SUMIF('Mapping Population'!$C$4:$C$83,$A161&amp;Q$148,'Mapping Population'!$D$4:$D$83)*VLOOKUP($A161,'Inputs - population data'!$A$7:$D$103,4,FALSE)</f>
        <v>0</v>
      </c>
      <c r="R161" s="36">
        <f>+SUMIF('Mapping Population'!$C$4:$C$83,$A161&amp;R$148,'Mapping Population'!$D$4:$D$83)*VLOOKUP($A161,'Inputs - population data'!$A$7:$D$103,4,FALSE)</f>
        <v>0</v>
      </c>
    </row>
    <row r="162" spans="1:18" x14ac:dyDescent="0.25">
      <c r="A162" s="1" t="s">
        <v>39</v>
      </c>
      <c r="B162" s="36">
        <f>+SUMIF('Mapping Population'!$C$4:$C$83,$A162&amp;B$148,'Mapping Population'!$D$4:$D$83)*VLOOKUP($A162,'Inputs - population data'!$A$7:$D$103,4,FALSE)</f>
        <v>0</v>
      </c>
      <c r="C162" s="36">
        <f>+SUMIF('Mapping Population'!$C$4:$C$83,$A162&amp;C$148,'Mapping Population'!$D$4:$D$83)*VLOOKUP($A162,'Inputs - population data'!$A$7:$D$103,4,FALSE)</f>
        <v>0</v>
      </c>
      <c r="D162" s="36">
        <f>+SUMIF('Mapping Population'!$C$4:$C$83,$A162&amp;D$148,'Mapping Population'!$D$4:$D$83)*VLOOKUP($A162,'Inputs - population data'!$A$7:$D$103,4,FALSE)</f>
        <v>0</v>
      </c>
      <c r="E162" s="36">
        <f>+SUMIF('Mapping Population'!$C$4:$C$83,$A162&amp;E$148,'Mapping Population'!$D$4:$D$83)*VLOOKUP($A162,'Inputs - population data'!$A$7:$D$103,4,FALSE)</f>
        <v>47300</v>
      </c>
      <c r="F162" s="36">
        <f>+SUMIF('Mapping Population'!$C$4:$C$83,$A162&amp;F$148,'Mapping Population'!$D$4:$D$83)*VLOOKUP($A162,'Inputs - population data'!$A$7:$D$103,4,FALSE)</f>
        <v>0</v>
      </c>
      <c r="G162" s="36">
        <f>+SUMIF('Mapping Population'!$C$4:$C$83,$A162&amp;G$148,'Mapping Population'!$D$4:$D$83)*VLOOKUP($A162,'Inputs - population data'!$A$7:$D$103,4,FALSE)</f>
        <v>0</v>
      </c>
      <c r="H162" s="36">
        <f>+SUMIF('Mapping Population'!$C$4:$C$83,$A162&amp;H$148,'Mapping Population'!$D$4:$D$83)*VLOOKUP($A162,'Inputs - population data'!$A$7:$D$103,4,FALSE)</f>
        <v>0</v>
      </c>
      <c r="I162" s="36">
        <f>+SUMIF('Mapping Population'!$C$4:$C$83,$A162&amp;I$148,'Mapping Population'!$D$4:$D$83)*VLOOKUP($A162,'Inputs - population data'!$A$7:$D$103,4,FALSE)</f>
        <v>0</v>
      </c>
      <c r="J162" s="36">
        <f>+SUMIF('Mapping Population'!$C$4:$C$83,$A162&amp;J$148,'Mapping Population'!$D$4:$D$83)*VLOOKUP($A162,'Inputs - population data'!$A$7:$D$103,4,FALSE)</f>
        <v>0</v>
      </c>
      <c r="K162" s="36">
        <f>+SUMIF('Mapping Population'!$C$4:$C$83,$A162&amp;K$148,'Mapping Population'!$D$4:$D$83)*VLOOKUP($A162,'Inputs - population data'!$A$7:$D$103,4,FALSE)</f>
        <v>0</v>
      </c>
      <c r="L162" s="36">
        <f>+SUMIF('Mapping Population'!$C$4:$C$83,$A162&amp;L$148,'Mapping Population'!$D$4:$D$83)*VLOOKUP($A162,'Inputs - population data'!$A$7:$D$103,4,FALSE)</f>
        <v>0</v>
      </c>
      <c r="M162" s="36">
        <f>+SUMIF('Mapping Population'!$C$4:$C$83,$A162&amp;M$148,'Mapping Population'!$D$4:$D$83)*VLOOKUP($A162,'Inputs - population data'!$A$7:$D$103,4,FALSE)</f>
        <v>0</v>
      </c>
      <c r="N162" s="36">
        <f>+SUMIF('Mapping Population'!$C$4:$C$83,$A162&amp;N$148,'Mapping Population'!$D$4:$D$83)*VLOOKUP($A162,'Inputs - population data'!$A$7:$D$103,4,FALSE)</f>
        <v>0</v>
      </c>
      <c r="O162" s="36">
        <f>+SUMIF('Mapping Population'!$C$4:$C$83,$A162&amp;O$148,'Mapping Population'!$D$4:$D$83)*VLOOKUP($A162,'Inputs - population data'!$A$7:$D$103,4,FALSE)</f>
        <v>0</v>
      </c>
      <c r="P162" s="36">
        <f>+SUMIF('Mapping Population'!$C$4:$C$83,$A162&amp;P$148,'Mapping Population'!$D$4:$D$83)*VLOOKUP($A162,'Inputs - population data'!$A$7:$D$103,4,FALSE)</f>
        <v>0</v>
      </c>
      <c r="Q162" s="36">
        <f>+SUMIF('Mapping Population'!$C$4:$C$83,$A162&amp;Q$148,'Mapping Population'!$D$4:$D$83)*VLOOKUP($A162,'Inputs - population data'!$A$7:$D$103,4,FALSE)</f>
        <v>0</v>
      </c>
      <c r="R162" s="36">
        <f>+SUMIF('Mapping Population'!$C$4:$C$83,$A162&amp;R$148,'Mapping Population'!$D$4:$D$83)*VLOOKUP($A162,'Inputs - population data'!$A$7:$D$103,4,FALSE)</f>
        <v>0</v>
      </c>
    </row>
    <row r="163" spans="1:18" x14ac:dyDescent="0.25">
      <c r="A163" s="1" t="s">
        <v>21</v>
      </c>
      <c r="B163" s="36">
        <f>+SUMIF('Mapping Population'!$C$4:$C$83,$A163&amp;B$148,'Mapping Population'!$D$4:$D$83)*VLOOKUP($A163,'Inputs - population data'!$A$7:$D$103,4,FALSE)</f>
        <v>0</v>
      </c>
      <c r="C163" s="36">
        <f>+SUMIF('Mapping Population'!$C$4:$C$83,$A163&amp;C$148,'Mapping Population'!$D$4:$D$83)*VLOOKUP($A163,'Inputs - population data'!$A$7:$D$103,4,FALSE)</f>
        <v>0</v>
      </c>
      <c r="D163" s="36">
        <f>+SUMIF('Mapping Population'!$C$4:$C$83,$A163&amp;D$148,'Mapping Population'!$D$4:$D$83)*VLOOKUP($A163,'Inputs - population data'!$A$7:$D$103,4,FALSE)</f>
        <v>0</v>
      </c>
      <c r="E163" s="36">
        <f>+SUMIF('Mapping Population'!$C$4:$C$83,$A163&amp;E$148,'Mapping Population'!$D$4:$D$83)*VLOOKUP($A163,'Inputs - population data'!$A$7:$D$103,4,FALSE)</f>
        <v>0</v>
      </c>
      <c r="F163" s="36">
        <f>+SUMIF('Mapping Population'!$C$4:$C$83,$A163&amp;F$148,'Mapping Population'!$D$4:$D$83)*VLOOKUP($A163,'Inputs - population data'!$A$7:$D$103,4,FALSE)</f>
        <v>0</v>
      </c>
      <c r="G163" s="36">
        <f>+SUMIF('Mapping Population'!$C$4:$C$83,$A163&amp;G$148,'Mapping Population'!$D$4:$D$83)*VLOOKUP($A163,'Inputs - population data'!$A$7:$D$103,4,FALSE)</f>
        <v>0</v>
      </c>
      <c r="H163" s="36">
        <f>+SUMIF('Mapping Population'!$C$4:$C$83,$A163&amp;H$148,'Mapping Population'!$D$4:$D$83)*VLOOKUP($A163,'Inputs - population data'!$A$7:$D$103,4,FALSE)</f>
        <v>0</v>
      </c>
      <c r="I163" s="36">
        <f>+SUMIF('Mapping Population'!$C$4:$C$83,$A163&amp;I$148,'Mapping Population'!$D$4:$D$83)*VLOOKUP($A163,'Inputs - population data'!$A$7:$D$103,4,FALSE)</f>
        <v>0</v>
      </c>
      <c r="J163" s="36">
        <f>+SUMIF('Mapping Population'!$C$4:$C$83,$A163&amp;J$148,'Mapping Population'!$D$4:$D$83)*VLOOKUP($A163,'Inputs - population data'!$A$7:$D$103,4,FALSE)</f>
        <v>0</v>
      </c>
      <c r="K163" s="36">
        <f>+SUMIF('Mapping Population'!$C$4:$C$83,$A163&amp;K$148,'Mapping Population'!$D$4:$D$83)*VLOOKUP($A163,'Inputs - population data'!$A$7:$D$103,4,FALSE)</f>
        <v>0</v>
      </c>
      <c r="L163" s="36">
        <f>+SUMIF('Mapping Population'!$C$4:$C$83,$A163&amp;L$148,'Mapping Population'!$D$4:$D$83)*VLOOKUP($A163,'Inputs - population data'!$A$7:$D$103,4,FALSE)</f>
        <v>0</v>
      </c>
      <c r="M163" s="36">
        <f>+SUMIF('Mapping Population'!$C$4:$C$83,$A163&amp;M$148,'Mapping Population'!$D$4:$D$83)*VLOOKUP($A163,'Inputs - population data'!$A$7:$D$103,4,FALSE)</f>
        <v>0</v>
      </c>
      <c r="N163" s="36">
        <f>+SUMIF('Mapping Population'!$C$4:$C$83,$A163&amp;N$148,'Mapping Population'!$D$4:$D$83)*VLOOKUP($A163,'Inputs - population data'!$A$7:$D$103,4,FALSE)</f>
        <v>0</v>
      </c>
      <c r="O163" s="36">
        <f>+SUMIF('Mapping Population'!$C$4:$C$83,$A163&amp;O$148,'Mapping Population'!$D$4:$D$83)*VLOOKUP($A163,'Inputs - population data'!$A$7:$D$103,4,FALSE)</f>
        <v>0</v>
      </c>
      <c r="P163" s="36">
        <f>+SUMIF('Mapping Population'!$C$4:$C$83,$A163&amp;P$148,'Mapping Population'!$D$4:$D$83)*VLOOKUP($A163,'Inputs - population data'!$A$7:$D$103,4,FALSE)</f>
        <v>0</v>
      </c>
      <c r="Q163" s="36">
        <f>+SUMIF('Mapping Population'!$C$4:$C$83,$A163&amp;Q$148,'Mapping Population'!$D$4:$D$83)*VLOOKUP($A163,'Inputs - population data'!$A$7:$D$103,4,FALSE)</f>
        <v>0</v>
      </c>
      <c r="R163" s="36">
        <f>+SUMIF('Mapping Population'!$C$4:$C$83,$A163&amp;R$148,'Mapping Population'!$D$4:$D$83)*VLOOKUP($A163,'Inputs - population data'!$A$7:$D$103,4,FALSE)</f>
        <v>0</v>
      </c>
    </row>
    <row r="164" spans="1:18" x14ac:dyDescent="0.25">
      <c r="A164" s="1" t="s">
        <v>19</v>
      </c>
      <c r="B164" s="36">
        <f>+SUMIF('Mapping Population'!$C$4:$C$83,$A164&amp;B$148,'Mapping Population'!$D$4:$D$83)*VLOOKUP($A164,'Inputs - population data'!$A$7:$D$103,4,FALSE)</f>
        <v>0</v>
      </c>
      <c r="C164" s="36">
        <f>+SUMIF('Mapping Population'!$C$4:$C$83,$A164&amp;C$148,'Mapping Population'!$D$4:$D$83)*VLOOKUP($A164,'Inputs - population data'!$A$7:$D$103,4,FALSE)</f>
        <v>0</v>
      </c>
      <c r="D164" s="36">
        <f>+SUMIF('Mapping Population'!$C$4:$C$83,$A164&amp;D$148,'Mapping Population'!$D$4:$D$83)*VLOOKUP($A164,'Inputs - population data'!$A$7:$D$103,4,FALSE)</f>
        <v>0</v>
      </c>
      <c r="E164" s="36">
        <f>+SUMIF('Mapping Population'!$C$4:$C$83,$A164&amp;E$148,'Mapping Population'!$D$4:$D$83)*VLOOKUP($A164,'Inputs - population data'!$A$7:$D$103,4,FALSE)</f>
        <v>0</v>
      </c>
      <c r="F164" s="36">
        <f>+SUMIF('Mapping Population'!$C$4:$C$83,$A164&amp;F$148,'Mapping Population'!$D$4:$D$83)*VLOOKUP($A164,'Inputs - population data'!$A$7:$D$103,4,FALSE)</f>
        <v>0</v>
      </c>
      <c r="G164" s="36">
        <f>+SUMIF('Mapping Population'!$C$4:$C$83,$A164&amp;G$148,'Mapping Population'!$D$4:$D$83)*VLOOKUP($A164,'Inputs - population data'!$A$7:$D$103,4,FALSE)</f>
        <v>0</v>
      </c>
      <c r="H164" s="36">
        <f>+SUMIF('Mapping Population'!$C$4:$C$83,$A164&amp;H$148,'Mapping Population'!$D$4:$D$83)*VLOOKUP($A164,'Inputs - population data'!$A$7:$D$103,4,FALSE)</f>
        <v>0</v>
      </c>
      <c r="I164" s="36">
        <f>+SUMIF('Mapping Population'!$C$4:$C$83,$A164&amp;I$148,'Mapping Population'!$D$4:$D$83)*VLOOKUP($A164,'Inputs - population data'!$A$7:$D$103,4,FALSE)</f>
        <v>0</v>
      </c>
      <c r="J164" s="36">
        <f>+SUMIF('Mapping Population'!$C$4:$C$83,$A164&amp;J$148,'Mapping Population'!$D$4:$D$83)*VLOOKUP($A164,'Inputs - population data'!$A$7:$D$103,4,FALSE)</f>
        <v>0</v>
      </c>
      <c r="K164" s="36">
        <f>+SUMIF('Mapping Population'!$C$4:$C$83,$A164&amp;K$148,'Mapping Population'!$D$4:$D$83)*VLOOKUP($A164,'Inputs - population data'!$A$7:$D$103,4,FALSE)</f>
        <v>0</v>
      </c>
      <c r="L164" s="36">
        <f>+SUMIF('Mapping Population'!$C$4:$C$83,$A164&amp;L$148,'Mapping Population'!$D$4:$D$83)*VLOOKUP($A164,'Inputs - population data'!$A$7:$D$103,4,FALSE)</f>
        <v>0</v>
      </c>
      <c r="M164" s="36">
        <f>+SUMIF('Mapping Population'!$C$4:$C$83,$A164&amp;M$148,'Mapping Population'!$D$4:$D$83)*VLOOKUP($A164,'Inputs - population data'!$A$7:$D$103,4,FALSE)</f>
        <v>0</v>
      </c>
      <c r="N164" s="36">
        <f>+SUMIF('Mapping Population'!$C$4:$C$83,$A164&amp;N$148,'Mapping Population'!$D$4:$D$83)*VLOOKUP($A164,'Inputs - population data'!$A$7:$D$103,4,FALSE)</f>
        <v>0</v>
      </c>
      <c r="O164" s="36">
        <f>+SUMIF('Mapping Population'!$C$4:$C$83,$A164&amp;O$148,'Mapping Population'!$D$4:$D$83)*VLOOKUP($A164,'Inputs - population data'!$A$7:$D$103,4,FALSE)</f>
        <v>0</v>
      </c>
      <c r="P164" s="36">
        <f>+SUMIF('Mapping Population'!$C$4:$C$83,$A164&amp;P$148,'Mapping Population'!$D$4:$D$83)*VLOOKUP($A164,'Inputs - population data'!$A$7:$D$103,4,FALSE)</f>
        <v>0</v>
      </c>
      <c r="Q164" s="36">
        <f>+SUMIF('Mapping Population'!$C$4:$C$83,$A164&amp;Q$148,'Mapping Population'!$D$4:$D$83)*VLOOKUP($A164,'Inputs - population data'!$A$7:$D$103,4,FALSE)</f>
        <v>0</v>
      </c>
      <c r="R164" s="36">
        <f>+SUMIF('Mapping Population'!$C$4:$C$83,$A164&amp;R$148,'Mapping Population'!$D$4:$D$83)*VLOOKUP($A164,'Inputs - population data'!$A$7:$D$103,4,FALSE)</f>
        <v>0</v>
      </c>
    </row>
    <row r="165" spans="1:18" x14ac:dyDescent="0.25">
      <c r="A165" s="1" t="s">
        <v>130</v>
      </c>
      <c r="B165" s="36">
        <f>+SUMIF('Mapping Population'!$C$4:$C$83,$A165&amp;B$148,'Mapping Population'!$D$4:$D$83)*VLOOKUP($A165,'Inputs - population data'!$A$7:$D$103,4,FALSE)</f>
        <v>0</v>
      </c>
      <c r="C165" s="36">
        <f>+SUMIF('Mapping Population'!$C$4:$C$83,$A165&amp;C$148,'Mapping Population'!$D$4:$D$83)*VLOOKUP($A165,'Inputs - population data'!$A$7:$D$103,4,FALSE)</f>
        <v>0</v>
      </c>
      <c r="D165" s="36">
        <f>+SUMIF('Mapping Population'!$C$4:$C$83,$A165&amp;D$148,'Mapping Population'!$D$4:$D$83)*VLOOKUP($A165,'Inputs - population data'!$A$7:$D$103,4,FALSE)</f>
        <v>0</v>
      </c>
      <c r="E165" s="36">
        <f>+SUMIF('Mapping Population'!$C$4:$C$83,$A165&amp;E$148,'Mapping Population'!$D$4:$D$83)*VLOOKUP($A165,'Inputs - population data'!$A$7:$D$103,4,FALSE)</f>
        <v>0</v>
      </c>
      <c r="F165" s="36">
        <f>+SUMIF('Mapping Population'!$C$4:$C$83,$A165&amp;F$148,'Mapping Population'!$D$4:$D$83)*VLOOKUP($A165,'Inputs - population data'!$A$7:$D$103,4,FALSE)</f>
        <v>0</v>
      </c>
      <c r="G165" s="36">
        <f>+SUMIF('Mapping Population'!$C$4:$C$83,$A165&amp;G$148,'Mapping Population'!$D$4:$D$83)*VLOOKUP($A165,'Inputs - population data'!$A$7:$D$103,4,FALSE)</f>
        <v>0</v>
      </c>
      <c r="H165" s="36">
        <f>+SUMIF('Mapping Population'!$C$4:$C$83,$A165&amp;H$148,'Mapping Population'!$D$4:$D$83)*VLOOKUP($A165,'Inputs - population data'!$A$7:$D$103,4,FALSE)</f>
        <v>0</v>
      </c>
      <c r="I165" s="36">
        <f>+SUMIF('Mapping Population'!$C$4:$C$83,$A165&amp;I$148,'Mapping Population'!$D$4:$D$83)*VLOOKUP($A165,'Inputs - population data'!$A$7:$D$103,4,FALSE)</f>
        <v>0</v>
      </c>
      <c r="J165" s="36">
        <f>+SUMIF('Mapping Population'!$C$4:$C$83,$A165&amp;J$148,'Mapping Population'!$D$4:$D$83)*VLOOKUP($A165,'Inputs - population data'!$A$7:$D$103,4,FALSE)</f>
        <v>0</v>
      </c>
      <c r="K165" s="36">
        <f>+SUMIF('Mapping Population'!$C$4:$C$83,$A165&amp;K$148,'Mapping Population'!$D$4:$D$83)*VLOOKUP($A165,'Inputs - population data'!$A$7:$D$103,4,FALSE)</f>
        <v>0</v>
      </c>
      <c r="L165" s="36">
        <f>+SUMIF('Mapping Population'!$C$4:$C$83,$A165&amp;L$148,'Mapping Population'!$D$4:$D$83)*VLOOKUP($A165,'Inputs - population data'!$A$7:$D$103,4,FALSE)</f>
        <v>0</v>
      </c>
      <c r="M165" s="36">
        <f>+SUMIF('Mapping Population'!$C$4:$C$83,$A165&amp;M$148,'Mapping Population'!$D$4:$D$83)*VLOOKUP($A165,'Inputs - population data'!$A$7:$D$103,4,FALSE)</f>
        <v>0</v>
      </c>
      <c r="N165" s="36">
        <f>+SUMIF('Mapping Population'!$C$4:$C$83,$A165&amp;N$148,'Mapping Population'!$D$4:$D$83)*VLOOKUP($A165,'Inputs - population data'!$A$7:$D$103,4,FALSE)</f>
        <v>0</v>
      </c>
      <c r="O165" s="36">
        <f>+SUMIF('Mapping Population'!$C$4:$C$83,$A165&amp;O$148,'Mapping Population'!$D$4:$D$83)*VLOOKUP($A165,'Inputs - population data'!$A$7:$D$103,4,FALSE)</f>
        <v>0</v>
      </c>
      <c r="P165" s="36">
        <f>+SUMIF('Mapping Population'!$C$4:$C$83,$A165&amp;P$148,'Mapping Population'!$D$4:$D$83)*VLOOKUP($A165,'Inputs - population data'!$A$7:$D$103,4,FALSE)</f>
        <v>0</v>
      </c>
      <c r="Q165" s="36">
        <f>+SUMIF('Mapping Population'!$C$4:$C$83,$A165&amp;Q$148,'Mapping Population'!$D$4:$D$83)*VLOOKUP($A165,'Inputs - population data'!$A$7:$D$103,4,FALSE)</f>
        <v>0</v>
      </c>
      <c r="R165" s="36">
        <f>+SUMIF('Mapping Population'!$C$4:$C$83,$A165&amp;R$148,'Mapping Population'!$D$4:$D$83)*VLOOKUP($A165,'Inputs - population data'!$A$7:$D$103,4,FALSE)</f>
        <v>0</v>
      </c>
    </row>
    <row r="166" spans="1:18" x14ac:dyDescent="0.25">
      <c r="A166" s="1" t="s">
        <v>36</v>
      </c>
      <c r="B166" s="36">
        <f>+SUMIF('Mapping Population'!$C$4:$C$83,$A166&amp;B$148,'Mapping Population'!$D$4:$D$83)*VLOOKUP($A166,'Inputs - population data'!$A$7:$D$103,4,FALSE)</f>
        <v>0</v>
      </c>
      <c r="C166" s="36">
        <f>+SUMIF('Mapping Population'!$C$4:$C$83,$A166&amp;C$148,'Mapping Population'!$D$4:$D$83)*VLOOKUP($A166,'Inputs - population data'!$A$7:$D$103,4,FALSE)</f>
        <v>0</v>
      </c>
      <c r="D166" s="36">
        <f>+SUMIF('Mapping Population'!$C$4:$C$83,$A166&amp;D$148,'Mapping Population'!$D$4:$D$83)*VLOOKUP($A166,'Inputs - population data'!$A$7:$D$103,4,FALSE)</f>
        <v>0</v>
      </c>
      <c r="E166" s="36">
        <f>+SUMIF('Mapping Population'!$C$4:$C$83,$A166&amp;E$148,'Mapping Population'!$D$4:$D$83)*VLOOKUP($A166,'Inputs - population data'!$A$7:$D$103,4,FALSE)</f>
        <v>0</v>
      </c>
      <c r="F166" s="36">
        <f>+SUMIF('Mapping Population'!$C$4:$C$83,$A166&amp;F$148,'Mapping Population'!$D$4:$D$83)*VLOOKUP($A166,'Inputs - population data'!$A$7:$D$103,4,FALSE)</f>
        <v>0</v>
      </c>
      <c r="G166" s="36">
        <f>+SUMIF('Mapping Population'!$C$4:$C$83,$A166&amp;G$148,'Mapping Population'!$D$4:$D$83)*VLOOKUP($A166,'Inputs - population data'!$A$7:$D$103,4,FALSE)</f>
        <v>0</v>
      </c>
      <c r="H166" s="36">
        <f>+SUMIF('Mapping Population'!$C$4:$C$83,$A166&amp;H$148,'Mapping Population'!$D$4:$D$83)*VLOOKUP($A166,'Inputs - population data'!$A$7:$D$103,4,FALSE)</f>
        <v>0</v>
      </c>
      <c r="I166" s="36">
        <f>+SUMIF('Mapping Population'!$C$4:$C$83,$A166&amp;I$148,'Mapping Population'!$D$4:$D$83)*VLOOKUP($A166,'Inputs - population data'!$A$7:$D$103,4,FALSE)</f>
        <v>0</v>
      </c>
      <c r="J166" s="36">
        <f>+SUMIF('Mapping Population'!$C$4:$C$83,$A166&amp;J$148,'Mapping Population'!$D$4:$D$83)*VLOOKUP($A166,'Inputs - population data'!$A$7:$D$103,4,FALSE)</f>
        <v>0</v>
      </c>
      <c r="K166" s="36">
        <f>+SUMIF('Mapping Population'!$C$4:$C$83,$A166&amp;K$148,'Mapping Population'!$D$4:$D$83)*VLOOKUP($A166,'Inputs - population data'!$A$7:$D$103,4,FALSE)</f>
        <v>0</v>
      </c>
      <c r="L166" s="36">
        <f>+SUMIF('Mapping Population'!$C$4:$C$83,$A166&amp;L$148,'Mapping Population'!$D$4:$D$83)*VLOOKUP($A166,'Inputs - population data'!$A$7:$D$103,4,FALSE)</f>
        <v>0</v>
      </c>
      <c r="M166" s="36">
        <f>+SUMIF('Mapping Population'!$C$4:$C$83,$A166&amp;M$148,'Mapping Population'!$D$4:$D$83)*VLOOKUP($A166,'Inputs - population data'!$A$7:$D$103,4,FALSE)</f>
        <v>0</v>
      </c>
      <c r="N166" s="36">
        <f>+SUMIF('Mapping Population'!$C$4:$C$83,$A166&amp;N$148,'Mapping Population'!$D$4:$D$83)*VLOOKUP($A166,'Inputs - population data'!$A$7:$D$103,4,FALSE)</f>
        <v>0</v>
      </c>
      <c r="O166" s="36">
        <f>+SUMIF('Mapping Population'!$C$4:$C$83,$A166&amp;O$148,'Mapping Population'!$D$4:$D$83)*VLOOKUP($A166,'Inputs - population data'!$A$7:$D$103,4,FALSE)</f>
        <v>0</v>
      </c>
      <c r="P166" s="36">
        <f>+SUMIF('Mapping Population'!$C$4:$C$83,$A166&amp;P$148,'Mapping Population'!$D$4:$D$83)*VLOOKUP($A166,'Inputs - population data'!$A$7:$D$103,4,FALSE)</f>
        <v>79000</v>
      </c>
      <c r="Q166" s="36">
        <f>+SUMIF('Mapping Population'!$C$4:$C$83,$A166&amp;Q$148,'Mapping Population'!$D$4:$D$83)*VLOOKUP($A166,'Inputs - population data'!$A$7:$D$103,4,FALSE)</f>
        <v>0</v>
      </c>
      <c r="R166" s="36">
        <f>+SUMIF('Mapping Population'!$C$4:$C$83,$A166&amp;R$148,'Mapping Population'!$D$4:$D$83)*VLOOKUP($A166,'Inputs - population data'!$A$7:$D$103,4,FALSE)</f>
        <v>0</v>
      </c>
    </row>
    <row r="167" spans="1:18" x14ac:dyDescent="0.25">
      <c r="A167" s="1" t="s">
        <v>80</v>
      </c>
      <c r="B167" s="36">
        <f>+SUMIF('Mapping Population'!$C$4:$C$83,$A167&amp;B$148,'Mapping Population'!$D$4:$D$83)*VLOOKUP($A167,'Inputs - population data'!$A$7:$D$103,4,FALSE)</f>
        <v>0</v>
      </c>
      <c r="C167" s="36">
        <f>+SUMIF('Mapping Population'!$C$4:$C$83,$A167&amp;C$148,'Mapping Population'!$D$4:$D$83)*VLOOKUP($A167,'Inputs - population data'!$A$7:$D$103,4,FALSE)</f>
        <v>0</v>
      </c>
      <c r="D167" s="36">
        <f>+SUMIF('Mapping Population'!$C$4:$C$83,$A167&amp;D$148,'Mapping Population'!$D$4:$D$83)*VLOOKUP($A167,'Inputs - population data'!$A$7:$D$103,4,FALSE)</f>
        <v>0</v>
      </c>
      <c r="E167" s="36">
        <f>+SUMIF('Mapping Population'!$C$4:$C$83,$A167&amp;E$148,'Mapping Population'!$D$4:$D$83)*VLOOKUP($A167,'Inputs - population data'!$A$7:$D$103,4,FALSE)</f>
        <v>0</v>
      </c>
      <c r="F167" s="36">
        <f>+SUMIF('Mapping Population'!$C$4:$C$83,$A167&amp;F$148,'Mapping Population'!$D$4:$D$83)*VLOOKUP($A167,'Inputs - population data'!$A$7:$D$103,4,FALSE)</f>
        <v>0</v>
      </c>
      <c r="G167" s="36">
        <f>+SUMIF('Mapping Population'!$C$4:$C$83,$A167&amp;G$148,'Mapping Population'!$D$4:$D$83)*VLOOKUP($A167,'Inputs - population data'!$A$7:$D$103,4,FALSE)</f>
        <v>0</v>
      </c>
      <c r="H167" s="36">
        <f>+SUMIF('Mapping Population'!$C$4:$C$83,$A167&amp;H$148,'Mapping Population'!$D$4:$D$83)*VLOOKUP($A167,'Inputs - population data'!$A$7:$D$103,4,FALSE)</f>
        <v>0</v>
      </c>
      <c r="I167" s="36">
        <f>+SUMIF('Mapping Population'!$C$4:$C$83,$A167&amp;I$148,'Mapping Population'!$D$4:$D$83)*VLOOKUP($A167,'Inputs - population data'!$A$7:$D$103,4,FALSE)</f>
        <v>0</v>
      </c>
      <c r="J167" s="36">
        <f>+SUMIF('Mapping Population'!$C$4:$C$83,$A167&amp;J$148,'Mapping Population'!$D$4:$D$83)*VLOOKUP($A167,'Inputs - population data'!$A$7:$D$103,4,FALSE)</f>
        <v>0</v>
      </c>
      <c r="K167" s="36">
        <f>+SUMIF('Mapping Population'!$C$4:$C$83,$A167&amp;K$148,'Mapping Population'!$D$4:$D$83)*VLOOKUP($A167,'Inputs - population data'!$A$7:$D$103,4,FALSE)</f>
        <v>0</v>
      </c>
      <c r="L167" s="36">
        <f>+SUMIF('Mapping Population'!$C$4:$C$83,$A167&amp;L$148,'Mapping Population'!$D$4:$D$83)*VLOOKUP($A167,'Inputs - population data'!$A$7:$D$103,4,FALSE)</f>
        <v>0</v>
      </c>
      <c r="M167" s="36">
        <f>+SUMIF('Mapping Population'!$C$4:$C$83,$A167&amp;M$148,'Mapping Population'!$D$4:$D$83)*VLOOKUP($A167,'Inputs - population data'!$A$7:$D$103,4,FALSE)</f>
        <v>18950</v>
      </c>
      <c r="N167" s="36">
        <f>+SUMIF('Mapping Population'!$C$4:$C$83,$A167&amp;N$148,'Mapping Population'!$D$4:$D$83)*VLOOKUP($A167,'Inputs - population data'!$A$7:$D$103,4,FALSE)</f>
        <v>0</v>
      </c>
      <c r="O167" s="36">
        <f>+SUMIF('Mapping Population'!$C$4:$C$83,$A167&amp;O$148,'Mapping Population'!$D$4:$D$83)*VLOOKUP($A167,'Inputs - population data'!$A$7:$D$103,4,FALSE)</f>
        <v>0</v>
      </c>
      <c r="P167" s="36">
        <f>+SUMIF('Mapping Population'!$C$4:$C$83,$A167&amp;P$148,'Mapping Population'!$D$4:$D$83)*VLOOKUP($A167,'Inputs - population data'!$A$7:$D$103,4,FALSE)</f>
        <v>0</v>
      </c>
      <c r="Q167" s="36">
        <f>+SUMIF('Mapping Population'!$C$4:$C$83,$A167&amp;Q$148,'Mapping Population'!$D$4:$D$83)*VLOOKUP($A167,'Inputs - population data'!$A$7:$D$103,4,FALSE)</f>
        <v>0</v>
      </c>
      <c r="R167" s="36">
        <f>+SUMIF('Mapping Population'!$C$4:$C$83,$A167&amp;R$148,'Mapping Population'!$D$4:$D$83)*VLOOKUP($A167,'Inputs - population data'!$A$7:$D$103,4,FALSE)</f>
        <v>0</v>
      </c>
    </row>
    <row r="168" spans="1:18" x14ac:dyDescent="0.25">
      <c r="A168" s="1" t="s">
        <v>58</v>
      </c>
      <c r="B168" s="36">
        <f>+SUMIF('Mapping Population'!$C$4:$C$83,$A168&amp;B$148,'Mapping Population'!$D$4:$D$83)*VLOOKUP($A168,'Inputs - population data'!$A$7:$D$103,4,FALSE)</f>
        <v>0</v>
      </c>
      <c r="C168" s="36">
        <f>+SUMIF('Mapping Population'!$C$4:$C$83,$A168&amp;C$148,'Mapping Population'!$D$4:$D$83)*VLOOKUP($A168,'Inputs - population data'!$A$7:$D$103,4,FALSE)</f>
        <v>0</v>
      </c>
      <c r="D168" s="36">
        <f>+SUMIF('Mapping Population'!$C$4:$C$83,$A168&amp;D$148,'Mapping Population'!$D$4:$D$83)*VLOOKUP($A168,'Inputs - population data'!$A$7:$D$103,4,FALSE)</f>
        <v>0</v>
      </c>
      <c r="E168" s="36">
        <f>+SUMIF('Mapping Population'!$C$4:$C$83,$A168&amp;E$148,'Mapping Population'!$D$4:$D$83)*VLOOKUP($A168,'Inputs - population data'!$A$7:$D$103,4,FALSE)</f>
        <v>0</v>
      </c>
      <c r="F168" s="36">
        <f>+SUMIF('Mapping Population'!$C$4:$C$83,$A168&amp;F$148,'Mapping Population'!$D$4:$D$83)*VLOOKUP($A168,'Inputs - population data'!$A$7:$D$103,4,FALSE)</f>
        <v>0</v>
      </c>
      <c r="G168" s="36">
        <f>+SUMIF('Mapping Population'!$C$4:$C$83,$A168&amp;G$148,'Mapping Population'!$D$4:$D$83)*VLOOKUP($A168,'Inputs - population data'!$A$7:$D$103,4,FALSE)</f>
        <v>0</v>
      </c>
      <c r="H168" s="36">
        <f>+SUMIF('Mapping Population'!$C$4:$C$83,$A168&amp;H$148,'Mapping Population'!$D$4:$D$83)*VLOOKUP($A168,'Inputs - population data'!$A$7:$D$103,4,FALSE)</f>
        <v>0</v>
      </c>
      <c r="I168" s="36">
        <f>+SUMIF('Mapping Population'!$C$4:$C$83,$A168&amp;I$148,'Mapping Population'!$D$4:$D$83)*VLOOKUP($A168,'Inputs - population data'!$A$7:$D$103,4,FALSE)</f>
        <v>0</v>
      </c>
      <c r="J168" s="36">
        <f>+SUMIF('Mapping Population'!$C$4:$C$83,$A168&amp;J$148,'Mapping Population'!$D$4:$D$83)*VLOOKUP($A168,'Inputs - population data'!$A$7:$D$103,4,FALSE)</f>
        <v>0</v>
      </c>
      <c r="K168" s="36">
        <f>+SUMIF('Mapping Population'!$C$4:$C$83,$A168&amp;K$148,'Mapping Population'!$D$4:$D$83)*VLOOKUP($A168,'Inputs - population data'!$A$7:$D$103,4,FALSE)</f>
        <v>0</v>
      </c>
      <c r="L168" s="36">
        <f>+SUMIF('Mapping Population'!$C$4:$C$83,$A168&amp;L$148,'Mapping Population'!$D$4:$D$83)*VLOOKUP($A168,'Inputs - population data'!$A$7:$D$103,4,FALSE)</f>
        <v>0</v>
      </c>
      <c r="M168" s="36">
        <f>+SUMIF('Mapping Population'!$C$4:$C$83,$A168&amp;M$148,'Mapping Population'!$D$4:$D$83)*VLOOKUP($A168,'Inputs - population data'!$A$7:$D$103,4,FALSE)</f>
        <v>0</v>
      </c>
      <c r="N168" s="36">
        <f>+SUMIF('Mapping Population'!$C$4:$C$83,$A168&amp;N$148,'Mapping Population'!$D$4:$D$83)*VLOOKUP($A168,'Inputs - population data'!$A$7:$D$103,4,FALSE)</f>
        <v>0</v>
      </c>
      <c r="O168" s="36">
        <f>+SUMIF('Mapping Population'!$C$4:$C$83,$A168&amp;O$148,'Mapping Population'!$D$4:$D$83)*VLOOKUP($A168,'Inputs - population data'!$A$7:$D$103,4,FALSE)</f>
        <v>0</v>
      </c>
      <c r="P168" s="36">
        <f>+SUMIF('Mapping Population'!$C$4:$C$83,$A168&amp;P$148,'Mapping Population'!$D$4:$D$83)*VLOOKUP($A168,'Inputs - population data'!$A$7:$D$103,4,FALSE)</f>
        <v>0</v>
      </c>
      <c r="Q168" s="36">
        <f>+SUMIF('Mapping Population'!$C$4:$C$83,$A168&amp;Q$148,'Mapping Population'!$D$4:$D$83)*VLOOKUP($A168,'Inputs - population data'!$A$7:$D$103,4,FALSE)</f>
        <v>0</v>
      </c>
      <c r="R168" s="36">
        <f>+SUMIF('Mapping Population'!$C$4:$C$83,$A168&amp;R$148,'Mapping Population'!$D$4:$D$83)*VLOOKUP($A168,'Inputs - population data'!$A$7:$D$103,4,FALSE)</f>
        <v>0</v>
      </c>
    </row>
    <row r="169" spans="1:18" x14ac:dyDescent="0.25">
      <c r="A169" s="1" t="s">
        <v>31</v>
      </c>
      <c r="B169" s="36">
        <f>+SUMIF('Mapping Population'!$C$4:$C$83,$A169&amp;B$148,'Mapping Population'!$D$4:$D$83)*VLOOKUP($A169,'Inputs - population data'!$A$7:$D$103,4,FALSE)</f>
        <v>0</v>
      </c>
      <c r="C169" s="36">
        <f>+SUMIF('Mapping Population'!$C$4:$C$83,$A169&amp;C$148,'Mapping Population'!$D$4:$D$83)*VLOOKUP($A169,'Inputs - population data'!$A$7:$D$103,4,FALSE)</f>
        <v>0</v>
      </c>
      <c r="D169" s="36">
        <f>+SUMIF('Mapping Population'!$C$4:$C$83,$A169&amp;D$148,'Mapping Population'!$D$4:$D$83)*VLOOKUP($A169,'Inputs - population data'!$A$7:$D$103,4,FALSE)</f>
        <v>0</v>
      </c>
      <c r="E169" s="36">
        <f>+SUMIF('Mapping Population'!$C$4:$C$83,$A169&amp;E$148,'Mapping Population'!$D$4:$D$83)*VLOOKUP($A169,'Inputs - population data'!$A$7:$D$103,4,FALSE)</f>
        <v>0</v>
      </c>
      <c r="F169" s="36">
        <f>+SUMIF('Mapping Population'!$C$4:$C$83,$A169&amp;F$148,'Mapping Population'!$D$4:$D$83)*VLOOKUP($A169,'Inputs - population data'!$A$7:$D$103,4,FALSE)</f>
        <v>0</v>
      </c>
      <c r="G169" s="36">
        <f>+SUMIF('Mapping Population'!$C$4:$C$83,$A169&amp;G$148,'Mapping Population'!$D$4:$D$83)*VLOOKUP($A169,'Inputs - population data'!$A$7:$D$103,4,FALSE)</f>
        <v>0</v>
      </c>
      <c r="H169" s="36">
        <f>+SUMIF('Mapping Population'!$C$4:$C$83,$A169&amp;H$148,'Mapping Population'!$D$4:$D$83)*VLOOKUP($A169,'Inputs - population data'!$A$7:$D$103,4,FALSE)</f>
        <v>0</v>
      </c>
      <c r="I169" s="36">
        <f>+SUMIF('Mapping Population'!$C$4:$C$83,$A169&amp;I$148,'Mapping Population'!$D$4:$D$83)*VLOOKUP($A169,'Inputs - population data'!$A$7:$D$103,4,FALSE)</f>
        <v>0</v>
      </c>
      <c r="J169" s="36">
        <f>+SUMIF('Mapping Population'!$C$4:$C$83,$A169&amp;J$148,'Mapping Population'!$D$4:$D$83)*VLOOKUP($A169,'Inputs - population data'!$A$7:$D$103,4,FALSE)</f>
        <v>0</v>
      </c>
      <c r="K169" s="36">
        <f>+SUMIF('Mapping Population'!$C$4:$C$83,$A169&amp;K$148,'Mapping Population'!$D$4:$D$83)*VLOOKUP($A169,'Inputs - population data'!$A$7:$D$103,4,FALSE)</f>
        <v>0</v>
      </c>
      <c r="L169" s="36">
        <f>+SUMIF('Mapping Population'!$C$4:$C$83,$A169&amp;L$148,'Mapping Population'!$D$4:$D$83)*VLOOKUP($A169,'Inputs - population data'!$A$7:$D$103,4,FALSE)</f>
        <v>0</v>
      </c>
      <c r="M169" s="36">
        <f>+SUMIF('Mapping Population'!$C$4:$C$83,$A169&amp;M$148,'Mapping Population'!$D$4:$D$83)*VLOOKUP($A169,'Inputs - population data'!$A$7:$D$103,4,FALSE)</f>
        <v>0</v>
      </c>
      <c r="N169" s="36">
        <f>+SUMIF('Mapping Population'!$C$4:$C$83,$A169&amp;N$148,'Mapping Population'!$D$4:$D$83)*VLOOKUP($A169,'Inputs - population data'!$A$7:$D$103,4,FALSE)</f>
        <v>0</v>
      </c>
      <c r="O169" s="36">
        <f>+SUMIF('Mapping Population'!$C$4:$C$83,$A169&amp;O$148,'Mapping Population'!$D$4:$D$83)*VLOOKUP($A169,'Inputs - population data'!$A$7:$D$103,4,FALSE)</f>
        <v>0</v>
      </c>
      <c r="P169" s="36">
        <f>+SUMIF('Mapping Population'!$C$4:$C$83,$A169&amp;P$148,'Mapping Population'!$D$4:$D$83)*VLOOKUP($A169,'Inputs - population data'!$A$7:$D$103,4,FALSE)</f>
        <v>0</v>
      </c>
      <c r="Q169" s="36">
        <f>+SUMIF('Mapping Population'!$C$4:$C$83,$A169&amp;Q$148,'Mapping Population'!$D$4:$D$83)*VLOOKUP($A169,'Inputs - population data'!$A$7:$D$103,4,FALSE)</f>
        <v>0</v>
      </c>
      <c r="R169" s="36">
        <f>+SUMIF('Mapping Population'!$C$4:$C$83,$A169&amp;R$148,'Mapping Population'!$D$4:$D$83)*VLOOKUP($A169,'Inputs - population data'!$A$7:$D$103,4,FALSE)</f>
        <v>0</v>
      </c>
    </row>
    <row r="170" spans="1:18" x14ac:dyDescent="0.25">
      <c r="A170" s="1" t="s">
        <v>50</v>
      </c>
      <c r="B170" s="36">
        <f>+SUMIF('Mapping Population'!$C$4:$C$83,$A170&amp;B$148,'Mapping Population'!$D$4:$D$83)*VLOOKUP($A170,'Inputs - population data'!$A$7:$D$103,4,FALSE)</f>
        <v>0</v>
      </c>
      <c r="C170" s="36">
        <f>+SUMIF('Mapping Population'!$C$4:$C$83,$A170&amp;C$148,'Mapping Population'!$D$4:$D$83)*VLOOKUP($A170,'Inputs - population data'!$A$7:$D$103,4,FALSE)</f>
        <v>0</v>
      </c>
      <c r="D170" s="36">
        <f>+SUMIF('Mapping Population'!$C$4:$C$83,$A170&amp;D$148,'Mapping Population'!$D$4:$D$83)*VLOOKUP($A170,'Inputs - population data'!$A$7:$D$103,4,FALSE)</f>
        <v>0</v>
      </c>
      <c r="E170" s="36">
        <f>+SUMIF('Mapping Population'!$C$4:$C$83,$A170&amp;E$148,'Mapping Population'!$D$4:$D$83)*VLOOKUP($A170,'Inputs - population data'!$A$7:$D$103,4,FALSE)</f>
        <v>0</v>
      </c>
      <c r="F170" s="36">
        <f>+SUMIF('Mapping Population'!$C$4:$C$83,$A170&amp;F$148,'Mapping Population'!$D$4:$D$83)*VLOOKUP($A170,'Inputs - population data'!$A$7:$D$103,4,FALSE)</f>
        <v>0</v>
      </c>
      <c r="G170" s="36">
        <f>+SUMIF('Mapping Population'!$C$4:$C$83,$A170&amp;G$148,'Mapping Population'!$D$4:$D$83)*VLOOKUP($A170,'Inputs - population data'!$A$7:$D$103,4,FALSE)</f>
        <v>53800</v>
      </c>
      <c r="H170" s="36">
        <f>+SUMIF('Mapping Population'!$C$4:$C$83,$A170&amp;H$148,'Mapping Population'!$D$4:$D$83)*VLOOKUP($A170,'Inputs - population data'!$A$7:$D$103,4,FALSE)</f>
        <v>0</v>
      </c>
      <c r="I170" s="36">
        <f>+SUMIF('Mapping Population'!$C$4:$C$83,$A170&amp;I$148,'Mapping Population'!$D$4:$D$83)*VLOOKUP($A170,'Inputs - population data'!$A$7:$D$103,4,FALSE)</f>
        <v>0</v>
      </c>
      <c r="J170" s="36">
        <f>+SUMIF('Mapping Population'!$C$4:$C$83,$A170&amp;J$148,'Mapping Population'!$D$4:$D$83)*VLOOKUP($A170,'Inputs - population data'!$A$7:$D$103,4,FALSE)</f>
        <v>0</v>
      </c>
      <c r="K170" s="36">
        <f>+SUMIF('Mapping Population'!$C$4:$C$83,$A170&amp;K$148,'Mapping Population'!$D$4:$D$83)*VLOOKUP($A170,'Inputs - population data'!$A$7:$D$103,4,FALSE)</f>
        <v>0</v>
      </c>
      <c r="L170" s="36">
        <f>+SUMIF('Mapping Population'!$C$4:$C$83,$A170&amp;L$148,'Mapping Population'!$D$4:$D$83)*VLOOKUP($A170,'Inputs - population data'!$A$7:$D$103,4,FALSE)</f>
        <v>0</v>
      </c>
      <c r="M170" s="36">
        <f>+SUMIF('Mapping Population'!$C$4:$C$83,$A170&amp;M$148,'Mapping Population'!$D$4:$D$83)*VLOOKUP($A170,'Inputs - population data'!$A$7:$D$103,4,FALSE)</f>
        <v>0</v>
      </c>
      <c r="N170" s="36">
        <f>+SUMIF('Mapping Population'!$C$4:$C$83,$A170&amp;N$148,'Mapping Population'!$D$4:$D$83)*VLOOKUP($A170,'Inputs - population data'!$A$7:$D$103,4,FALSE)</f>
        <v>0</v>
      </c>
      <c r="O170" s="36">
        <f>+SUMIF('Mapping Population'!$C$4:$C$83,$A170&amp;O$148,'Mapping Population'!$D$4:$D$83)*VLOOKUP($A170,'Inputs - population data'!$A$7:$D$103,4,FALSE)</f>
        <v>0</v>
      </c>
      <c r="P170" s="36">
        <f>+SUMIF('Mapping Population'!$C$4:$C$83,$A170&amp;P$148,'Mapping Population'!$D$4:$D$83)*VLOOKUP($A170,'Inputs - population data'!$A$7:$D$103,4,FALSE)</f>
        <v>0</v>
      </c>
      <c r="Q170" s="36">
        <f>+SUMIF('Mapping Population'!$C$4:$C$83,$A170&amp;Q$148,'Mapping Population'!$D$4:$D$83)*VLOOKUP($A170,'Inputs - population data'!$A$7:$D$103,4,FALSE)</f>
        <v>0</v>
      </c>
      <c r="R170" s="36">
        <f>+SUMIF('Mapping Population'!$C$4:$C$83,$A170&amp;R$148,'Mapping Population'!$D$4:$D$83)*VLOOKUP($A170,'Inputs - population data'!$A$7:$D$103,4,FALSE)</f>
        <v>0</v>
      </c>
    </row>
    <row r="171" spans="1:18" x14ac:dyDescent="0.25">
      <c r="A171" s="1" t="s">
        <v>53</v>
      </c>
      <c r="B171" s="36">
        <f>+SUMIF('Mapping Population'!$C$4:$C$83,$A171&amp;B$148,'Mapping Population'!$D$4:$D$83)*VLOOKUP($A171,'Inputs - population data'!$A$7:$D$103,4,FALSE)</f>
        <v>0</v>
      </c>
      <c r="C171" s="36">
        <f>+SUMIF('Mapping Population'!$C$4:$C$83,$A171&amp;C$148,'Mapping Population'!$D$4:$D$83)*VLOOKUP($A171,'Inputs - population data'!$A$7:$D$103,4,FALSE)</f>
        <v>0</v>
      </c>
      <c r="D171" s="36">
        <f>+SUMIF('Mapping Population'!$C$4:$C$83,$A171&amp;D$148,'Mapping Population'!$D$4:$D$83)*VLOOKUP($A171,'Inputs - population data'!$A$7:$D$103,4,FALSE)</f>
        <v>0</v>
      </c>
      <c r="E171" s="36">
        <f>+SUMIF('Mapping Population'!$C$4:$C$83,$A171&amp;E$148,'Mapping Population'!$D$4:$D$83)*VLOOKUP($A171,'Inputs - population data'!$A$7:$D$103,4,FALSE)</f>
        <v>0</v>
      </c>
      <c r="F171" s="36">
        <f>+SUMIF('Mapping Population'!$C$4:$C$83,$A171&amp;F$148,'Mapping Population'!$D$4:$D$83)*VLOOKUP($A171,'Inputs - population data'!$A$7:$D$103,4,FALSE)</f>
        <v>0</v>
      </c>
      <c r="G171" s="36">
        <f>+SUMIF('Mapping Population'!$C$4:$C$83,$A171&amp;G$148,'Mapping Population'!$D$4:$D$83)*VLOOKUP($A171,'Inputs - population data'!$A$7:$D$103,4,FALSE)</f>
        <v>0</v>
      </c>
      <c r="H171" s="36">
        <f>+SUMIF('Mapping Population'!$C$4:$C$83,$A171&amp;H$148,'Mapping Population'!$D$4:$D$83)*VLOOKUP($A171,'Inputs - population data'!$A$7:$D$103,4,FALSE)</f>
        <v>0</v>
      </c>
      <c r="I171" s="36">
        <f>+SUMIF('Mapping Population'!$C$4:$C$83,$A171&amp;I$148,'Mapping Population'!$D$4:$D$83)*VLOOKUP($A171,'Inputs - population data'!$A$7:$D$103,4,FALSE)</f>
        <v>0</v>
      </c>
      <c r="J171" s="36">
        <f>+SUMIF('Mapping Population'!$C$4:$C$83,$A171&amp;J$148,'Mapping Population'!$D$4:$D$83)*VLOOKUP($A171,'Inputs - population data'!$A$7:$D$103,4,FALSE)</f>
        <v>0</v>
      </c>
      <c r="K171" s="36">
        <f>+SUMIF('Mapping Population'!$C$4:$C$83,$A171&amp;K$148,'Mapping Population'!$D$4:$D$83)*VLOOKUP($A171,'Inputs - population data'!$A$7:$D$103,4,FALSE)</f>
        <v>0</v>
      </c>
      <c r="L171" s="36">
        <f>+SUMIF('Mapping Population'!$C$4:$C$83,$A171&amp;L$148,'Mapping Population'!$D$4:$D$83)*VLOOKUP($A171,'Inputs - population data'!$A$7:$D$103,4,FALSE)</f>
        <v>0</v>
      </c>
      <c r="M171" s="36">
        <f>+SUMIF('Mapping Population'!$C$4:$C$83,$A171&amp;M$148,'Mapping Population'!$D$4:$D$83)*VLOOKUP($A171,'Inputs - population data'!$A$7:$D$103,4,FALSE)</f>
        <v>0</v>
      </c>
      <c r="N171" s="36">
        <f>+SUMIF('Mapping Population'!$C$4:$C$83,$A171&amp;N$148,'Mapping Population'!$D$4:$D$83)*VLOOKUP($A171,'Inputs - population data'!$A$7:$D$103,4,FALSE)</f>
        <v>0</v>
      </c>
      <c r="O171" s="36">
        <f>+SUMIF('Mapping Population'!$C$4:$C$83,$A171&amp;O$148,'Mapping Population'!$D$4:$D$83)*VLOOKUP($A171,'Inputs - population data'!$A$7:$D$103,4,FALSE)</f>
        <v>0</v>
      </c>
      <c r="P171" s="36">
        <f>+SUMIF('Mapping Population'!$C$4:$C$83,$A171&amp;P$148,'Mapping Population'!$D$4:$D$83)*VLOOKUP($A171,'Inputs - population data'!$A$7:$D$103,4,FALSE)</f>
        <v>0</v>
      </c>
      <c r="Q171" s="36">
        <f>+SUMIF('Mapping Population'!$C$4:$C$83,$A171&amp;Q$148,'Mapping Population'!$D$4:$D$83)*VLOOKUP($A171,'Inputs - population data'!$A$7:$D$103,4,FALSE)</f>
        <v>0</v>
      </c>
      <c r="R171" s="36">
        <f>+SUMIF('Mapping Population'!$C$4:$C$83,$A171&amp;R$148,'Mapping Population'!$D$4:$D$83)*VLOOKUP($A171,'Inputs - population data'!$A$7:$D$103,4,FALSE)</f>
        <v>0</v>
      </c>
    </row>
    <row r="172" spans="1:18" x14ac:dyDescent="0.25">
      <c r="A172" s="1" t="s">
        <v>32</v>
      </c>
      <c r="B172" s="36">
        <f>+SUMIF('Mapping Population'!$C$4:$C$83,$A172&amp;B$148,'Mapping Population'!$D$4:$D$83)*VLOOKUP($A172,'Inputs - population data'!$A$7:$D$103,4,FALSE)</f>
        <v>0</v>
      </c>
      <c r="C172" s="36">
        <f>+SUMIF('Mapping Population'!$C$4:$C$83,$A172&amp;C$148,'Mapping Population'!$D$4:$D$83)*VLOOKUP($A172,'Inputs - population data'!$A$7:$D$103,4,FALSE)</f>
        <v>0</v>
      </c>
      <c r="D172" s="36">
        <f>+SUMIF('Mapping Population'!$C$4:$C$83,$A172&amp;D$148,'Mapping Population'!$D$4:$D$83)*VLOOKUP($A172,'Inputs - population data'!$A$7:$D$103,4,FALSE)</f>
        <v>0</v>
      </c>
      <c r="E172" s="36">
        <f>+SUMIF('Mapping Population'!$C$4:$C$83,$A172&amp;E$148,'Mapping Population'!$D$4:$D$83)*VLOOKUP($A172,'Inputs - population data'!$A$7:$D$103,4,FALSE)</f>
        <v>0</v>
      </c>
      <c r="F172" s="36">
        <f>+SUMIF('Mapping Population'!$C$4:$C$83,$A172&amp;F$148,'Mapping Population'!$D$4:$D$83)*VLOOKUP($A172,'Inputs - population data'!$A$7:$D$103,4,FALSE)</f>
        <v>0</v>
      </c>
      <c r="G172" s="36">
        <f>+SUMIF('Mapping Population'!$C$4:$C$83,$A172&amp;G$148,'Mapping Population'!$D$4:$D$83)*VLOOKUP($A172,'Inputs - population data'!$A$7:$D$103,4,FALSE)</f>
        <v>0</v>
      </c>
      <c r="H172" s="36">
        <f>+SUMIF('Mapping Population'!$C$4:$C$83,$A172&amp;H$148,'Mapping Population'!$D$4:$D$83)*VLOOKUP($A172,'Inputs - population data'!$A$7:$D$103,4,FALSE)</f>
        <v>0</v>
      </c>
      <c r="I172" s="36">
        <f>+SUMIF('Mapping Population'!$C$4:$C$83,$A172&amp;I$148,'Mapping Population'!$D$4:$D$83)*VLOOKUP($A172,'Inputs - population data'!$A$7:$D$103,4,FALSE)</f>
        <v>0</v>
      </c>
      <c r="J172" s="36">
        <f>+SUMIF('Mapping Population'!$C$4:$C$83,$A172&amp;J$148,'Mapping Population'!$D$4:$D$83)*VLOOKUP($A172,'Inputs - population data'!$A$7:$D$103,4,FALSE)</f>
        <v>0</v>
      </c>
      <c r="K172" s="36">
        <f>+SUMIF('Mapping Population'!$C$4:$C$83,$A172&amp;K$148,'Mapping Population'!$D$4:$D$83)*VLOOKUP($A172,'Inputs - population data'!$A$7:$D$103,4,FALSE)</f>
        <v>0</v>
      </c>
      <c r="L172" s="36">
        <f>+SUMIF('Mapping Population'!$C$4:$C$83,$A172&amp;L$148,'Mapping Population'!$D$4:$D$83)*VLOOKUP($A172,'Inputs - population data'!$A$7:$D$103,4,FALSE)</f>
        <v>0</v>
      </c>
      <c r="M172" s="36">
        <f>+SUMIF('Mapping Population'!$C$4:$C$83,$A172&amp;M$148,'Mapping Population'!$D$4:$D$83)*VLOOKUP($A172,'Inputs - population data'!$A$7:$D$103,4,FALSE)</f>
        <v>0</v>
      </c>
      <c r="N172" s="36">
        <f>+SUMIF('Mapping Population'!$C$4:$C$83,$A172&amp;N$148,'Mapping Population'!$D$4:$D$83)*VLOOKUP($A172,'Inputs - population data'!$A$7:$D$103,4,FALSE)</f>
        <v>0</v>
      </c>
      <c r="O172" s="36">
        <f>+SUMIF('Mapping Population'!$C$4:$C$83,$A172&amp;O$148,'Mapping Population'!$D$4:$D$83)*VLOOKUP($A172,'Inputs - population data'!$A$7:$D$103,4,FALSE)</f>
        <v>0</v>
      </c>
      <c r="P172" s="36">
        <f>+SUMIF('Mapping Population'!$C$4:$C$83,$A172&amp;P$148,'Mapping Population'!$D$4:$D$83)*VLOOKUP($A172,'Inputs - population data'!$A$7:$D$103,4,FALSE)</f>
        <v>0</v>
      </c>
      <c r="Q172" s="36">
        <f>+SUMIF('Mapping Population'!$C$4:$C$83,$A172&amp;Q$148,'Mapping Population'!$D$4:$D$83)*VLOOKUP($A172,'Inputs - population data'!$A$7:$D$103,4,FALSE)</f>
        <v>0</v>
      </c>
      <c r="R172" s="36">
        <f>+SUMIF('Mapping Population'!$C$4:$C$83,$A172&amp;R$148,'Mapping Population'!$D$4:$D$83)*VLOOKUP($A172,'Inputs - population data'!$A$7:$D$103,4,FALSE)</f>
        <v>0</v>
      </c>
    </row>
    <row r="173" spans="1:18" x14ac:dyDescent="0.25">
      <c r="A173" s="1" t="s">
        <v>67</v>
      </c>
      <c r="B173" s="36">
        <f>+SUMIF('Mapping Population'!$C$4:$C$83,$A173&amp;B$148,'Mapping Population'!$D$4:$D$83)*VLOOKUP($A173,'Inputs - population data'!$A$7:$D$103,4,FALSE)</f>
        <v>0</v>
      </c>
      <c r="C173" s="36">
        <f>+SUMIF('Mapping Population'!$C$4:$C$83,$A173&amp;C$148,'Mapping Population'!$D$4:$D$83)*VLOOKUP($A173,'Inputs - population data'!$A$7:$D$103,4,FALSE)</f>
        <v>0</v>
      </c>
      <c r="D173" s="36">
        <f>+SUMIF('Mapping Population'!$C$4:$C$83,$A173&amp;D$148,'Mapping Population'!$D$4:$D$83)*VLOOKUP($A173,'Inputs - population data'!$A$7:$D$103,4,FALSE)</f>
        <v>0</v>
      </c>
      <c r="E173" s="36">
        <f>+SUMIF('Mapping Population'!$C$4:$C$83,$A173&amp;E$148,'Mapping Population'!$D$4:$D$83)*VLOOKUP($A173,'Inputs - population data'!$A$7:$D$103,4,FALSE)</f>
        <v>0</v>
      </c>
      <c r="F173" s="36">
        <f>+SUMIF('Mapping Population'!$C$4:$C$83,$A173&amp;F$148,'Mapping Population'!$D$4:$D$83)*VLOOKUP($A173,'Inputs - population data'!$A$7:$D$103,4,FALSE)</f>
        <v>0</v>
      </c>
      <c r="G173" s="36">
        <f>+SUMIF('Mapping Population'!$C$4:$C$83,$A173&amp;G$148,'Mapping Population'!$D$4:$D$83)*VLOOKUP($A173,'Inputs - population data'!$A$7:$D$103,4,FALSE)</f>
        <v>0</v>
      </c>
      <c r="H173" s="36">
        <f>+SUMIF('Mapping Population'!$C$4:$C$83,$A173&amp;H$148,'Mapping Population'!$D$4:$D$83)*VLOOKUP($A173,'Inputs - population data'!$A$7:$D$103,4,FALSE)</f>
        <v>0</v>
      </c>
      <c r="I173" s="36">
        <f>+SUMIF('Mapping Population'!$C$4:$C$83,$A173&amp;I$148,'Mapping Population'!$D$4:$D$83)*VLOOKUP($A173,'Inputs - population data'!$A$7:$D$103,4,FALSE)</f>
        <v>0</v>
      </c>
      <c r="J173" s="36">
        <f>+SUMIF('Mapping Population'!$C$4:$C$83,$A173&amp;J$148,'Mapping Population'!$D$4:$D$83)*VLOOKUP($A173,'Inputs - population data'!$A$7:$D$103,4,FALSE)</f>
        <v>0</v>
      </c>
      <c r="K173" s="36">
        <f>+SUMIF('Mapping Population'!$C$4:$C$83,$A173&amp;K$148,'Mapping Population'!$D$4:$D$83)*VLOOKUP($A173,'Inputs - population data'!$A$7:$D$103,4,FALSE)</f>
        <v>0</v>
      </c>
      <c r="L173" s="36">
        <f>+SUMIF('Mapping Population'!$C$4:$C$83,$A173&amp;L$148,'Mapping Population'!$D$4:$D$83)*VLOOKUP($A173,'Inputs - population data'!$A$7:$D$103,4,FALSE)</f>
        <v>0</v>
      </c>
      <c r="M173" s="36">
        <f>+SUMIF('Mapping Population'!$C$4:$C$83,$A173&amp;M$148,'Mapping Population'!$D$4:$D$83)*VLOOKUP($A173,'Inputs - population data'!$A$7:$D$103,4,FALSE)</f>
        <v>0</v>
      </c>
      <c r="N173" s="36">
        <f>+SUMIF('Mapping Population'!$C$4:$C$83,$A173&amp;N$148,'Mapping Population'!$D$4:$D$83)*VLOOKUP($A173,'Inputs - population data'!$A$7:$D$103,4,FALSE)</f>
        <v>0</v>
      </c>
      <c r="O173" s="36">
        <f>+SUMIF('Mapping Population'!$C$4:$C$83,$A173&amp;O$148,'Mapping Population'!$D$4:$D$83)*VLOOKUP($A173,'Inputs - population data'!$A$7:$D$103,4,FALSE)</f>
        <v>0</v>
      </c>
      <c r="P173" s="36">
        <f>+SUMIF('Mapping Population'!$C$4:$C$83,$A173&amp;P$148,'Mapping Population'!$D$4:$D$83)*VLOOKUP($A173,'Inputs - population data'!$A$7:$D$103,4,FALSE)</f>
        <v>0</v>
      </c>
      <c r="Q173" s="36">
        <f>+SUMIF('Mapping Population'!$C$4:$C$83,$A173&amp;Q$148,'Mapping Population'!$D$4:$D$83)*VLOOKUP($A173,'Inputs - population data'!$A$7:$D$103,4,FALSE)</f>
        <v>0</v>
      </c>
      <c r="R173" s="36">
        <f>+SUMIF('Mapping Population'!$C$4:$C$83,$A173&amp;R$148,'Mapping Population'!$D$4:$D$83)*VLOOKUP($A173,'Inputs - population data'!$A$7:$D$103,4,FALSE)</f>
        <v>0</v>
      </c>
    </row>
    <row r="174" spans="1:18" x14ac:dyDescent="0.25">
      <c r="A174" s="1" t="s">
        <v>51</v>
      </c>
      <c r="B174" s="36">
        <f>+SUMIF('Mapping Population'!$C$4:$C$83,$A174&amp;B$148,'Mapping Population'!$D$4:$D$83)*VLOOKUP($A174,'Inputs - population data'!$A$7:$D$103,4,FALSE)</f>
        <v>0</v>
      </c>
      <c r="C174" s="36">
        <f>+SUMIF('Mapping Population'!$C$4:$C$83,$A174&amp;C$148,'Mapping Population'!$D$4:$D$83)*VLOOKUP($A174,'Inputs - population data'!$A$7:$D$103,4,FALSE)</f>
        <v>0</v>
      </c>
      <c r="D174" s="36">
        <f>+SUMIF('Mapping Population'!$C$4:$C$83,$A174&amp;D$148,'Mapping Population'!$D$4:$D$83)*VLOOKUP($A174,'Inputs - population data'!$A$7:$D$103,4,FALSE)</f>
        <v>0</v>
      </c>
      <c r="E174" s="36">
        <f>+SUMIF('Mapping Population'!$C$4:$C$83,$A174&amp;E$148,'Mapping Population'!$D$4:$D$83)*VLOOKUP($A174,'Inputs - population data'!$A$7:$D$103,4,FALSE)</f>
        <v>0</v>
      </c>
      <c r="F174" s="36">
        <f>+SUMIF('Mapping Population'!$C$4:$C$83,$A174&amp;F$148,'Mapping Population'!$D$4:$D$83)*VLOOKUP($A174,'Inputs - population data'!$A$7:$D$103,4,FALSE)</f>
        <v>0</v>
      </c>
      <c r="G174" s="36">
        <f>+SUMIF('Mapping Population'!$C$4:$C$83,$A174&amp;G$148,'Mapping Population'!$D$4:$D$83)*VLOOKUP($A174,'Inputs - population data'!$A$7:$D$103,4,FALSE)</f>
        <v>0</v>
      </c>
      <c r="H174" s="36">
        <f>+SUMIF('Mapping Population'!$C$4:$C$83,$A174&amp;H$148,'Mapping Population'!$D$4:$D$83)*VLOOKUP($A174,'Inputs - population data'!$A$7:$D$103,4,FALSE)</f>
        <v>6210</v>
      </c>
      <c r="I174" s="36">
        <f>+SUMIF('Mapping Population'!$C$4:$C$83,$A174&amp;I$148,'Mapping Population'!$D$4:$D$83)*VLOOKUP($A174,'Inputs - population data'!$A$7:$D$103,4,FALSE)</f>
        <v>0</v>
      </c>
      <c r="J174" s="36">
        <f>+SUMIF('Mapping Population'!$C$4:$C$83,$A174&amp;J$148,'Mapping Population'!$D$4:$D$83)*VLOOKUP($A174,'Inputs - population data'!$A$7:$D$103,4,FALSE)</f>
        <v>0</v>
      </c>
      <c r="K174" s="36">
        <f>+SUMIF('Mapping Population'!$C$4:$C$83,$A174&amp;K$148,'Mapping Population'!$D$4:$D$83)*VLOOKUP($A174,'Inputs - population data'!$A$7:$D$103,4,FALSE)</f>
        <v>0</v>
      </c>
      <c r="L174" s="36">
        <f>+SUMIF('Mapping Population'!$C$4:$C$83,$A174&amp;L$148,'Mapping Population'!$D$4:$D$83)*VLOOKUP($A174,'Inputs - population data'!$A$7:$D$103,4,FALSE)</f>
        <v>0</v>
      </c>
      <c r="M174" s="36">
        <f>+SUMIF('Mapping Population'!$C$4:$C$83,$A174&amp;M$148,'Mapping Population'!$D$4:$D$83)*VLOOKUP($A174,'Inputs - population data'!$A$7:$D$103,4,FALSE)</f>
        <v>0</v>
      </c>
      <c r="N174" s="36">
        <f>+SUMIF('Mapping Population'!$C$4:$C$83,$A174&amp;N$148,'Mapping Population'!$D$4:$D$83)*VLOOKUP($A174,'Inputs - population data'!$A$7:$D$103,4,FALSE)</f>
        <v>0</v>
      </c>
      <c r="O174" s="36">
        <f>+SUMIF('Mapping Population'!$C$4:$C$83,$A174&amp;O$148,'Mapping Population'!$D$4:$D$83)*VLOOKUP($A174,'Inputs - population data'!$A$7:$D$103,4,FALSE)</f>
        <v>0</v>
      </c>
      <c r="P174" s="36">
        <f>+SUMIF('Mapping Population'!$C$4:$C$83,$A174&amp;P$148,'Mapping Population'!$D$4:$D$83)*VLOOKUP($A174,'Inputs - population data'!$A$7:$D$103,4,FALSE)</f>
        <v>0</v>
      </c>
      <c r="Q174" s="36">
        <f>+SUMIF('Mapping Population'!$C$4:$C$83,$A174&amp;Q$148,'Mapping Population'!$D$4:$D$83)*VLOOKUP($A174,'Inputs - population data'!$A$7:$D$103,4,FALSE)</f>
        <v>0</v>
      </c>
      <c r="R174" s="36">
        <f>+SUMIF('Mapping Population'!$C$4:$C$83,$A174&amp;R$148,'Mapping Population'!$D$4:$D$83)*VLOOKUP($A174,'Inputs - population data'!$A$7:$D$103,4,FALSE)</f>
        <v>0</v>
      </c>
    </row>
    <row r="175" spans="1:18" x14ac:dyDescent="0.25">
      <c r="A175" s="1" t="s">
        <v>38</v>
      </c>
      <c r="B175" s="36">
        <f>+SUMIF('Mapping Population'!$C$4:$C$83,$A175&amp;B$148,'Mapping Population'!$D$4:$D$83)*VLOOKUP($A175,'Inputs - population data'!$A$7:$D$103,4,FALSE)</f>
        <v>0</v>
      </c>
      <c r="C175" s="36">
        <f>+SUMIF('Mapping Population'!$C$4:$C$83,$A175&amp;C$148,'Mapping Population'!$D$4:$D$83)*VLOOKUP($A175,'Inputs - population data'!$A$7:$D$103,4,FALSE)</f>
        <v>0</v>
      </c>
      <c r="D175" s="36">
        <f>+SUMIF('Mapping Population'!$C$4:$C$83,$A175&amp;D$148,'Mapping Population'!$D$4:$D$83)*VLOOKUP($A175,'Inputs - population data'!$A$7:$D$103,4,FALSE)</f>
        <v>0</v>
      </c>
      <c r="E175" s="36">
        <f>+SUMIF('Mapping Population'!$C$4:$C$83,$A175&amp;E$148,'Mapping Population'!$D$4:$D$83)*VLOOKUP($A175,'Inputs - population data'!$A$7:$D$103,4,FALSE)</f>
        <v>0</v>
      </c>
      <c r="F175" s="36">
        <f>+SUMIF('Mapping Population'!$C$4:$C$83,$A175&amp;F$148,'Mapping Population'!$D$4:$D$83)*VLOOKUP($A175,'Inputs - population data'!$A$7:$D$103,4,FALSE)</f>
        <v>0</v>
      </c>
      <c r="G175" s="36">
        <f>+SUMIF('Mapping Population'!$C$4:$C$83,$A175&amp;G$148,'Mapping Population'!$D$4:$D$83)*VLOOKUP($A175,'Inputs - population data'!$A$7:$D$103,4,FALSE)</f>
        <v>0</v>
      </c>
      <c r="H175" s="36">
        <f>+SUMIF('Mapping Population'!$C$4:$C$83,$A175&amp;H$148,'Mapping Population'!$D$4:$D$83)*VLOOKUP($A175,'Inputs - population data'!$A$7:$D$103,4,FALSE)</f>
        <v>0</v>
      </c>
      <c r="I175" s="36">
        <f>+SUMIF('Mapping Population'!$C$4:$C$83,$A175&amp;I$148,'Mapping Population'!$D$4:$D$83)*VLOOKUP($A175,'Inputs - population data'!$A$7:$D$103,4,FALSE)</f>
        <v>0</v>
      </c>
      <c r="J175" s="36">
        <f>+SUMIF('Mapping Population'!$C$4:$C$83,$A175&amp;J$148,'Mapping Population'!$D$4:$D$83)*VLOOKUP($A175,'Inputs - population data'!$A$7:$D$103,4,FALSE)</f>
        <v>0</v>
      </c>
      <c r="K175" s="36">
        <f>+SUMIF('Mapping Population'!$C$4:$C$83,$A175&amp;K$148,'Mapping Population'!$D$4:$D$83)*VLOOKUP($A175,'Inputs - population data'!$A$7:$D$103,4,FALSE)</f>
        <v>0</v>
      </c>
      <c r="L175" s="36">
        <f>+SUMIF('Mapping Population'!$C$4:$C$83,$A175&amp;L$148,'Mapping Population'!$D$4:$D$83)*VLOOKUP($A175,'Inputs - population data'!$A$7:$D$103,4,FALSE)</f>
        <v>0</v>
      </c>
      <c r="M175" s="36">
        <f>+SUMIF('Mapping Population'!$C$4:$C$83,$A175&amp;M$148,'Mapping Population'!$D$4:$D$83)*VLOOKUP($A175,'Inputs - population data'!$A$7:$D$103,4,FALSE)</f>
        <v>0</v>
      </c>
      <c r="N175" s="36">
        <f>+SUMIF('Mapping Population'!$C$4:$C$83,$A175&amp;N$148,'Mapping Population'!$D$4:$D$83)*VLOOKUP($A175,'Inputs - population data'!$A$7:$D$103,4,FALSE)</f>
        <v>0</v>
      </c>
      <c r="O175" s="36">
        <f>+SUMIF('Mapping Population'!$C$4:$C$83,$A175&amp;O$148,'Mapping Population'!$D$4:$D$83)*VLOOKUP($A175,'Inputs - population data'!$A$7:$D$103,4,FALSE)</f>
        <v>0</v>
      </c>
      <c r="P175" s="36">
        <f>+SUMIF('Mapping Population'!$C$4:$C$83,$A175&amp;P$148,'Mapping Population'!$D$4:$D$83)*VLOOKUP($A175,'Inputs - population data'!$A$7:$D$103,4,FALSE)</f>
        <v>0</v>
      </c>
      <c r="Q175" s="36">
        <f>+SUMIF('Mapping Population'!$C$4:$C$83,$A175&amp;Q$148,'Mapping Population'!$D$4:$D$83)*VLOOKUP($A175,'Inputs - population data'!$A$7:$D$103,4,FALSE)</f>
        <v>0</v>
      </c>
      <c r="R175" s="36">
        <f>+SUMIF('Mapping Population'!$C$4:$C$83,$A175&amp;R$148,'Mapping Population'!$D$4:$D$83)*VLOOKUP($A175,'Inputs - population data'!$A$7:$D$103,4,FALSE)</f>
        <v>104600</v>
      </c>
    </row>
    <row r="176" spans="1:18" x14ac:dyDescent="0.25">
      <c r="A176" s="1" t="s">
        <v>12</v>
      </c>
      <c r="B176" s="36">
        <f>+SUMIF('Mapping Population'!$C$4:$C$83,$A176&amp;B$148,'Mapping Population'!$D$4:$D$83)*VLOOKUP($A176,'Inputs - population data'!$A$7:$D$103,4,FALSE)</f>
        <v>4180</v>
      </c>
      <c r="C176" s="36">
        <f>+SUMIF('Mapping Population'!$C$4:$C$83,$A176&amp;C$148,'Mapping Population'!$D$4:$D$83)*VLOOKUP($A176,'Inputs - population data'!$A$7:$D$103,4,FALSE)</f>
        <v>0</v>
      </c>
      <c r="D176" s="36">
        <f>+SUMIF('Mapping Population'!$C$4:$C$83,$A176&amp;D$148,'Mapping Population'!$D$4:$D$83)*VLOOKUP($A176,'Inputs - population data'!$A$7:$D$103,4,FALSE)</f>
        <v>0</v>
      </c>
      <c r="E176" s="36">
        <f>+SUMIF('Mapping Population'!$C$4:$C$83,$A176&amp;E$148,'Mapping Population'!$D$4:$D$83)*VLOOKUP($A176,'Inputs - population data'!$A$7:$D$103,4,FALSE)</f>
        <v>0</v>
      </c>
      <c r="F176" s="36">
        <f>+SUMIF('Mapping Population'!$C$4:$C$83,$A176&amp;F$148,'Mapping Population'!$D$4:$D$83)*VLOOKUP($A176,'Inputs - population data'!$A$7:$D$103,4,FALSE)</f>
        <v>0</v>
      </c>
      <c r="G176" s="36">
        <f>+SUMIF('Mapping Population'!$C$4:$C$83,$A176&amp;G$148,'Mapping Population'!$D$4:$D$83)*VLOOKUP($A176,'Inputs - population data'!$A$7:$D$103,4,FALSE)</f>
        <v>0</v>
      </c>
      <c r="H176" s="36">
        <f>+SUMIF('Mapping Population'!$C$4:$C$83,$A176&amp;H$148,'Mapping Population'!$D$4:$D$83)*VLOOKUP($A176,'Inputs - population data'!$A$7:$D$103,4,FALSE)</f>
        <v>0</v>
      </c>
      <c r="I176" s="36">
        <f>+SUMIF('Mapping Population'!$C$4:$C$83,$A176&amp;I$148,'Mapping Population'!$D$4:$D$83)*VLOOKUP($A176,'Inputs - population data'!$A$7:$D$103,4,FALSE)</f>
        <v>0</v>
      </c>
      <c r="J176" s="36">
        <f>+SUMIF('Mapping Population'!$C$4:$C$83,$A176&amp;J$148,'Mapping Population'!$D$4:$D$83)*VLOOKUP($A176,'Inputs - population data'!$A$7:$D$103,4,FALSE)</f>
        <v>0</v>
      </c>
      <c r="K176" s="36">
        <f>+SUMIF('Mapping Population'!$C$4:$C$83,$A176&amp;K$148,'Mapping Population'!$D$4:$D$83)*VLOOKUP($A176,'Inputs - population data'!$A$7:$D$103,4,FALSE)</f>
        <v>0</v>
      </c>
      <c r="L176" s="36">
        <f>+SUMIF('Mapping Population'!$C$4:$C$83,$A176&amp;L$148,'Mapping Population'!$D$4:$D$83)*VLOOKUP($A176,'Inputs - population data'!$A$7:$D$103,4,FALSE)</f>
        <v>0</v>
      </c>
      <c r="M176" s="36">
        <f>+SUMIF('Mapping Population'!$C$4:$C$83,$A176&amp;M$148,'Mapping Population'!$D$4:$D$83)*VLOOKUP($A176,'Inputs - population data'!$A$7:$D$103,4,FALSE)</f>
        <v>0</v>
      </c>
      <c r="N176" s="36">
        <f>+SUMIF('Mapping Population'!$C$4:$C$83,$A176&amp;N$148,'Mapping Population'!$D$4:$D$83)*VLOOKUP($A176,'Inputs - population data'!$A$7:$D$103,4,FALSE)</f>
        <v>0</v>
      </c>
      <c r="O176" s="36">
        <f>+SUMIF('Mapping Population'!$C$4:$C$83,$A176&amp;O$148,'Mapping Population'!$D$4:$D$83)*VLOOKUP($A176,'Inputs - population data'!$A$7:$D$103,4,FALSE)</f>
        <v>0</v>
      </c>
      <c r="P176" s="36">
        <f>+SUMIF('Mapping Population'!$C$4:$C$83,$A176&amp;P$148,'Mapping Population'!$D$4:$D$83)*VLOOKUP($A176,'Inputs - population data'!$A$7:$D$103,4,FALSE)</f>
        <v>0</v>
      </c>
      <c r="Q176" s="36">
        <f>+SUMIF('Mapping Population'!$C$4:$C$83,$A176&amp;Q$148,'Mapping Population'!$D$4:$D$83)*VLOOKUP($A176,'Inputs - population data'!$A$7:$D$103,4,FALSE)</f>
        <v>0</v>
      </c>
      <c r="R176" s="36">
        <f>+SUMIF('Mapping Population'!$C$4:$C$83,$A176&amp;R$148,'Mapping Population'!$D$4:$D$83)*VLOOKUP($A176,'Inputs - population data'!$A$7:$D$103,4,FALSE)</f>
        <v>0</v>
      </c>
    </row>
    <row r="177" spans="1:18" x14ac:dyDescent="0.25">
      <c r="A177" s="1" t="s">
        <v>23</v>
      </c>
      <c r="B177" s="36">
        <f>+SUMIF('Mapping Population'!$C$4:$C$83,$A177&amp;B$148,'Mapping Population'!$D$4:$D$83)*VLOOKUP($A177,'Inputs - population data'!$A$7:$D$103,4,FALSE)</f>
        <v>0</v>
      </c>
      <c r="C177" s="36">
        <f>+SUMIF('Mapping Population'!$C$4:$C$83,$A177&amp;C$148,'Mapping Population'!$D$4:$D$83)*VLOOKUP($A177,'Inputs - population data'!$A$7:$D$103,4,FALSE)</f>
        <v>0</v>
      </c>
      <c r="D177" s="36">
        <f>+SUMIF('Mapping Population'!$C$4:$C$83,$A177&amp;D$148,'Mapping Population'!$D$4:$D$83)*VLOOKUP($A177,'Inputs - population data'!$A$7:$D$103,4,FALSE)</f>
        <v>0</v>
      </c>
      <c r="E177" s="36">
        <f>+SUMIF('Mapping Population'!$C$4:$C$83,$A177&amp;E$148,'Mapping Population'!$D$4:$D$83)*VLOOKUP($A177,'Inputs - population data'!$A$7:$D$103,4,FALSE)</f>
        <v>0</v>
      </c>
      <c r="F177" s="36">
        <f>+SUMIF('Mapping Population'!$C$4:$C$83,$A177&amp;F$148,'Mapping Population'!$D$4:$D$83)*VLOOKUP($A177,'Inputs - population data'!$A$7:$D$103,4,FALSE)</f>
        <v>0</v>
      </c>
      <c r="G177" s="36">
        <f>+SUMIF('Mapping Population'!$C$4:$C$83,$A177&amp;G$148,'Mapping Population'!$D$4:$D$83)*VLOOKUP($A177,'Inputs - population data'!$A$7:$D$103,4,FALSE)</f>
        <v>0</v>
      </c>
      <c r="H177" s="36">
        <f>+SUMIF('Mapping Population'!$C$4:$C$83,$A177&amp;H$148,'Mapping Population'!$D$4:$D$83)*VLOOKUP($A177,'Inputs - population data'!$A$7:$D$103,4,FALSE)</f>
        <v>0</v>
      </c>
      <c r="I177" s="36">
        <f>+SUMIF('Mapping Population'!$C$4:$C$83,$A177&amp;I$148,'Mapping Population'!$D$4:$D$83)*VLOOKUP($A177,'Inputs - population data'!$A$7:$D$103,4,FALSE)</f>
        <v>0</v>
      </c>
      <c r="J177" s="36">
        <f>+SUMIF('Mapping Population'!$C$4:$C$83,$A177&amp;J$148,'Mapping Population'!$D$4:$D$83)*VLOOKUP($A177,'Inputs - population data'!$A$7:$D$103,4,FALSE)</f>
        <v>0</v>
      </c>
      <c r="K177" s="36">
        <f>+SUMIF('Mapping Population'!$C$4:$C$83,$A177&amp;K$148,'Mapping Population'!$D$4:$D$83)*VLOOKUP($A177,'Inputs - population data'!$A$7:$D$103,4,FALSE)</f>
        <v>0</v>
      </c>
      <c r="L177" s="36">
        <f>+SUMIF('Mapping Population'!$C$4:$C$83,$A177&amp;L$148,'Mapping Population'!$D$4:$D$83)*VLOOKUP($A177,'Inputs - population data'!$A$7:$D$103,4,FALSE)</f>
        <v>0</v>
      </c>
      <c r="M177" s="36">
        <f>+SUMIF('Mapping Population'!$C$4:$C$83,$A177&amp;M$148,'Mapping Population'!$D$4:$D$83)*VLOOKUP($A177,'Inputs - population data'!$A$7:$D$103,4,FALSE)</f>
        <v>29000</v>
      </c>
      <c r="N177" s="36">
        <f>+SUMIF('Mapping Population'!$C$4:$C$83,$A177&amp;N$148,'Mapping Population'!$D$4:$D$83)*VLOOKUP($A177,'Inputs - population data'!$A$7:$D$103,4,FALSE)</f>
        <v>0</v>
      </c>
      <c r="O177" s="36">
        <f>+SUMIF('Mapping Population'!$C$4:$C$83,$A177&amp;O$148,'Mapping Population'!$D$4:$D$83)*VLOOKUP($A177,'Inputs - population data'!$A$7:$D$103,4,FALSE)</f>
        <v>0</v>
      </c>
      <c r="P177" s="36">
        <f>+SUMIF('Mapping Population'!$C$4:$C$83,$A177&amp;P$148,'Mapping Population'!$D$4:$D$83)*VLOOKUP($A177,'Inputs - population data'!$A$7:$D$103,4,FALSE)</f>
        <v>0</v>
      </c>
      <c r="Q177" s="36">
        <f>+SUMIF('Mapping Population'!$C$4:$C$83,$A177&amp;Q$148,'Mapping Population'!$D$4:$D$83)*VLOOKUP($A177,'Inputs - population data'!$A$7:$D$103,4,FALSE)</f>
        <v>0</v>
      </c>
      <c r="R177" s="36">
        <f>+SUMIF('Mapping Population'!$C$4:$C$83,$A177&amp;R$148,'Mapping Population'!$D$4:$D$83)*VLOOKUP($A177,'Inputs - population data'!$A$7:$D$103,4,FALSE)</f>
        <v>0</v>
      </c>
    </row>
    <row r="178" spans="1:18" x14ac:dyDescent="0.25">
      <c r="A178" s="1" t="s">
        <v>22</v>
      </c>
      <c r="B178" s="36">
        <f>+SUMIF('Mapping Population'!$C$4:$C$83,$A178&amp;B$148,'Mapping Population'!$D$4:$D$83)*VLOOKUP($A178,'Inputs - population data'!$A$7:$D$103,4,FALSE)</f>
        <v>0</v>
      </c>
      <c r="C178" s="36">
        <f>+SUMIF('Mapping Population'!$C$4:$C$83,$A178&amp;C$148,'Mapping Population'!$D$4:$D$83)*VLOOKUP($A178,'Inputs - population data'!$A$7:$D$103,4,FALSE)</f>
        <v>0</v>
      </c>
      <c r="D178" s="36">
        <f>+SUMIF('Mapping Population'!$C$4:$C$83,$A178&amp;D$148,'Mapping Population'!$D$4:$D$83)*VLOOKUP($A178,'Inputs - population data'!$A$7:$D$103,4,FALSE)</f>
        <v>0</v>
      </c>
      <c r="E178" s="36">
        <f>+SUMIF('Mapping Population'!$C$4:$C$83,$A178&amp;E$148,'Mapping Population'!$D$4:$D$83)*VLOOKUP($A178,'Inputs - population data'!$A$7:$D$103,4,FALSE)</f>
        <v>0</v>
      </c>
      <c r="F178" s="36">
        <f>+SUMIF('Mapping Population'!$C$4:$C$83,$A178&amp;F$148,'Mapping Population'!$D$4:$D$83)*VLOOKUP($A178,'Inputs - population data'!$A$7:$D$103,4,FALSE)</f>
        <v>0</v>
      </c>
      <c r="G178" s="36">
        <f>+SUMIF('Mapping Population'!$C$4:$C$83,$A178&amp;G$148,'Mapping Population'!$D$4:$D$83)*VLOOKUP($A178,'Inputs - population data'!$A$7:$D$103,4,FALSE)</f>
        <v>0</v>
      </c>
      <c r="H178" s="36">
        <f>+SUMIF('Mapping Population'!$C$4:$C$83,$A178&amp;H$148,'Mapping Population'!$D$4:$D$83)*VLOOKUP($A178,'Inputs - population data'!$A$7:$D$103,4,FALSE)</f>
        <v>0</v>
      </c>
      <c r="I178" s="36">
        <f>+SUMIF('Mapping Population'!$C$4:$C$83,$A178&amp;I$148,'Mapping Population'!$D$4:$D$83)*VLOOKUP($A178,'Inputs - population data'!$A$7:$D$103,4,FALSE)</f>
        <v>0</v>
      </c>
      <c r="J178" s="36">
        <f>+SUMIF('Mapping Population'!$C$4:$C$83,$A178&amp;J$148,'Mapping Population'!$D$4:$D$83)*VLOOKUP($A178,'Inputs - population data'!$A$7:$D$103,4,FALSE)</f>
        <v>0</v>
      </c>
      <c r="K178" s="36">
        <f>+SUMIF('Mapping Population'!$C$4:$C$83,$A178&amp;K$148,'Mapping Population'!$D$4:$D$83)*VLOOKUP($A178,'Inputs - population data'!$A$7:$D$103,4,FALSE)</f>
        <v>0</v>
      </c>
      <c r="L178" s="36">
        <f>+SUMIF('Mapping Population'!$C$4:$C$83,$A178&amp;L$148,'Mapping Population'!$D$4:$D$83)*VLOOKUP($A178,'Inputs - population data'!$A$7:$D$103,4,FALSE)</f>
        <v>0</v>
      </c>
      <c r="M178" s="36">
        <f>+SUMIF('Mapping Population'!$C$4:$C$83,$A178&amp;M$148,'Mapping Population'!$D$4:$D$83)*VLOOKUP($A178,'Inputs - population data'!$A$7:$D$103,4,FALSE)</f>
        <v>0</v>
      </c>
      <c r="N178" s="36">
        <f>+SUMIF('Mapping Population'!$C$4:$C$83,$A178&amp;N$148,'Mapping Population'!$D$4:$D$83)*VLOOKUP($A178,'Inputs - population data'!$A$7:$D$103,4,FALSE)</f>
        <v>0</v>
      </c>
      <c r="O178" s="36">
        <f>+SUMIF('Mapping Population'!$C$4:$C$83,$A178&amp;O$148,'Mapping Population'!$D$4:$D$83)*VLOOKUP($A178,'Inputs - population data'!$A$7:$D$103,4,FALSE)</f>
        <v>0</v>
      </c>
      <c r="P178" s="36">
        <f>+SUMIF('Mapping Population'!$C$4:$C$83,$A178&amp;P$148,'Mapping Population'!$D$4:$D$83)*VLOOKUP($A178,'Inputs - population data'!$A$7:$D$103,4,FALSE)</f>
        <v>0</v>
      </c>
      <c r="Q178" s="36">
        <f>+SUMIF('Mapping Population'!$C$4:$C$83,$A178&amp;Q$148,'Mapping Population'!$D$4:$D$83)*VLOOKUP($A178,'Inputs - population data'!$A$7:$D$103,4,FALSE)</f>
        <v>0</v>
      </c>
      <c r="R178" s="36">
        <f>+SUMIF('Mapping Population'!$C$4:$C$83,$A178&amp;R$148,'Mapping Population'!$D$4:$D$83)*VLOOKUP($A178,'Inputs - population data'!$A$7:$D$103,4,FALSE)</f>
        <v>0</v>
      </c>
    </row>
    <row r="179" spans="1:18" x14ac:dyDescent="0.25">
      <c r="A179" s="1" t="s">
        <v>151</v>
      </c>
      <c r="B179" s="36">
        <f>+SUMIF('Mapping Population'!$C$4:$C$83,$A179&amp;B$148,'Mapping Population'!$D$4:$D$83)*VLOOKUP($A179,'Inputs - population data'!$A$7:$D$103,4,FALSE)</f>
        <v>0</v>
      </c>
      <c r="C179" s="36">
        <f>+SUMIF('Mapping Population'!$C$4:$C$83,$A179&amp;C$148,'Mapping Population'!$D$4:$D$83)*VLOOKUP($A179,'Inputs - population data'!$A$7:$D$103,4,FALSE)</f>
        <v>0</v>
      </c>
      <c r="D179" s="36">
        <f>+SUMIF('Mapping Population'!$C$4:$C$83,$A179&amp;D$148,'Mapping Population'!$D$4:$D$83)*VLOOKUP($A179,'Inputs - population data'!$A$7:$D$103,4,FALSE)</f>
        <v>0</v>
      </c>
      <c r="E179" s="36">
        <f>+SUMIF('Mapping Population'!$C$4:$C$83,$A179&amp;E$148,'Mapping Population'!$D$4:$D$83)*VLOOKUP($A179,'Inputs - population data'!$A$7:$D$103,4,FALSE)</f>
        <v>0</v>
      </c>
      <c r="F179" s="36">
        <f>+SUMIF('Mapping Population'!$C$4:$C$83,$A179&amp;F$148,'Mapping Population'!$D$4:$D$83)*VLOOKUP($A179,'Inputs - population data'!$A$7:$D$103,4,FALSE)</f>
        <v>0</v>
      </c>
      <c r="G179" s="36">
        <f>+SUMIF('Mapping Population'!$C$4:$C$83,$A179&amp;G$148,'Mapping Population'!$D$4:$D$83)*VLOOKUP($A179,'Inputs - population data'!$A$7:$D$103,4,FALSE)</f>
        <v>0</v>
      </c>
      <c r="H179" s="36">
        <f>+SUMIF('Mapping Population'!$C$4:$C$83,$A179&amp;H$148,'Mapping Population'!$D$4:$D$83)*VLOOKUP($A179,'Inputs - population data'!$A$7:$D$103,4,FALSE)</f>
        <v>0</v>
      </c>
      <c r="I179" s="36">
        <f>+SUMIF('Mapping Population'!$C$4:$C$83,$A179&amp;I$148,'Mapping Population'!$D$4:$D$83)*VLOOKUP($A179,'Inputs - population data'!$A$7:$D$103,4,FALSE)</f>
        <v>0</v>
      </c>
      <c r="J179" s="36">
        <f>+SUMIF('Mapping Population'!$C$4:$C$83,$A179&amp;J$148,'Mapping Population'!$D$4:$D$83)*VLOOKUP($A179,'Inputs - population data'!$A$7:$D$103,4,FALSE)</f>
        <v>0</v>
      </c>
      <c r="K179" s="36">
        <f>+SUMIF('Mapping Population'!$C$4:$C$83,$A179&amp;K$148,'Mapping Population'!$D$4:$D$83)*VLOOKUP($A179,'Inputs - population data'!$A$7:$D$103,4,FALSE)</f>
        <v>0</v>
      </c>
      <c r="L179" s="36">
        <f>+SUMIF('Mapping Population'!$C$4:$C$83,$A179&amp;L$148,'Mapping Population'!$D$4:$D$83)*VLOOKUP($A179,'Inputs - population data'!$A$7:$D$103,4,FALSE)</f>
        <v>0</v>
      </c>
      <c r="M179" s="36">
        <f>+SUMIF('Mapping Population'!$C$4:$C$83,$A179&amp;M$148,'Mapping Population'!$D$4:$D$83)*VLOOKUP($A179,'Inputs - population data'!$A$7:$D$103,4,FALSE)</f>
        <v>23500</v>
      </c>
      <c r="N179" s="36">
        <f>+SUMIF('Mapping Population'!$C$4:$C$83,$A179&amp;N$148,'Mapping Population'!$D$4:$D$83)*VLOOKUP($A179,'Inputs - population data'!$A$7:$D$103,4,FALSE)</f>
        <v>0</v>
      </c>
      <c r="O179" s="36">
        <f>+SUMIF('Mapping Population'!$C$4:$C$83,$A179&amp;O$148,'Mapping Population'!$D$4:$D$83)*VLOOKUP($A179,'Inputs - population data'!$A$7:$D$103,4,FALSE)</f>
        <v>0</v>
      </c>
      <c r="P179" s="36">
        <f>+SUMIF('Mapping Population'!$C$4:$C$83,$A179&amp;P$148,'Mapping Population'!$D$4:$D$83)*VLOOKUP($A179,'Inputs - population data'!$A$7:$D$103,4,FALSE)</f>
        <v>0</v>
      </c>
      <c r="Q179" s="36">
        <f>+SUMIF('Mapping Population'!$C$4:$C$83,$A179&amp;Q$148,'Mapping Population'!$D$4:$D$83)*VLOOKUP($A179,'Inputs - population data'!$A$7:$D$103,4,FALSE)</f>
        <v>0</v>
      </c>
      <c r="R179" s="36">
        <f>+SUMIF('Mapping Population'!$C$4:$C$83,$A179&amp;R$148,'Mapping Population'!$D$4:$D$83)*VLOOKUP($A179,'Inputs - population data'!$A$7:$D$103,4,FALSE)</f>
        <v>0</v>
      </c>
    </row>
    <row r="180" spans="1:18" x14ac:dyDescent="0.25">
      <c r="A180" s="1" t="s">
        <v>79</v>
      </c>
      <c r="B180" s="36">
        <f>+SUMIF('Mapping Population'!$C$4:$C$83,$A180&amp;B$148,'Mapping Population'!$D$4:$D$83)*VLOOKUP($A180,'Inputs - population data'!$A$7:$D$103,4,FALSE)</f>
        <v>0</v>
      </c>
      <c r="C180" s="36">
        <f>+SUMIF('Mapping Population'!$C$4:$C$83,$A180&amp;C$148,'Mapping Population'!$D$4:$D$83)*VLOOKUP($A180,'Inputs - population data'!$A$7:$D$103,4,FALSE)</f>
        <v>0</v>
      </c>
      <c r="D180" s="36">
        <f>+SUMIF('Mapping Population'!$C$4:$C$83,$A180&amp;D$148,'Mapping Population'!$D$4:$D$83)*VLOOKUP($A180,'Inputs - population data'!$A$7:$D$103,4,FALSE)</f>
        <v>0</v>
      </c>
      <c r="E180" s="36">
        <f>+SUMIF('Mapping Population'!$C$4:$C$83,$A180&amp;E$148,'Mapping Population'!$D$4:$D$83)*VLOOKUP($A180,'Inputs - population data'!$A$7:$D$103,4,FALSE)</f>
        <v>0</v>
      </c>
      <c r="F180" s="36">
        <f>+SUMIF('Mapping Population'!$C$4:$C$83,$A180&amp;F$148,'Mapping Population'!$D$4:$D$83)*VLOOKUP($A180,'Inputs - population data'!$A$7:$D$103,4,FALSE)</f>
        <v>0</v>
      </c>
      <c r="G180" s="36">
        <f>+SUMIF('Mapping Population'!$C$4:$C$83,$A180&amp;G$148,'Mapping Population'!$D$4:$D$83)*VLOOKUP($A180,'Inputs - population data'!$A$7:$D$103,4,FALSE)</f>
        <v>0</v>
      </c>
      <c r="H180" s="36">
        <f>+SUMIF('Mapping Population'!$C$4:$C$83,$A180&amp;H$148,'Mapping Population'!$D$4:$D$83)*VLOOKUP($A180,'Inputs - population data'!$A$7:$D$103,4,FALSE)</f>
        <v>0</v>
      </c>
      <c r="I180" s="36">
        <f>+SUMIF('Mapping Population'!$C$4:$C$83,$A180&amp;I$148,'Mapping Population'!$D$4:$D$83)*VLOOKUP($A180,'Inputs - population data'!$A$7:$D$103,4,FALSE)</f>
        <v>0</v>
      </c>
      <c r="J180" s="36">
        <f>+SUMIF('Mapping Population'!$C$4:$C$83,$A180&amp;J$148,'Mapping Population'!$D$4:$D$83)*VLOOKUP($A180,'Inputs - population data'!$A$7:$D$103,4,FALSE)</f>
        <v>0</v>
      </c>
      <c r="K180" s="36">
        <f>+SUMIF('Mapping Population'!$C$4:$C$83,$A180&amp;K$148,'Mapping Population'!$D$4:$D$83)*VLOOKUP($A180,'Inputs - population data'!$A$7:$D$103,4,FALSE)</f>
        <v>0</v>
      </c>
      <c r="L180" s="36">
        <f>+SUMIF('Mapping Population'!$C$4:$C$83,$A180&amp;L$148,'Mapping Population'!$D$4:$D$83)*VLOOKUP($A180,'Inputs - population data'!$A$7:$D$103,4,FALSE)</f>
        <v>0</v>
      </c>
      <c r="M180" s="36">
        <f>+SUMIF('Mapping Population'!$C$4:$C$83,$A180&amp;M$148,'Mapping Population'!$D$4:$D$83)*VLOOKUP($A180,'Inputs - population data'!$A$7:$D$103,4,FALSE)</f>
        <v>32600</v>
      </c>
      <c r="N180" s="36">
        <f>+SUMIF('Mapping Population'!$C$4:$C$83,$A180&amp;N$148,'Mapping Population'!$D$4:$D$83)*VLOOKUP($A180,'Inputs - population data'!$A$7:$D$103,4,FALSE)</f>
        <v>0</v>
      </c>
      <c r="O180" s="36">
        <f>+SUMIF('Mapping Population'!$C$4:$C$83,$A180&amp;O$148,'Mapping Population'!$D$4:$D$83)*VLOOKUP($A180,'Inputs - population data'!$A$7:$D$103,4,FALSE)</f>
        <v>0</v>
      </c>
      <c r="P180" s="36">
        <f>+SUMIF('Mapping Population'!$C$4:$C$83,$A180&amp;P$148,'Mapping Population'!$D$4:$D$83)*VLOOKUP($A180,'Inputs - population data'!$A$7:$D$103,4,FALSE)</f>
        <v>0</v>
      </c>
      <c r="Q180" s="36">
        <f>+SUMIF('Mapping Population'!$C$4:$C$83,$A180&amp;Q$148,'Mapping Population'!$D$4:$D$83)*VLOOKUP($A180,'Inputs - population data'!$A$7:$D$103,4,FALSE)</f>
        <v>0</v>
      </c>
      <c r="R180" s="36">
        <f>+SUMIF('Mapping Population'!$C$4:$C$83,$A180&amp;R$148,'Mapping Population'!$D$4:$D$83)*VLOOKUP($A180,'Inputs - population data'!$A$7:$D$103,4,FALSE)</f>
        <v>0</v>
      </c>
    </row>
    <row r="181" spans="1:18" x14ac:dyDescent="0.25">
      <c r="A181" s="1" t="s">
        <v>68</v>
      </c>
      <c r="B181" s="36">
        <f>+SUMIF('Mapping Population'!$C$4:$C$83,$A181&amp;B$148,'Mapping Population'!$D$4:$D$83)*VLOOKUP($A181,'Inputs - population data'!$A$7:$D$103,4,FALSE)</f>
        <v>0</v>
      </c>
      <c r="C181" s="36">
        <f>+SUMIF('Mapping Population'!$C$4:$C$83,$A181&amp;C$148,'Mapping Population'!$D$4:$D$83)*VLOOKUP($A181,'Inputs - population data'!$A$7:$D$103,4,FALSE)</f>
        <v>0</v>
      </c>
      <c r="D181" s="36">
        <f>+SUMIF('Mapping Population'!$C$4:$C$83,$A181&amp;D$148,'Mapping Population'!$D$4:$D$83)*VLOOKUP($A181,'Inputs - population data'!$A$7:$D$103,4,FALSE)</f>
        <v>0</v>
      </c>
      <c r="E181" s="36">
        <f>+SUMIF('Mapping Population'!$C$4:$C$83,$A181&amp;E$148,'Mapping Population'!$D$4:$D$83)*VLOOKUP($A181,'Inputs - population data'!$A$7:$D$103,4,FALSE)</f>
        <v>0</v>
      </c>
      <c r="F181" s="36">
        <f>+SUMIF('Mapping Population'!$C$4:$C$83,$A181&amp;F$148,'Mapping Population'!$D$4:$D$83)*VLOOKUP($A181,'Inputs - population data'!$A$7:$D$103,4,FALSE)</f>
        <v>0</v>
      </c>
      <c r="G181" s="36">
        <f>+SUMIF('Mapping Population'!$C$4:$C$83,$A181&amp;G$148,'Mapping Population'!$D$4:$D$83)*VLOOKUP($A181,'Inputs - population data'!$A$7:$D$103,4,FALSE)</f>
        <v>0</v>
      </c>
      <c r="H181" s="36">
        <f>+SUMIF('Mapping Population'!$C$4:$C$83,$A181&amp;H$148,'Mapping Population'!$D$4:$D$83)*VLOOKUP($A181,'Inputs - population data'!$A$7:$D$103,4,FALSE)</f>
        <v>0</v>
      </c>
      <c r="I181" s="36">
        <f>+SUMIF('Mapping Population'!$C$4:$C$83,$A181&amp;I$148,'Mapping Population'!$D$4:$D$83)*VLOOKUP($A181,'Inputs - population data'!$A$7:$D$103,4,FALSE)</f>
        <v>0</v>
      </c>
      <c r="J181" s="36">
        <f>+SUMIF('Mapping Population'!$C$4:$C$83,$A181&amp;J$148,'Mapping Population'!$D$4:$D$83)*VLOOKUP($A181,'Inputs - population data'!$A$7:$D$103,4,FALSE)</f>
        <v>0</v>
      </c>
      <c r="K181" s="36">
        <f>+SUMIF('Mapping Population'!$C$4:$C$83,$A181&amp;K$148,'Mapping Population'!$D$4:$D$83)*VLOOKUP($A181,'Inputs - population data'!$A$7:$D$103,4,FALSE)</f>
        <v>0</v>
      </c>
      <c r="L181" s="36">
        <f>+SUMIF('Mapping Population'!$C$4:$C$83,$A181&amp;L$148,'Mapping Population'!$D$4:$D$83)*VLOOKUP($A181,'Inputs - population data'!$A$7:$D$103,4,FALSE)</f>
        <v>0</v>
      </c>
      <c r="M181" s="36">
        <f>+SUMIF('Mapping Population'!$C$4:$C$83,$A181&amp;M$148,'Mapping Population'!$D$4:$D$83)*VLOOKUP($A181,'Inputs - population data'!$A$7:$D$103,4,FALSE)</f>
        <v>0</v>
      </c>
      <c r="N181" s="36">
        <f>+SUMIF('Mapping Population'!$C$4:$C$83,$A181&amp;N$148,'Mapping Population'!$D$4:$D$83)*VLOOKUP($A181,'Inputs - population data'!$A$7:$D$103,4,FALSE)</f>
        <v>0</v>
      </c>
      <c r="O181" s="36">
        <f>+SUMIF('Mapping Population'!$C$4:$C$83,$A181&amp;O$148,'Mapping Population'!$D$4:$D$83)*VLOOKUP($A181,'Inputs - population data'!$A$7:$D$103,4,FALSE)</f>
        <v>0</v>
      </c>
      <c r="P181" s="36">
        <f>+SUMIF('Mapping Population'!$C$4:$C$83,$A181&amp;P$148,'Mapping Population'!$D$4:$D$83)*VLOOKUP($A181,'Inputs - population data'!$A$7:$D$103,4,FALSE)</f>
        <v>58700</v>
      </c>
      <c r="Q181" s="36">
        <f>+SUMIF('Mapping Population'!$C$4:$C$83,$A181&amp;Q$148,'Mapping Population'!$D$4:$D$83)*VLOOKUP($A181,'Inputs - population data'!$A$7:$D$103,4,FALSE)</f>
        <v>0</v>
      </c>
      <c r="R181" s="36">
        <f>+SUMIF('Mapping Population'!$C$4:$C$83,$A181&amp;R$148,'Mapping Population'!$D$4:$D$83)*VLOOKUP($A181,'Inputs - population data'!$A$7:$D$103,4,FALSE)</f>
        <v>0</v>
      </c>
    </row>
    <row r="182" spans="1:18" x14ac:dyDescent="0.25">
      <c r="A182" s="1" t="s">
        <v>70</v>
      </c>
      <c r="B182" s="36">
        <f>+SUMIF('Mapping Population'!$C$4:$C$83,$A182&amp;B$148,'Mapping Population'!$D$4:$D$83)*VLOOKUP($A182,'Inputs - population data'!$A$7:$D$103,4,FALSE)</f>
        <v>0</v>
      </c>
      <c r="C182" s="36">
        <f>+SUMIF('Mapping Population'!$C$4:$C$83,$A182&amp;C$148,'Mapping Population'!$D$4:$D$83)*VLOOKUP($A182,'Inputs - population data'!$A$7:$D$103,4,FALSE)</f>
        <v>0</v>
      </c>
      <c r="D182" s="36">
        <f>+SUMIF('Mapping Population'!$C$4:$C$83,$A182&amp;D$148,'Mapping Population'!$D$4:$D$83)*VLOOKUP($A182,'Inputs - population data'!$A$7:$D$103,4,FALSE)</f>
        <v>0</v>
      </c>
      <c r="E182" s="36">
        <f>+SUMIF('Mapping Population'!$C$4:$C$83,$A182&amp;E$148,'Mapping Population'!$D$4:$D$83)*VLOOKUP($A182,'Inputs - population data'!$A$7:$D$103,4,FALSE)</f>
        <v>0</v>
      </c>
      <c r="F182" s="36">
        <f>+SUMIF('Mapping Population'!$C$4:$C$83,$A182&amp;F$148,'Mapping Population'!$D$4:$D$83)*VLOOKUP($A182,'Inputs - population data'!$A$7:$D$103,4,FALSE)</f>
        <v>0</v>
      </c>
      <c r="G182" s="36">
        <f>+SUMIF('Mapping Population'!$C$4:$C$83,$A182&amp;G$148,'Mapping Population'!$D$4:$D$83)*VLOOKUP($A182,'Inputs - population data'!$A$7:$D$103,4,FALSE)</f>
        <v>0</v>
      </c>
      <c r="H182" s="36">
        <f>+SUMIF('Mapping Population'!$C$4:$C$83,$A182&amp;H$148,'Mapping Population'!$D$4:$D$83)*VLOOKUP($A182,'Inputs - population data'!$A$7:$D$103,4,FALSE)</f>
        <v>0</v>
      </c>
      <c r="I182" s="36">
        <f>+SUMIF('Mapping Population'!$C$4:$C$83,$A182&amp;I$148,'Mapping Population'!$D$4:$D$83)*VLOOKUP($A182,'Inputs - population data'!$A$7:$D$103,4,FALSE)</f>
        <v>21560</v>
      </c>
      <c r="J182" s="36">
        <f>+SUMIF('Mapping Population'!$C$4:$C$83,$A182&amp;J$148,'Mapping Population'!$D$4:$D$83)*VLOOKUP($A182,'Inputs - population data'!$A$7:$D$103,4,FALSE)</f>
        <v>27440.000000000004</v>
      </c>
      <c r="K182" s="36">
        <f>+SUMIF('Mapping Population'!$C$4:$C$83,$A182&amp;K$148,'Mapping Population'!$D$4:$D$83)*VLOOKUP($A182,'Inputs - population data'!$A$7:$D$103,4,FALSE)</f>
        <v>0</v>
      </c>
      <c r="L182" s="36">
        <f>+SUMIF('Mapping Population'!$C$4:$C$83,$A182&amp;L$148,'Mapping Population'!$D$4:$D$83)*VLOOKUP($A182,'Inputs - population data'!$A$7:$D$103,4,FALSE)</f>
        <v>0</v>
      </c>
      <c r="M182" s="36">
        <f>+SUMIF('Mapping Population'!$C$4:$C$83,$A182&amp;M$148,'Mapping Population'!$D$4:$D$83)*VLOOKUP($A182,'Inputs - population data'!$A$7:$D$103,4,FALSE)</f>
        <v>0</v>
      </c>
      <c r="N182" s="36">
        <f>+SUMIF('Mapping Population'!$C$4:$C$83,$A182&amp;N$148,'Mapping Population'!$D$4:$D$83)*VLOOKUP($A182,'Inputs - population data'!$A$7:$D$103,4,FALSE)</f>
        <v>0</v>
      </c>
      <c r="O182" s="36">
        <f>+SUMIF('Mapping Population'!$C$4:$C$83,$A182&amp;O$148,'Mapping Population'!$D$4:$D$83)*VLOOKUP($A182,'Inputs - population data'!$A$7:$D$103,4,FALSE)</f>
        <v>0</v>
      </c>
      <c r="P182" s="36">
        <f>+SUMIF('Mapping Population'!$C$4:$C$83,$A182&amp;P$148,'Mapping Population'!$D$4:$D$83)*VLOOKUP($A182,'Inputs - population data'!$A$7:$D$103,4,FALSE)</f>
        <v>0</v>
      </c>
      <c r="Q182" s="36">
        <f>+SUMIF('Mapping Population'!$C$4:$C$83,$A182&amp;Q$148,'Mapping Population'!$D$4:$D$83)*VLOOKUP($A182,'Inputs - population data'!$A$7:$D$103,4,FALSE)</f>
        <v>0</v>
      </c>
      <c r="R182" s="36">
        <f>+SUMIF('Mapping Population'!$C$4:$C$83,$A182&amp;R$148,'Mapping Population'!$D$4:$D$83)*VLOOKUP($A182,'Inputs - population data'!$A$7:$D$103,4,FALSE)</f>
        <v>0</v>
      </c>
    </row>
    <row r="183" spans="1:18" x14ac:dyDescent="0.25">
      <c r="A183" s="1" t="s">
        <v>30</v>
      </c>
      <c r="B183" s="36">
        <f>+SUMIF('Mapping Population'!$C$4:$C$83,$A183&amp;B$148,'Mapping Population'!$D$4:$D$83)*VLOOKUP($A183,'Inputs - population data'!$A$7:$D$103,4,FALSE)</f>
        <v>0</v>
      </c>
      <c r="C183" s="36">
        <f>+SUMIF('Mapping Population'!$C$4:$C$83,$A183&amp;C$148,'Mapping Population'!$D$4:$D$83)*VLOOKUP($A183,'Inputs - population data'!$A$7:$D$103,4,FALSE)</f>
        <v>0</v>
      </c>
      <c r="D183" s="36">
        <f>+SUMIF('Mapping Population'!$C$4:$C$83,$A183&amp;D$148,'Mapping Population'!$D$4:$D$83)*VLOOKUP($A183,'Inputs - population data'!$A$7:$D$103,4,FALSE)</f>
        <v>0</v>
      </c>
      <c r="E183" s="36">
        <f>+SUMIF('Mapping Population'!$C$4:$C$83,$A183&amp;E$148,'Mapping Population'!$D$4:$D$83)*VLOOKUP($A183,'Inputs - population data'!$A$7:$D$103,4,FALSE)</f>
        <v>0</v>
      </c>
      <c r="F183" s="36">
        <f>+SUMIF('Mapping Population'!$C$4:$C$83,$A183&amp;F$148,'Mapping Population'!$D$4:$D$83)*VLOOKUP($A183,'Inputs - population data'!$A$7:$D$103,4,FALSE)</f>
        <v>0</v>
      </c>
      <c r="G183" s="36">
        <f>+SUMIF('Mapping Population'!$C$4:$C$83,$A183&amp;G$148,'Mapping Population'!$D$4:$D$83)*VLOOKUP($A183,'Inputs - population data'!$A$7:$D$103,4,FALSE)</f>
        <v>0</v>
      </c>
      <c r="H183" s="36">
        <f>+SUMIF('Mapping Population'!$C$4:$C$83,$A183&amp;H$148,'Mapping Population'!$D$4:$D$83)*VLOOKUP($A183,'Inputs - population data'!$A$7:$D$103,4,FALSE)</f>
        <v>0</v>
      </c>
      <c r="I183" s="36">
        <f>+SUMIF('Mapping Population'!$C$4:$C$83,$A183&amp;I$148,'Mapping Population'!$D$4:$D$83)*VLOOKUP($A183,'Inputs - population data'!$A$7:$D$103,4,FALSE)</f>
        <v>0</v>
      </c>
      <c r="J183" s="36">
        <f>+SUMIF('Mapping Population'!$C$4:$C$83,$A183&amp;J$148,'Mapping Population'!$D$4:$D$83)*VLOOKUP($A183,'Inputs - population data'!$A$7:$D$103,4,FALSE)</f>
        <v>0</v>
      </c>
      <c r="K183" s="36">
        <f>+SUMIF('Mapping Population'!$C$4:$C$83,$A183&amp;K$148,'Mapping Population'!$D$4:$D$83)*VLOOKUP($A183,'Inputs - population data'!$A$7:$D$103,4,FALSE)</f>
        <v>0</v>
      </c>
      <c r="L183" s="36">
        <f>+SUMIF('Mapping Population'!$C$4:$C$83,$A183&amp;L$148,'Mapping Population'!$D$4:$D$83)*VLOOKUP($A183,'Inputs - population data'!$A$7:$D$103,4,FALSE)</f>
        <v>0</v>
      </c>
      <c r="M183" s="36">
        <f>+SUMIF('Mapping Population'!$C$4:$C$83,$A183&amp;M$148,'Mapping Population'!$D$4:$D$83)*VLOOKUP($A183,'Inputs - population data'!$A$7:$D$103,4,FALSE)</f>
        <v>76500</v>
      </c>
      <c r="N183" s="36">
        <f>+SUMIF('Mapping Population'!$C$4:$C$83,$A183&amp;N$148,'Mapping Population'!$D$4:$D$83)*VLOOKUP($A183,'Inputs - population data'!$A$7:$D$103,4,FALSE)</f>
        <v>0</v>
      </c>
      <c r="O183" s="36">
        <f>+SUMIF('Mapping Population'!$C$4:$C$83,$A183&amp;O$148,'Mapping Population'!$D$4:$D$83)*VLOOKUP($A183,'Inputs - population data'!$A$7:$D$103,4,FALSE)</f>
        <v>0</v>
      </c>
      <c r="P183" s="36">
        <f>+SUMIF('Mapping Population'!$C$4:$C$83,$A183&amp;P$148,'Mapping Population'!$D$4:$D$83)*VLOOKUP($A183,'Inputs - population data'!$A$7:$D$103,4,FALSE)</f>
        <v>0</v>
      </c>
      <c r="Q183" s="36">
        <f>+SUMIF('Mapping Population'!$C$4:$C$83,$A183&amp;Q$148,'Mapping Population'!$D$4:$D$83)*VLOOKUP($A183,'Inputs - population data'!$A$7:$D$103,4,FALSE)</f>
        <v>0</v>
      </c>
      <c r="R183" s="36">
        <f>+SUMIF('Mapping Population'!$C$4:$C$83,$A183&amp;R$148,'Mapping Population'!$D$4:$D$83)*VLOOKUP($A183,'Inputs - population data'!$A$7:$D$103,4,FALSE)</f>
        <v>0</v>
      </c>
    </row>
    <row r="184" spans="1:18" x14ac:dyDescent="0.25">
      <c r="A184" s="1" t="s">
        <v>75</v>
      </c>
      <c r="B184" s="36">
        <f>+SUMIF('Mapping Population'!$C$4:$C$83,$A184&amp;B$148,'Mapping Population'!$D$4:$D$83)*VLOOKUP($A184,'Inputs - population data'!$A$7:$D$103,4,FALSE)</f>
        <v>0</v>
      </c>
      <c r="C184" s="36">
        <f>+SUMIF('Mapping Population'!$C$4:$C$83,$A184&amp;C$148,'Mapping Population'!$D$4:$D$83)*VLOOKUP($A184,'Inputs - population data'!$A$7:$D$103,4,FALSE)</f>
        <v>0</v>
      </c>
      <c r="D184" s="36">
        <f>+SUMIF('Mapping Population'!$C$4:$C$83,$A184&amp;D$148,'Mapping Population'!$D$4:$D$83)*VLOOKUP($A184,'Inputs - population data'!$A$7:$D$103,4,FALSE)</f>
        <v>0</v>
      </c>
      <c r="E184" s="36">
        <f>+SUMIF('Mapping Population'!$C$4:$C$83,$A184&amp;E$148,'Mapping Population'!$D$4:$D$83)*VLOOKUP($A184,'Inputs - population data'!$A$7:$D$103,4,FALSE)</f>
        <v>0</v>
      </c>
      <c r="F184" s="36">
        <f>+SUMIF('Mapping Population'!$C$4:$C$83,$A184&amp;F$148,'Mapping Population'!$D$4:$D$83)*VLOOKUP($A184,'Inputs - population data'!$A$7:$D$103,4,FALSE)</f>
        <v>0</v>
      </c>
      <c r="G184" s="36">
        <f>+SUMIF('Mapping Population'!$C$4:$C$83,$A184&amp;G$148,'Mapping Population'!$D$4:$D$83)*VLOOKUP($A184,'Inputs - population data'!$A$7:$D$103,4,FALSE)</f>
        <v>0</v>
      </c>
      <c r="H184" s="36">
        <f>+SUMIF('Mapping Population'!$C$4:$C$83,$A184&amp;H$148,'Mapping Population'!$D$4:$D$83)*VLOOKUP($A184,'Inputs - population data'!$A$7:$D$103,4,FALSE)</f>
        <v>8370</v>
      </c>
      <c r="I184" s="36">
        <f>+SUMIF('Mapping Population'!$C$4:$C$83,$A184&amp;I$148,'Mapping Population'!$D$4:$D$83)*VLOOKUP($A184,'Inputs - population data'!$A$7:$D$103,4,FALSE)</f>
        <v>0</v>
      </c>
      <c r="J184" s="36">
        <f>+SUMIF('Mapping Population'!$C$4:$C$83,$A184&amp;J$148,'Mapping Population'!$D$4:$D$83)*VLOOKUP($A184,'Inputs - population data'!$A$7:$D$103,4,FALSE)</f>
        <v>0</v>
      </c>
      <c r="K184" s="36">
        <f>+SUMIF('Mapping Population'!$C$4:$C$83,$A184&amp;K$148,'Mapping Population'!$D$4:$D$83)*VLOOKUP($A184,'Inputs - population data'!$A$7:$D$103,4,FALSE)</f>
        <v>0</v>
      </c>
      <c r="L184" s="36">
        <f>+SUMIF('Mapping Population'!$C$4:$C$83,$A184&amp;L$148,'Mapping Population'!$D$4:$D$83)*VLOOKUP($A184,'Inputs - population data'!$A$7:$D$103,4,FALSE)</f>
        <v>0</v>
      </c>
      <c r="M184" s="36">
        <f>+SUMIF('Mapping Population'!$C$4:$C$83,$A184&amp;M$148,'Mapping Population'!$D$4:$D$83)*VLOOKUP($A184,'Inputs - population data'!$A$7:$D$103,4,FALSE)</f>
        <v>0</v>
      </c>
      <c r="N184" s="36">
        <f>+SUMIF('Mapping Population'!$C$4:$C$83,$A184&amp;N$148,'Mapping Population'!$D$4:$D$83)*VLOOKUP($A184,'Inputs - population data'!$A$7:$D$103,4,FALSE)</f>
        <v>0</v>
      </c>
      <c r="O184" s="36">
        <f>+SUMIF('Mapping Population'!$C$4:$C$83,$A184&amp;O$148,'Mapping Population'!$D$4:$D$83)*VLOOKUP($A184,'Inputs - population data'!$A$7:$D$103,4,FALSE)</f>
        <v>0</v>
      </c>
      <c r="P184" s="36">
        <f>+SUMIF('Mapping Population'!$C$4:$C$83,$A184&amp;P$148,'Mapping Population'!$D$4:$D$83)*VLOOKUP($A184,'Inputs - population data'!$A$7:$D$103,4,FALSE)</f>
        <v>0</v>
      </c>
      <c r="Q184" s="36">
        <f>+SUMIF('Mapping Population'!$C$4:$C$83,$A184&amp;Q$148,'Mapping Population'!$D$4:$D$83)*VLOOKUP($A184,'Inputs - population data'!$A$7:$D$103,4,FALSE)</f>
        <v>0</v>
      </c>
      <c r="R184" s="36">
        <f>+SUMIF('Mapping Population'!$C$4:$C$83,$A184&amp;R$148,'Mapping Population'!$D$4:$D$83)*VLOOKUP($A184,'Inputs - population data'!$A$7:$D$103,4,FALSE)</f>
        <v>0</v>
      </c>
    </row>
    <row r="185" spans="1:18" x14ac:dyDescent="0.25">
      <c r="A185" s="1" t="s">
        <v>159</v>
      </c>
      <c r="B185" s="36">
        <f>+SUMIF('Mapping Population'!$C$4:$C$83,$A185&amp;B$148,'Mapping Population'!$D$4:$D$83)*VLOOKUP($A185,'Inputs - population data'!$A$7:$D$103,4,FALSE)</f>
        <v>0</v>
      </c>
      <c r="C185" s="36">
        <f>+SUMIF('Mapping Population'!$C$4:$C$83,$A185&amp;C$148,'Mapping Population'!$D$4:$D$83)*VLOOKUP($A185,'Inputs - population data'!$A$7:$D$103,4,FALSE)</f>
        <v>0</v>
      </c>
      <c r="D185" s="36">
        <f>+SUMIF('Mapping Population'!$C$4:$C$83,$A185&amp;D$148,'Mapping Population'!$D$4:$D$83)*VLOOKUP($A185,'Inputs - population data'!$A$7:$D$103,4,FALSE)</f>
        <v>0</v>
      </c>
      <c r="E185" s="36">
        <f>+SUMIF('Mapping Population'!$C$4:$C$83,$A185&amp;E$148,'Mapping Population'!$D$4:$D$83)*VLOOKUP($A185,'Inputs - population data'!$A$7:$D$103,4,FALSE)</f>
        <v>0</v>
      </c>
      <c r="F185" s="36">
        <f>+SUMIF('Mapping Population'!$C$4:$C$83,$A185&amp;F$148,'Mapping Population'!$D$4:$D$83)*VLOOKUP($A185,'Inputs - population data'!$A$7:$D$103,4,FALSE)</f>
        <v>0</v>
      </c>
      <c r="G185" s="36">
        <f>+SUMIF('Mapping Population'!$C$4:$C$83,$A185&amp;G$148,'Mapping Population'!$D$4:$D$83)*VLOOKUP($A185,'Inputs - population data'!$A$7:$D$103,4,FALSE)</f>
        <v>0</v>
      </c>
      <c r="H185" s="36">
        <f>+SUMIF('Mapping Population'!$C$4:$C$83,$A185&amp;H$148,'Mapping Population'!$D$4:$D$83)*VLOOKUP($A185,'Inputs - population data'!$A$7:$D$103,4,FALSE)</f>
        <v>0</v>
      </c>
      <c r="I185" s="36">
        <f>+SUMIF('Mapping Population'!$C$4:$C$83,$A185&amp;I$148,'Mapping Population'!$D$4:$D$83)*VLOOKUP($A185,'Inputs - population data'!$A$7:$D$103,4,FALSE)</f>
        <v>0</v>
      </c>
      <c r="J185" s="36">
        <f>+SUMIF('Mapping Population'!$C$4:$C$83,$A185&amp;J$148,'Mapping Population'!$D$4:$D$83)*VLOOKUP($A185,'Inputs - population data'!$A$7:$D$103,4,FALSE)</f>
        <v>0</v>
      </c>
      <c r="K185" s="36">
        <f>+SUMIF('Mapping Population'!$C$4:$C$83,$A185&amp;K$148,'Mapping Population'!$D$4:$D$83)*VLOOKUP($A185,'Inputs - population data'!$A$7:$D$103,4,FALSE)</f>
        <v>0</v>
      </c>
      <c r="L185" s="36">
        <f>+SUMIF('Mapping Population'!$C$4:$C$83,$A185&amp;L$148,'Mapping Population'!$D$4:$D$83)*VLOOKUP($A185,'Inputs - population data'!$A$7:$D$103,4,FALSE)</f>
        <v>0</v>
      </c>
      <c r="M185" s="36">
        <f>+SUMIF('Mapping Population'!$C$4:$C$83,$A185&amp;M$148,'Mapping Population'!$D$4:$D$83)*VLOOKUP($A185,'Inputs - population data'!$A$7:$D$103,4,FALSE)</f>
        <v>0</v>
      </c>
      <c r="N185" s="36">
        <f>+SUMIF('Mapping Population'!$C$4:$C$83,$A185&amp;N$148,'Mapping Population'!$D$4:$D$83)*VLOOKUP($A185,'Inputs - population data'!$A$7:$D$103,4,FALSE)</f>
        <v>8990</v>
      </c>
      <c r="O185" s="36">
        <f>+SUMIF('Mapping Population'!$C$4:$C$83,$A185&amp;O$148,'Mapping Population'!$D$4:$D$83)*VLOOKUP($A185,'Inputs - population data'!$A$7:$D$103,4,FALSE)</f>
        <v>0</v>
      </c>
      <c r="P185" s="36">
        <f>+SUMIF('Mapping Population'!$C$4:$C$83,$A185&amp;P$148,'Mapping Population'!$D$4:$D$83)*VLOOKUP($A185,'Inputs - population data'!$A$7:$D$103,4,FALSE)</f>
        <v>0</v>
      </c>
      <c r="Q185" s="36">
        <f>+SUMIF('Mapping Population'!$C$4:$C$83,$A185&amp;Q$148,'Mapping Population'!$D$4:$D$83)*VLOOKUP($A185,'Inputs - population data'!$A$7:$D$103,4,FALSE)</f>
        <v>0</v>
      </c>
      <c r="R185" s="36">
        <f>+SUMIF('Mapping Population'!$C$4:$C$83,$A185&amp;R$148,'Mapping Population'!$D$4:$D$83)*VLOOKUP($A185,'Inputs - population data'!$A$7:$D$103,4,FALSE)</f>
        <v>0</v>
      </c>
    </row>
    <row r="186" spans="1:18" x14ac:dyDescent="0.25">
      <c r="A186" s="1" t="s">
        <v>57</v>
      </c>
      <c r="B186" s="36">
        <f>+SUMIF('Mapping Population'!$C$4:$C$83,$A186&amp;B$148,'Mapping Population'!$D$4:$D$83)*VLOOKUP($A186,'Inputs - population data'!$A$7:$D$103,4,FALSE)</f>
        <v>0</v>
      </c>
      <c r="C186" s="36">
        <f>+SUMIF('Mapping Population'!$C$4:$C$83,$A186&amp;C$148,'Mapping Population'!$D$4:$D$83)*VLOOKUP($A186,'Inputs - population data'!$A$7:$D$103,4,FALSE)</f>
        <v>0</v>
      </c>
      <c r="D186" s="36">
        <f>+SUMIF('Mapping Population'!$C$4:$C$83,$A186&amp;D$148,'Mapping Population'!$D$4:$D$83)*VLOOKUP($A186,'Inputs - population data'!$A$7:$D$103,4,FALSE)</f>
        <v>0</v>
      </c>
      <c r="E186" s="36">
        <f>+SUMIF('Mapping Population'!$C$4:$C$83,$A186&amp;E$148,'Mapping Population'!$D$4:$D$83)*VLOOKUP($A186,'Inputs - population data'!$A$7:$D$103,4,FALSE)</f>
        <v>0</v>
      </c>
      <c r="F186" s="36">
        <f>+SUMIF('Mapping Population'!$C$4:$C$83,$A186&amp;F$148,'Mapping Population'!$D$4:$D$83)*VLOOKUP($A186,'Inputs - population data'!$A$7:$D$103,4,FALSE)</f>
        <v>0</v>
      </c>
      <c r="G186" s="36">
        <f>+SUMIF('Mapping Population'!$C$4:$C$83,$A186&amp;G$148,'Mapping Population'!$D$4:$D$83)*VLOOKUP($A186,'Inputs - population data'!$A$7:$D$103,4,FALSE)</f>
        <v>0</v>
      </c>
      <c r="H186" s="36">
        <f>+SUMIF('Mapping Population'!$C$4:$C$83,$A186&amp;H$148,'Mapping Population'!$D$4:$D$83)*VLOOKUP($A186,'Inputs - population data'!$A$7:$D$103,4,FALSE)</f>
        <v>0</v>
      </c>
      <c r="I186" s="36">
        <f>+SUMIF('Mapping Population'!$C$4:$C$83,$A186&amp;I$148,'Mapping Population'!$D$4:$D$83)*VLOOKUP($A186,'Inputs - population data'!$A$7:$D$103,4,FALSE)</f>
        <v>0</v>
      </c>
      <c r="J186" s="36">
        <f>+SUMIF('Mapping Population'!$C$4:$C$83,$A186&amp;J$148,'Mapping Population'!$D$4:$D$83)*VLOOKUP($A186,'Inputs - population data'!$A$7:$D$103,4,FALSE)</f>
        <v>0</v>
      </c>
      <c r="K186" s="36">
        <f>+SUMIF('Mapping Population'!$C$4:$C$83,$A186&amp;K$148,'Mapping Population'!$D$4:$D$83)*VLOOKUP($A186,'Inputs - population data'!$A$7:$D$103,4,FALSE)</f>
        <v>0</v>
      </c>
      <c r="L186" s="36">
        <f>+SUMIF('Mapping Population'!$C$4:$C$83,$A186&amp;L$148,'Mapping Population'!$D$4:$D$83)*VLOOKUP($A186,'Inputs - population data'!$A$7:$D$103,4,FALSE)</f>
        <v>0</v>
      </c>
      <c r="M186" s="36">
        <f>+SUMIF('Mapping Population'!$C$4:$C$83,$A186&amp;M$148,'Mapping Population'!$D$4:$D$83)*VLOOKUP($A186,'Inputs - population data'!$A$7:$D$103,4,FALSE)</f>
        <v>91500</v>
      </c>
      <c r="N186" s="36">
        <f>+SUMIF('Mapping Population'!$C$4:$C$83,$A186&amp;N$148,'Mapping Population'!$D$4:$D$83)*VLOOKUP($A186,'Inputs - population data'!$A$7:$D$103,4,FALSE)</f>
        <v>0</v>
      </c>
      <c r="O186" s="36">
        <f>+SUMIF('Mapping Population'!$C$4:$C$83,$A186&amp;O$148,'Mapping Population'!$D$4:$D$83)*VLOOKUP($A186,'Inputs - population data'!$A$7:$D$103,4,FALSE)</f>
        <v>0</v>
      </c>
      <c r="P186" s="36">
        <f>+SUMIF('Mapping Population'!$C$4:$C$83,$A186&amp;P$148,'Mapping Population'!$D$4:$D$83)*VLOOKUP($A186,'Inputs - population data'!$A$7:$D$103,4,FALSE)</f>
        <v>0</v>
      </c>
      <c r="Q186" s="36">
        <f>+SUMIF('Mapping Population'!$C$4:$C$83,$A186&amp;Q$148,'Mapping Population'!$D$4:$D$83)*VLOOKUP($A186,'Inputs - population data'!$A$7:$D$103,4,FALSE)</f>
        <v>0</v>
      </c>
      <c r="R186" s="36">
        <f>+SUMIF('Mapping Population'!$C$4:$C$83,$A186&amp;R$148,'Mapping Population'!$D$4:$D$83)*VLOOKUP($A186,'Inputs - population data'!$A$7:$D$103,4,FALSE)</f>
        <v>0</v>
      </c>
    </row>
    <row r="187" spans="1:18" x14ac:dyDescent="0.25">
      <c r="A187" s="1" t="s">
        <v>216</v>
      </c>
      <c r="B187" s="36">
        <f>+SUMIF('Mapping Population'!$C$4:$C$83,$A187&amp;B$148,'Mapping Population'!$D$4:$D$83)*VLOOKUP($A187,'Inputs - population data'!$A$7:$D$103,4,FALSE)</f>
        <v>0</v>
      </c>
      <c r="C187" s="36">
        <f>+SUMIF('Mapping Population'!$C$4:$C$83,$A187&amp;C$148,'Mapping Population'!$D$4:$D$83)*VLOOKUP($A187,'Inputs - population data'!$A$7:$D$103,4,FALSE)</f>
        <v>0</v>
      </c>
      <c r="D187" s="36">
        <f>+SUMIF('Mapping Population'!$C$4:$C$83,$A187&amp;D$148,'Mapping Population'!$D$4:$D$83)*VLOOKUP($A187,'Inputs - population data'!$A$7:$D$103,4,FALSE)</f>
        <v>0</v>
      </c>
      <c r="E187" s="36">
        <f>+SUMIF('Mapping Population'!$C$4:$C$83,$A187&amp;E$148,'Mapping Population'!$D$4:$D$83)*VLOOKUP($A187,'Inputs - population data'!$A$7:$D$103,4,FALSE)</f>
        <v>0</v>
      </c>
      <c r="F187" s="36">
        <f>+SUMIF('Mapping Population'!$C$4:$C$83,$A187&amp;F$148,'Mapping Population'!$D$4:$D$83)*VLOOKUP($A187,'Inputs - population data'!$A$7:$D$103,4,FALSE)</f>
        <v>0</v>
      </c>
      <c r="G187" s="36">
        <f>+SUMIF('Mapping Population'!$C$4:$C$83,$A187&amp;G$148,'Mapping Population'!$D$4:$D$83)*VLOOKUP($A187,'Inputs - population data'!$A$7:$D$103,4,FALSE)</f>
        <v>0</v>
      </c>
      <c r="H187" s="36">
        <f>+SUMIF('Mapping Population'!$C$4:$C$83,$A187&amp;H$148,'Mapping Population'!$D$4:$D$83)*VLOOKUP($A187,'Inputs - population data'!$A$7:$D$103,4,FALSE)</f>
        <v>0</v>
      </c>
      <c r="I187" s="36">
        <f>+SUMIF('Mapping Population'!$C$4:$C$83,$A187&amp;I$148,'Mapping Population'!$D$4:$D$83)*VLOOKUP($A187,'Inputs - population data'!$A$7:$D$103,4,FALSE)</f>
        <v>0</v>
      </c>
      <c r="J187" s="36">
        <f>+SUMIF('Mapping Population'!$C$4:$C$83,$A187&amp;J$148,'Mapping Population'!$D$4:$D$83)*VLOOKUP($A187,'Inputs - population data'!$A$7:$D$103,4,FALSE)</f>
        <v>0</v>
      </c>
      <c r="K187" s="36">
        <f>+SUMIF('Mapping Population'!$C$4:$C$83,$A187&amp;K$148,'Mapping Population'!$D$4:$D$83)*VLOOKUP($A187,'Inputs - population data'!$A$7:$D$103,4,FALSE)</f>
        <v>0</v>
      </c>
      <c r="L187" s="36">
        <f>+SUMIF('Mapping Population'!$C$4:$C$83,$A187&amp;L$148,'Mapping Population'!$D$4:$D$83)*VLOOKUP($A187,'Inputs - population data'!$A$7:$D$103,4,FALSE)</f>
        <v>0</v>
      </c>
      <c r="M187" s="36">
        <f>+SUMIF('Mapping Population'!$C$4:$C$83,$A187&amp;M$148,'Mapping Population'!$D$4:$D$83)*VLOOKUP($A187,'Inputs - population data'!$A$7:$D$103,4,FALSE)</f>
        <v>0</v>
      </c>
      <c r="N187" s="36">
        <f>+SUMIF('Mapping Population'!$C$4:$C$83,$A187&amp;N$148,'Mapping Population'!$D$4:$D$83)*VLOOKUP($A187,'Inputs - population data'!$A$7:$D$103,4,FALSE)</f>
        <v>0</v>
      </c>
      <c r="O187" s="36">
        <f>+SUMIF('Mapping Population'!$C$4:$C$83,$A187&amp;O$148,'Mapping Population'!$D$4:$D$83)*VLOOKUP($A187,'Inputs - population data'!$A$7:$D$103,4,FALSE)</f>
        <v>0</v>
      </c>
      <c r="P187" s="36">
        <f>+SUMIF('Mapping Population'!$C$4:$C$83,$A187&amp;P$148,'Mapping Population'!$D$4:$D$83)*VLOOKUP($A187,'Inputs - population data'!$A$7:$D$103,4,FALSE)</f>
        <v>0</v>
      </c>
      <c r="Q187" s="36">
        <f>+SUMIF('Mapping Population'!$C$4:$C$83,$A187&amp;Q$148,'Mapping Population'!$D$4:$D$83)*VLOOKUP($A187,'Inputs - population data'!$A$7:$D$103,4,FALSE)</f>
        <v>54300</v>
      </c>
      <c r="R187" s="36">
        <f>+SUMIF('Mapping Population'!$C$4:$C$83,$A187&amp;R$148,'Mapping Population'!$D$4:$D$83)*VLOOKUP($A187,'Inputs - population data'!$A$7:$D$103,4,FALSE)</f>
        <v>0</v>
      </c>
    </row>
    <row r="188" spans="1:18" x14ac:dyDescent="0.25">
      <c r="A188" s="1" t="s">
        <v>66</v>
      </c>
      <c r="B188" s="36">
        <f>+SUMIF('Mapping Population'!$C$4:$C$83,$A188&amp;B$148,'Mapping Population'!$D$4:$D$83)*VLOOKUP($A188,'Inputs - population data'!$A$7:$D$103,4,FALSE)</f>
        <v>0</v>
      </c>
      <c r="C188" s="36">
        <f>+SUMIF('Mapping Population'!$C$4:$C$83,$A188&amp;C$148,'Mapping Population'!$D$4:$D$83)*VLOOKUP($A188,'Inputs - population data'!$A$7:$D$103,4,FALSE)</f>
        <v>0</v>
      </c>
      <c r="D188" s="36">
        <f>+SUMIF('Mapping Population'!$C$4:$C$83,$A188&amp;D$148,'Mapping Population'!$D$4:$D$83)*VLOOKUP($A188,'Inputs - population data'!$A$7:$D$103,4,FALSE)</f>
        <v>0</v>
      </c>
      <c r="E188" s="36">
        <f>+SUMIF('Mapping Population'!$C$4:$C$83,$A188&amp;E$148,'Mapping Population'!$D$4:$D$83)*VLOOKUP($A188,'Inputs - population data'!$A$7:$D$103,4,FALSE)</f>
        <v>0</v>
      </c>
      <c r="F188" s="36">
        <f>+SUMIF('Mapping Population'!$C$4:$C$83,$A188&amp;F$148,'Mapping Population'!$D$4:$D$83)*VLOOKUP($A188,'Inputs - population data'!$A$7:$D$103,4,FALSE)</f>
        <v>0</v>
      </c>
      <c r="G188" s="36">
        <f>+SUMIF('Mapping Population'!$C$4:$C$83,$A188&amp;G$148,'Mapping Population'!$D$4:$D$83)*VLOOKUP($A188,'Inputs - population data'!$A$7:$D$103,4,FALSE)</f>
        <v>0</v>
      </c>
      <c r="H188" s="36">
        <f>+SUMIF('Mapping Population'!$C$4:$C$83,$A188&amp;H$148,'Mapping Population'!$D$4:$D$83)*VLOOKUP($A188,'Inputs - population data'!$A$7:$D$103,4,FALSE)</f>
        <v>0</v>
      </c>
      <c r="I188" s="36">
        <f>+SUMIF('Mapping Population'!$C$4:$C$83,$A188&amp;I$148,'Mapping Population'!$D$4:$D$83)*VLOOKUP($A188,'Inputs - population data'!$A$7:$D$103,4,FALSE)</f>
        <v>0</v>
      </c>
      <c r="J188" s="36">
        <f>+SUMIF('Mapping Population'!$C$4:$C$83,$A188&amp;J$148,'Mapping Population'!$D$4:$D$83)*VLOOKUP($A188,'Inputs - population data'!$A$7:$D$103,4,FALSE)</f>
        <v>0</v>
      </c>
      <c r="K188" s="36">
        <f>+SUMIF('Mapping Population'!$C$4:$C$83,$A188&amp;K$148,'Mapping Population'!$D$4:$D$83)*VLOOKUP($A188,'Inputs - population data'!$A$7:$D$103,4,FALSE)</f>
        <v>0</v>
      </c>
      <c r="L188" s="36">
        <f>+SUMIF('Mapping Population'!$C$4:$C$83,$A188&amp;L$148,'Mapping Population'!$D$4:$D$83)*VLOOKUP($A188,'Inputs - population data'!$A$7:$D$103,4,FALSE)</f>
        <v>0</v>
      </c>
      <c r="M188" s="36">
        <f>+SUMIF('Mapping Population'!$C$4:$C$83,$A188&amp;M$148,'Mapping Population'!$D$4:$D$83)*VLOOKUP($A188,'Inputs - population data'!$A$7:$D$103,4,FALSE)</f>
        <v>0</v>
      </c>
      <c r="N188" s="36">
        <f>+SUMIF('Mapping Population'!$C$4:$C$83,$A188&amp;N$148,'Mapping Population'!$D$4:$D$83)*VLOOKUP($A188,'Inputs - population data'!$A$7:$D$103,4,FALSE)</f>
        <v>0</v>
      </c>
      <c r="O188" s="36">
        <f>+SUMIF('Mapping Population'!$C$4:$C$83,$A188&amp;O$148,'Mapping Population'!$D$4:$D$83)*VLOOKUP($A188,'Inputs - population data'!$A$7:$D$103,4,FALSE)</f>
        <v>0</v>
      </c>
      <c r="P188" s="36">
        <f>+SUMIF('Mapping Population'!$C$4:$C$83,$A188&amp;P$148,'Mapping Population'!$D$4:$D$83)*VLOOKUP($A188,'Inputs - population data'!$A$7:$D$103,4,FALSE)</f>
        <v>0</v>
      </c>
      <c r="Q188" s="36">
        <f>+SUMIF('Mapping Population'!$C$4:$C$83,$A188&amp;Q$148,'Mapping Population'!$D$4:$D$83)*VLOOKUP($A188,'Inputs - population data'!$A$7:$D$103,4,FALSE)</f>
        <v>0</v>
      </c>
      <c r="R188" s="36">
        <f>+SUMIF('Mapping Population'!$C$4:$C$83,$A188&amp;R$148,'Mapping Population'!$D$4:$D$83)*VLOOKUP($A188,'Inputs - population data'!$A$7:$D$103,4,FALSE)</f>
        <v>54600</v>
      </c>
    </row>
    <row r="189" spans="1:18" x14ac:dyDescent="0.25">
      <c r="A189" s="1" t="s">
        <v>37</v>
      </c>
      <c r="B189" s="36">
        <f>+SUMIF('Mapping Population'!$C$4:$C$83,$A189&amp;B$148,'Mapping Population'!$D$4:$D$83)*VLOOKUP($A189,'Inputs - population data'!$A$7:$D$103,4,FALSE)</f>
        <v>0</v>
      </c>
      <c r="C189" s="36">
        <f>+SUMIF('Mapping Population'!$C$4:$C$83,$A189&amp;C$148,'Mapping Population'!$D$4:$D$83)*VLOOKUP($A189,'Inputs - population data'!$A$7:$D$103,4,FALSE)</f>
        <v>35000</v>
      </c>
      <c r="D189" s="36">
        <f>+SUMIF('Mapping Population'!$C$4:$C$83,$A189&amp;D$148,'Mapping Population'!$D$4:$D$83)*VLOOKUP($A189,'Inputs - population data'!$A$7:$D$103,4,FALSE)</f>
        <v>0</v>
      </c>
      <c r="E189" s="36">
        <f>+SUMIF('Mapping Population'!$C$4:$C$83,$A189&amp;E$148,'Mapping Population'!$D$4:$D$83)*VLOOKUP($A189,'Inputs - population data'!$A$7:$D$103,4,FALSE)</f>
        <v>0</v>
      </c>
      <c r="F189" s="36">
        <f>+SUMIF('Mapping Population'!$C$4:$C$83,$A189&amp;F$148,'Mapping Population'!$D$4:$D$83)*VLOOKUP($A189,'Inputs - population data'!$A$7:$D$103,4,FALSE)</f>
        <v>0</v>
      </c>
      <c r="G189" s="36">
        <f>+SUMIF('Mapping Population'!$C$4:$C$83,$A189&amp;G$148,'Mapping Population'!$D$4:$D$83)*VLOOKUP($A189,'Inputs - population data'!$A$7:$D$103,4,FALSE)</f>
        <v>0</v>
      </c>
      <c r="H189" s="36">
        <f>+SUMIF('Mapping Population'!$C$4:$C$83,$A189&amp;H$148,'Mapping Population'!$D$4:$D$83)*VLOOKUP($A189,'Inputs - population data'!$A$7:$D$103,4,FALSE)</f>
        <v>0</v>
      </c>
      <c r="I189" s="36">
        <f>+SUMIF('Mapping Population'!$C$4:$C$83,$A189&amp;I$148,'Mapping Population'!$D$4:$D$83)*VLOOKUP($A189,'Inputs - population data'!$A$7:$D$103,4,FALSE)</f>
        <v>0</v>
      </c>
      <c r="J189" s="36">
        <f>+SUMIF('Mapping Population'!$C$4:$C$83,$A189&amp;J$148,'Mapping Population'!$D$4:$D$83)*VLOOKUP($A189,'Inputs - population data'!$A$7:$D$103,4,FALSE)</f>
        <v>0</v>
      </c>
      <c r="K189" s="36">
        <f>+SUMIF('Mapping Population'!$C$4:$C$83,$A189&amp;K$148,'Mapping Population'!$D$4:$D$83)*VLOOKUP($A189,'Inputs - population data'!$A$7:$D$103,4,FALSE)</f>
        <v>0</v>
      </c>
      <c r="L189" s="36">
        <f>+SUMIF('Mapping Population'!$C$4:$C$83,$A189&amp;L$148,'Mapping Population'!$D$4:$D$83)*VLOOKUP($A189,'Inputs - population data'!$A$7:$D$103,4,FALSE)</f>
        <v>0</v>
      </c>
      <c r="M189" s="36">
        <f>+SUMIF('Mapping Population'!$C$4:$C$83,$A189&amp;M$148,'Mapping Population'!$D$4:$D$83)*VLOOKUP($A189,'Inputs - population data'!$A$7:$D$103,4,FALSE)</f>
        <v>0</v>
      </c>
      <c r="N189" s="36">
        <f>+SUMIF('Mapping Population'!$C$4:$C$83,$A189&amp;N$148,'Mapping Population'!$D$4:$D$83)*VLOOKUP($A189,'Inputs - population data'!$A$7:$D$103,4,FALSE)</f>
        <v>0</v>
      </c>
      <c r="O189" s="36">
        <f>+SUMIF('Mapping Population'!$C$4:$C$83,$A189&amp;O$148,'Mapping Population'!$D$4:$D$83)*VLOOKUP($A189,'Inputs - population data'!$A$7:$D$103,4,FALSE)</f>
        <v>0</v>
      </c>
      <c r="P189" s="36">
        <f>+SUMIF('Mapping Population'!$C$4:$C$83,$A189&amp;P$148,'Mapping Population'!$D$4:$D$83)*VLOOKUP($A189,'Inputs - population data'!$A$7:$D$103,4,FALSE)</f>
        <v>0</v>
      </c>
      <c r="Q189" s="36">
        <f>+SUMIF('Mapping Population'!$C$4:$C$83,$A189&amp;Q$148,'Mapping Population'!$D$4:$D$83)*VLOOKUP($A189,'Inputs - population data'!$A$7:$D$103,4,FALSE)</f>
        <v>0</v>
      </c>
      <c r="R189" s="36">
        <f>+SUMIF('Mapping Population'!$C$4:$C$83,$A189&amp;R$148,'Mapping Population'!$D$4:$D$83)*VLOOKUP($A189,'Inputs - population data'!$A$7:$D$103,4,FALSE)</f>
        <v>0</v>
      </c>
    </row>
    <row r="190" spans="1:18" x14ac:dyDescent="0.25">
      <c r="A190" s="1" t="s">
        <v>61</v>
      </c>
      <c r="B190" s="36">
        <f>+SUMIF('Mapping Population'!$C$4:$C$83,$A190&amp;B$148,'Mapping Population'!$D$4:$D$83)*VLOOKUP($A190,'Inputs - population data'!$A$7:$D$103,4,FALSE)</f>
        <v>0</v>
      </c>
      <c r="C190" s="36">
        <f>+SUMIF('Mapping Population'!$C$4:$C$83,$A190&amp;C$148,'Mapping Population'!$D$4:$D$83)*VLOOKUP($A190,'Inputs - population data'!$A$7:$D$103,4,FALSE)</f>
        <v>0</v>
      </c>
      <c r="D190" s="36">
        <f>+SUMIF('Mapping Population'!$C$4:$C$83,$A190&amp;D$148,'Mapping Population'!$D$4:$D$83)*VLOOKUP($A190,'Inputs - population data'!$A$7:$D$103,4,FALSE)</f>
        <v>0</v>
      </c>
      <c r="E190" s="36">
        <f>+SUMIF('Mapping Population'!$C$4:$C$83,$A190&amp;E$148,'Mapping Population'!$D$4:$D$83)*VLOOKUP($A190,'Inputs - population data'!$A$7:$D$103,4,FALSE)</f>
        <v>0</v>
      </c>
      <c r="F190" s="36">
        <f>+SUMIF('Mapping Population'!$C$4:$C$83,$A190&amp;F$148,'Mapping Population'!$D$4:$D$83)*VLOOKUP($A190,'Inputs - population data'!$A$7:$D$103,4,FALSE)</f>
        <v>0</v>
      </c>
      <c r="G190" s="36">
        <f>+SUMIF('Mapping Population'!$C$4:$C$83,$A190&amp;G$148,'Mapping Population'!$D$4:$D$83)*VLOOKUP($A190,'Inputs - population data'!$A$7:$D$103,4,FALSE)</f>
        <v>0</v>
      </c>
      <c r="H190" s="36">
        <f>+SUMIF('Mapping Population'!$C$4:$C$83,$A190&amp;H$148,'Mapping Population'!$D$4:$D$83)*VLOOKUP($A190,'Inputs - population data'!$A$7:$D$103,4,FALSE)</f>
        <v>0</v>
      </c>
      <c r="I190" s="36">
        <f>+SUMIF('Mapping Population'!$C$4:$C$83,$A190&amp;I$148,'Mapping Population'!$D$4:$D$83)*VLOOKUP($A190,'Inputs - population data'!$A$7:$D$103,4,FALSE)</f>
        <v>0</v>
      </c>
      <c r="J190" s="36">
        <f>+SUMIF('Mapping Population'!$C$4:$C$83,$A190&amp;J$148,'Mapping Population'!$D$4:$D$83)*VLOOKUP($A190,'Inputs - population data'!$A$7:$D$103,4,FALSE)</f>
        <v>0</v>
      </c>
      <c r="K190" s="36">
        <f>+SUMIF('Mapping Population'!$C$4:$C$83,$A190&amp;K$148,'Mapping Population'!$D$4:$D$83)*VLOOKUP($A190,'Inputs - population data'!$A$7:$D$103,4,FALSE)</f>
        <v>0</v>
      </c>
      <c r="L190" s="36">
        <f>+SUMIF('Mapping Population'!$C$4:$C$83,$A190&amp;L$148,'Mapping Population'!$D$4:$D$83)*VLOOKUP($A190,'Inputs - population data'!$A$7:$D$103,4,FALSE)</f>
        <v>0</v>
      </c>
      <c r="M190" s="36">
        <f>+SUMIF('Mapping Population'!$C$4:$C$83,$A190&amp;M$148,'Mapping Population'!$D$4:$D$83)*VLOOKUP($A190,'Inputs - population data'!$A$7:$D$103,4,FALSE)</f>
        <v>13950</v>
      </c>
      <c r="N190" s="36">
        <f>+SUMIF('Mapping Population'!$C$4:$C$83,$A190&amp;N$148,'Mapping Population'!$D$4:$D$83)*VLOOKUP($A190,'Inputs - population data'!$A$7:$D$103,4,FALSE)</f>
        <v>0</v>
      </c>
      <c r="O190" s="36">
        <f>+SUMIF('Mapping Population'!$C$4:$C$83,$A190&amp;O$148,'Mapping Population'!$D$4:$D$83)*VLOOKUP($A190,'Inputs - population data'!$A$7:$D$103,4,FALSE)</f>
        <v>0</v>
      </c>
      <c r="P190" s="36">
        <f>+SUMIF('Mapping Population'!$C$4:$C$83,$A190&amp;P$148,'Mapping Population'!$D$4:$D$83)*VLOOKUP($A190,'Inputs - population data'!$A$7:$D$103,4,FALSE)</f>
        <v>0</v>
      </c>
      <c r="Q190" s="36">
        <f>+SUMIF('Mapping Population'!$C$4:$C$83,$A190&amp;Q$148,'Mapping Population'!$D$4:$D$83)*VLOOKUP($A190,'Inputs - population data'!$A$7:$D$103,4,FALSE)</f>
        <v>0</v>
      </c>
      <c r="R190" s="36">
        <f>+SUMIF('Mapping Population'!$C$4:$C$83,$A190&amp;R$148,'Mapping Population'!$D$4:$D$83)*VLOOKUP($A190,'Inputs - population data'!$A$7:$D$103,4,FALSE)</f>
        <v>0</v>
      </c>
    </row>
    <row r="191" spans="1:18" x14ac:dyDescent="0.25">
      <c r="A191" s="1" t="s">
        <v>65</v>
      </c>
      <c r="B191" s="36">
        <f>+SUMIF('Mapping Population'!$C$4:$C$83,$A191&amp;B$148,'Mapping Population'!$D$4:$D$83)*VLOOKUP($A191,'Inputs - population data'!$A$7:$D$103,4,FALSE)</f>
        <v>0</v>
      </c>
      <c r="C191" s="36">
        <f>+SUMIF('Mapping Population'!$C$4:$C$83,$A191&amp;C$148,'Mapping Population'!$D$4:$D$83)*VLOOKUP($A191,'Inputs - population data'!$A$7:$D$103,4,FALSE)</f>
        <v>0</v>
      </c>
      <c r="D191" s="36">
        <f>+SUMIF('Mapping Population'!$C$4:$C$83,$A191&amp;D$148,'Mapping Population'!$D$4:$D$83)*VLOOKUP($A191,'Inputs - population data'!$A$7:$D$103,4,FALSE)</f>
        <v>0</v>
      </c>
      <c r="E191" s="36">
        <f>+SUMIF('Mapping Population'!$C$4:$C$83,$A191&amp;E$148,'Mapping Population'!$D$4:$D$83)*VLOOKUP($A191,'Inputs - population data'!$A$7:$D$103,4,FALSE)</f>
        <v>0</v>
      </c>
      <c r="F191" s="36">
        <f>+SUMIF('Mapping Population'!$C$4:$C$83,$A191&amp;F$148,'Mapping Population'!$D$4:$D$83)*VLOOKUP($A191,'Inputs - population data'!$A$7:$D$103,4,FALSE)</f>
        <v>0</v>
      </c>
      <c r="G191" s="36">
        <f>+SUMIF('Mapping Population'!$C$4:$C$83,$A191&amp;G$148,'Mapping Population'!$D$4:$D$83)*VLOOKUP($A191,'Inputs - population data'!$A$7:$D$103,4,FALSE)</f>
        <v>0</v>
      </c>
      <c r="H191" s="36">
        <f>+SUMIF('Mapping Population'!$C$4:$C$83,$A191&amp;H$148,'Mapping Population'!$D$4:$D$83)*VLOOKUP($A191,'Inputs - population data'!$A$7:$D$103,4,FALSE)</f>
        <v>0</v>
      </c>
      <c r="I191" s="36">
        <f>+SUMIF('Mapping Population'!$C$4:$C$83,$A191&amp;I$148,'Mapping Population'!$D$4:$D$83)*VLOOKUP($A191,'Inputs - population data'!$A$7:$D$103,4,FALSE)</f>
        <v>0</v>
      </c>
      <c r="J191" s="36">
        <f>+SUMIF('Mapping Population'!$C$4:$C$83,$A191&amp;J$148,'Mapping Population'!$D$4:$D$83)*VLOOKUP($A191,'Inputs - population data'!$A$7:$D$103,4,FALSE)</f>
        <v>0</v>
      </c>
      <c r="K191" s="36">
        <f>+SUMIF('Mapping Population'!$C$4:$C$83,$A191&amp;K$148,'Mapping Population'!$D$4:$D$83)*VLOOKUP($A191,'Inputs - population data'!$A$7:$D$103,4,FALSE)</f>
        <v>0</v>
      </c>
      <c r="L191" s="36">
        <f>+SUMIF('Mapping Population'!$C$4:$C$83,$A191&amp;L$148,'Mapping Population'!$D$4:$D$83)*VLOOKUP($A191,'Inputs - population data'!$A$7:$D$103,4,FALSE)</f>
        <v>0</v>
      </c>
      <c r="M191" s="36">
        <f>+SUMIF('Mapping Population'!$C$4:$C$83,$A191&amp;M$148,'Mapping Population'!$D$4:$D$83)*VLOOKUP($A191,'Inputs - population data'!$A$7:$D$103,4,FALSE)</f>
        <v>0</v>
      </c>
      <c r="N191" s="36">
        <f>+SUMIF('Mapping Population'!$C$4:$C$83,$A191&amp;N$148,'Mapping Population'!$D$4:$D$83)*VLOOKUP($A191,'Inputs - population data'!$A$7:$D$103,4,FALSE)</f>
        <v>0</v>
      </c>
      <c r="O191" s="36">
        <f>+SUMIF('Mapping Population'!$C$4:$C$83,$A191&amp;O$148,'Mapping Population'!$D$4:$D$83)*VLOOKUP($A191,'Inputs - population data'!$A$7:$D$103,4,FALSE)</f>
        <v>0</v>
      </c>
      <c r="P191" s="36">
        <f>+SUMIF('Mapping Population'!$C$4:$C$83,$A191&amp;P$148,'Mapping Population'!$D$4:$D$83)*VLOOKUP($A191,'Inputs - population data'!$A$7:$D$103,4,FALSE)</f>
        <v>69600</v>
      </c>
      <c r="Q191" s="36">
        <f>+SUMIF('Mapping Population'!$C$4:$C$83,$A191&amp;Q$148,'Mapping Population'!$D$4:$D$83)*VLOOKUP($A191,'Inputs - population data'!$A$7:$D$103,4,FALSE)</f>
        <v>0</v>
      </c>
      <c r="R191" s="36">
        <f>+SUMIF('Mapping Population'!$C$4:$C$83,$A191&amp;R$148,'Mapping Population'!$D$4:$D$83)*VLOOKUP($A191,'Inputs - population data'!$A$7:$D$103,4,FALSE)</f>
        <v>0</v>
      </c>
    </row>
    <row r="192" spans="1:18" x14ac:dyDescent="0.25">
      <c r="A192" s="1" t="s">
        <v>62</v>
      </c>
      <c r="B192" s="36">
        <f>+SUMIF('Mapping Population'!$C$4:$C$83,$A192&amp;B$148,'Mapping Population'!$D$4:$D$83)*VLOOKUP($A192,'Inputs - population data'!$A$7:$D$103,4,FALSE)</f>
        <v>0</v>
      </c>
      <c r="C192" s="36">
        <f>+SUMIF('Mapping Population'!$C$4:$C$83,$A192&amp;C$148,'Mapping Population'!$D$4:$D$83)*VLOOKUP($A192,'Inputs - population data'!$A$7:$D$103,4,FALSE)</f>
        <v>0</v>
      </c>
      <c r="D192" s="36">
        <f>+SUMIF('Mapping Population'!$C$4:$C$83,$A192&amp;D$148,'Mapping Population'!$D$4:$D$83)*VLOOKUP($A192,'Inputs - population data'!$A$7:$D$103,4,FALSE)</f>
        <v>0</v>
      </c>
      <c r="E192" s="36">
        <f>+SUMIF('Mapping Population'!$C$4:$C$83,$A192&amp;E$148,'Mapping Population'!$D$4:$D$83)*VLOOKUP($A192,'Inputs - population data'!$A$7:$D$103,4,FALSE)</f>
        <v>0</v>
      </c>
      <c r="F192" s="36">
        <f>+SUMIF('Mapping Population'!$C$4:$C$83,$A192&amp;F$148,'Mapping Population'!$D$4:$D$83)*VLOOKUP($A192,'Inputs - population data'!$A$7:$D$103,4,FALSE)</f>
        <v>0</v>
      </c>
      <c r="G192" s="36">
        <f>+SUMIF('Mapping Population'!$C$4:$C$83,$A192&amp;G$148,'Mapping Population'!$D$4:$D$83)*VLOOKUP($A192,'Inputs - population data'!$A$7:$D$103,4,FALSE)</f>
        <v>0</v>
      </c>
      <c r="H192" s="36">
        <f>+SUMIF('Mapping Population'!$C$4:$C$83,$A192&amp;H$148,'Mapping Population'!$D$4:$D$83)*VLOOKUP($A192,'Inputs - population data'!$A$7:$D$103,4,FALSE)</f>
        <v>0</v>
      </c>
      <c r="I192" s="36">
        <f>+SUMIF('Mapping Population'!$C$4:$C$83,$A192&amp;I$148,'Mapping Population'!$D$4:$D$83)*VLOOKUP($A192,'Inputs - population data'!$A$7:$D$103,4,FALSE)</f>
        <v>0</v>
      </c>
      <c r="J192" s="36">
        <f>+SUMIF('Mapping Population'!$C$4:$C$83,$A192&amp;J$148,'Mapping Population'!$D$4:$D$83)*VLOOKUP($A192,'Inputs - population data'!$A$7:$D$103,4,FALSE)</f>
        <v>0</v>
      </c>
      <c r="K192" s="36">
        <f>+SUMIF('Mapping Population'!$C$4:$C$83,$A192&amp;K$148,'Mapping Population'!$D$4:$D$83)*VLOOKUP($A192,'Inputs - population data'!$A$7:$D$103,4,FALSE)</f>
        <v>0</v>
      </c>
      <c r="L192" s="36">
        <f>+SUMIF('Mapping Population'!$C$4:$C$83,$A192&amp;L$148,'Mapping Population'!$D$4:$D$83)*VLOOKUP($A192,'Inputs - population data'!$A$7:$D$103,4,FALSE)</f>
        <v>0</v>
      </c>
      <c r="M192" s="36">
        <f>+SUMIF('Mapping Population'!$C$4:$C$83,$A192&amp;M$148,'Mapping Population'!$D$4:$D$83)*VLOOKUP($A192,'Inputs - population data'!$A$7:$D$103,4,FALSE)</f>
        <v>3270.0994475138127</v>
      </c>
      <c r="N192" s="36">
        <f>+SUMIF('Mapping Population'!$C$4:$C$83,$A192&amp;N$148,'Mapping Population'!$D$4:$D$83)*VLOOKUP($A192,'Inputs - population data'!$A$7:$D$103,4,FALSE)</f>
        <v>8529.9005524861859</v>
      </c>
      <c r="O192" s="36">
        <f>+SUMIF('Mapping Population'!$C$4:$C$83,$A192&amp;O$148,'Mapping Population'!$D$4:$D$83)*VLOOKUP($A192,'Inputs - population data'!$A$7:$D$103,4,FALSE)</f>
        <v>0</v>
      </c>
      <c r="P192" s="36">
        <f>+SUMIF('Mapping Population'!$C$4:$C$83,$A192&amp;P$148,'Mapping Population'!$D$4:$D$83)*VLOOKUP($A192,'Inputs - population data'!$A$7:$D$103,4,FALSE)</f>
        <v>0</v>
      </c>
      <c r="Q192" s="36">
        <f>+SUMIF('Mapping Population'!$C$4:$C$83,$A192&amp;Q$148,'Mapping Population'!$D$4:$D$83)*VLOOKUP($A192,'Inputs - population data'!$A$7:$D$103,4,FALSE)</f>
        <v>0</v>
      </c>
      <c r="R192" s="36">
        <f>+SUMIF('Mapping Population'!$C$4:$C$83,$A192&amp;R$148,'Mapping Population'!$D$4:$D$83)*VLOOKUP($A192,'Inputs - population data'!$A$7:$D$103,4,FALSE)</f>
        <v>0</v>
      </c>
    </row>
    <row r="193" spans="1:18" x14ac:dyDescent="0.25">
      <c r="A193" s="1" t="s">
        <v>16</v>
      </c>
      <c r="B193" s="36">
        <f>+SUMIF('Mapping Population'!$C$4:$C$83,$A193&amp;B$148,'Mapping Population'!$D$4:$D$83)*VLOOKUP($A193,'Inputs - population data'!$A$7:$D$103,4,FALSE)</f>
        <v>0</v>
      </c>
      <c r="C193" s="36">
        <f>+SUMIF('Mapping Population'!$C$4:$C$83,$A193&amp;C$148,'Mapping Population'!$D$4:$D$83)*VLOOKUP($A193,'Inputs - population data'!$A$7:$D$103,4,FALSE)</f>
        <v>0</v>
      </c>
      <c r="D193" s="36">
        <f>+SUMIF('Mapping Population'!$C$4:$C$83,$A193&amp;D$148,'Mapping Population'!$D$4:$D$83)*VLOOKUP($A193,'Inputs - population data'!$A$7:$D$103,4,FALSE)</f>
        <v>0</v>
      </c>
      <c r="E193" s="36">
        <f>+SUMIF('Mapping Population'!$C$4:$C$83,$A193&amp;E$148,'Mapping Population'!$D$4:$D$83)*VLOOKUP($A193,'Inputs - population data'!$A$7:$D$103,4,FALSE)</f>
        <v>0</v>
      </c>
      <c r="F193" s="36">
        <f>+SUMIF('Mapping Population'!$C$4:$C$83,$A193&amp;F$148,'Mapping Population'!$D$4:$D$83)*VLOOKUP($A193,'Inputs - population data'!$A$7:$D$103,4,FALSE)</f>
        <v>0</v>
      </c>
      <c r="G193" s="36">
        <f>+SUMIF('Mapping Population'!$C$4:$C$83,$A193&amp;G$148,'Mapping Population'!$D$4:$D$83)*VLOOKUP($A193,'Inputs - population data'!$A$7:$D$103,4,FALSE)</f>
        <v>0</v>
      </c>
      <c r="H193" s="36">
        <f>+SUMIF('Mapping Population'!$C$4:$C$83,$A193&amp;H$148,'Mapping Population'!$D$4:$D$83)*VLOOKUP($A193,'Inputs - population data'!$A$7:$D$103,4,FALSE)</f>
        <v>0</v>
      </c>
      <c r="I193" s="36">
        <f>+SUMIF('Mapping Population'!$C$4:$C$83,$A193&amp;I$148,'Mapping Population'!$D$4:$D$83)*VLOOKUP($A193,'Inputs - population data'!$A$7:$D$103,4,FALSE)</f>
        <v>0</v>
      </c>
      <c r="J193" s="36">
        <f>+SUMIF('Mapping Population'!$C$4:$C$83,$A193&amp;J$148,'Mapping Population'!$D$4:$D$83)*VLOOKUP($A193,'Inputs - population data'!$A$7:$D$103,4,FALSE)</f>
        <v>0</v>
      </c>
      <c r="K193" s="36">
        <f>+SUMIF('Mapping Population'!$C$4:$C$83,$A193&amp;K$148,'Mapping Population'!$D$4:$D$83)*VLOOKUP($A193,'Inputs - population data'!$A$7:$D$103,4,FALSE)</f>
        <v>50800</v>
      </c>
      <c r="L193" s="36">
        <f>+SUMIF('Mapping Population'!$C$4:$C$83,$A193&amp;L$148,'Mapping Population'!$D$4:$D$83)*VLOOKUP($A193,'Inputs - population data'!$A$7:$D$103,4,FALSE)</f>
        <v>0</v>
      </c>
      <c r="M193" s="36">
        <f>+SUMIF('Mapping Population'!$C$4:$C$83,$A193&amp;M$148,'Mapping Population'!$D$4:$D$83)*VLOOKUP($A193,'Inputs - population data'!$A$7:$D$103,4,FALSE)</f>
        <v>0</v>
      </c>
      <c r="N193" s="36">
        <f>+SUMIF('Mapping Population'!$C$4:$C$83,$A193&amp;N$148,'Mapping Population'!$D$4:$D$83)*VLOOKUP($A193,'Inputs - population data'!$A$7:$D$103,4,FALSE)</f>
        <v>0</v>
      </c>
      <c r="O193" s="36">
        <f>+SUMIF('Mapping Population'!$C$4:$C$83,$A193&amp;O$148,'Mapping Population'!$D$4:$D$83)*VLOOKUP($A193,'Inputs - population data'!$A$7:$D$103,4,FALSE)</f>
        <v>0</v>
      </c>
      <c r="P193" s="36">
        <f>+SUMIF('Mapping Population'!$C$4:$C$83,$A193&amp;P$148,'Mapping Population'!$D$4:$D$83)*VLOOKUP($A193,'Inputs - population data'!$A$7:$D$103,4,FALSE)</f>
        <v>0</v>
      </c>
      <c r="Q193" s="36">
        <f>+SUMIF('Mapping Population'!$C$4:$C$83,$A193&amp;Q$148,'Mapping Population'!$D$4:$D$83)*VLOOKUP($A193,'Inputs - population data'!$A$7:$D$103,4,FALSE)</f>
        <v>0</v>
      </c>
      <c r="R193" s="36">
        <f>+SUMIF('Mapping Population'!$C$4:$C$83,$A193&amp;R$148,'Mapping Population'!$D$4:$D$83)*VLOOKUP($A193,'Inputs - population data'!$A$7:$D$103,4,FALSE)</f>
        <v>0</v>
      </c>
    </row>
    <row r="194" spans="1:18" x14ac:dyDescent="0.25">
      <c r="A194" s="1" t="s">
        <v>48</v>
      </c>
      <c r="B194" s="36">
        <f>+SUMIF('Mapping Population'!$C$4:$C$83,$A194&amp;B$148,'Mapping Population'!$D$4:$D$83)*VLOOKUP($A194,'Inputs - population data'!$A$7:$D$103,4,FALSE)</f>
        <v>0</v>
      </c>
      <c r="C194" s="36">
        <f>+SUMIF('Mapping Population'!$C$4:$C$83,$A194&amp;C$148,'Mapping Population'!$D$4:$D$83)*VLOOKUP($A194,'Inputs - population data'!$A$7:$D$103,4,FALSE)</f>
        <v>0</v>
      </c>
      <c r="D194" s="36">
        <f>+SUMIF('Mapping Population'!$C$4:$C$83,$A194&amp;D$148,'Mapping Population'!$D$4:$D$83)*VLOOKUP($A194,'Inputs - population data'!$A$7:$D$103,4,FALSE)</f>
        <v>0</v>
      </c>
      <c r="E194" s="36">
        <f>+SUMIF('Mapping Population'!$C$4:$C$83,$A194&amp;E$148,'Mapping Population'!$D$4:$D$83)*VLOOKUP($A194,'Inputs - population data'!$A$7:$D$103,4,FALSE)</f>
        <v>0</v>
      </c>
      <c r="F194" s="36">
        <f>+SUMIF('Mapping Population'!$C$4:$C$83,$A194&amp;F$148,'Mapping Population'!$D$4:$D$83)*VLOOKUP($A194,'Inputs - population data'!$A$7:$D$103,4,FALSE)</f>
        <v>0</v>
      </c>
      <c r="G194" s="36">
        <f>+SUMIF('Mapping Population'!$C$4:$C$83,$A194&amp;G$148,'Mapping Population'!$D$4:$D$83)*VLOOKUP($A194,'Inputs - population data'!$A$7:$D$103,4,FALSE)</f>
        <v>0</v>
      </c>
      <c r="H194" s="36">
        <f>+SUMIF('Mapping Population'!$C$4:$C$83,$A194&amp;H$148,'Mapping Population'!$D$4:$D$83)*VLOOKUP($A194,'Inputs - population data'!$A$7:$D$103,4,FALSE)</f>
        <v>0</v>
      </c>
      <c r="I194" s="36">
        <f>+SUMIF('Mapping Population'!$C$4:$C$83,$A194&amp;I$148,'Mapping Population'!$D$4:$D$83)*VLOOKUP($A194,'Inputs - population data'!$A$7:$D$103,4,FALSE)</f>
        <v>0</v>
      </c>
      <c r="J194" s="36">
        <f>+SUMIF('Mapping Population'!$C$4:$C$83,$A194&amp;J$148,'Mapping Population'!$D$4:$D$83)*VLOOKUP($A194,'Inputs - population data'!$A$7:$D$103,4,FALSE)</f>
        <v>0</v>
      </c>
      <c r="K194" s="36">
        <f>+SUMIF('Mapping Population'!$C$4:$C$83,$A194&amp;K$148,'Mapping Population'!$D$4:$D$83)*VLOOKUP($A194,'Inputs - population data'!$A$7:$D$103,4,FALSE)</f>
        <v>0</v>
      </c>
      <c r="L194" s="36">
        <f>+SUMIF('Mapping Population'!$C$4:$C$83,$A194&amp;L$148,'Mapping Population'!$D$4:$D$83)*VLOOKUP($A194,'Inputs - population data'!$A$7:$D$103,4,FALSE)</f>
        <v>0</v>
      </c>
      <c r="M194" s="36">
        <f>+SUMIF('Mapping Population'!$C$4:$C$83,$A194&amp;M$148,'Mapping Population'!$D$4:$D$83)*VLOOKUP($A194,'Inputs - population data'!$A$7:$D$103,4,FALSE)</f>
        <v>25900</v>
      </c>
      <c r="N194" s="36">
        <f>+SUMIF('Mapping Population'!$C$4:$C$83,$A194&amp;N$148,'Mapping Population'!$D$4:$D$83)*VLOOKUP($A194,'Inputs - population data'!$A$7:$D$103,4,FALSE)</f>
        <v>0</v>
      </c>
      <c r="O194" s="36">
        <f>+SUMIF('Mapping Population'!$C$4:$C$83,$A194&amp;O$148,'Mapping Population'!$D$4:$D$83)*VLOOKUP($A194,'Inputs - population data'!$A$7:$D$103,4,FALSE)</f>
        <v>0</v>
      </c>
      <c r="P194" s="36">
        <f>+SUMIF('Mapping Population'!$C$4:$C$83,$A194&amp;P$148,'Mapping Population'!$D$4:$D$83)*VLOOKUP($A194,'Inputs - population data'!$A$7:$D$103,4,FALSE)</f>
        <v>0</v>
      </c>
      <c r="Q194" s="36">
        <f>+SUMIF('Mapping Population'!$C$4:$C$83,$A194&amp;Q$148,'Mapping Population'!$D$4:$D$83)*VLOOKUP($A194,'Inputs - population data'!$A$7:$D$103,4,FALSE)</f>
        <v>0</v>
      </c>
      <c r="R194" s="36">
        <f>+SUMIF('Mapping Population'!$C$4:$C$83,$A194&amp;R$148,'Mapping Population'!$D$4:$D$83)*VLOOKUP($A194,'Inputs - population data'!$A$7:$D$103,4,FALSE)</f>
        <v>0</v>
      </c>
    </row>
    <row r="195" spans="1:18" x14ac:dyDescent="0.25">
      <c r="A195" s="1" t="s">
        <v>44</v>
      </c>
      <c r="B195" s="36">
        <f>+SUMIF('Mapping Population'!$C$4:$C$83,$A195&amp;B$148,'Mapping Population'!$D$4:$D$83)*VLOOKUP($A195,'Inputs - population data'!$A$7:$D$103,4,FALSE)</f>
        <v>0</v>
      </c>
      <c r="C195" s="36">
        <f>+SUMIF('Mapping Population'!$C$4:$C$83,$A195&amp;C$148,'Mapping Population'!$D$4:$D$83)*VLOOKUP($A195,'Inputs - population data'!$A$7:$D$103,4,FALSE)</f>
        <v>0</v>
      </c>
      <c r="D195" s="36">
        <f>+SUMIF('Mapping Population'!$C$4:$C$83,$A195&amp;D$148,'Mapping Population'!$D$4:$D$83)*VLOOKUP($A195,'Inputs - population data'!$A$7:$D$103,4,FALSE)</f>
        <v>0</v>
      </c>
      <c r="E195" s="36">
        <f>+SUMIF('Mapping Population'!$C$4:$C$83,$A195&amp;E$148,'Mapping Population'!$D$4:$D$83)*VLOOKUP($A195,'Inputs - population data'!$A$7:$D$103,4,FALSE)</f>
        <v>0</v>
      </c>
      <c r="F195" s="36">
        <f>+SUMIF('Mapping Population'!$C$4:$C$83,$A195&amp;F$148,'Mapping Population'!$D$4:$D$83)*VLOOKUP($A195,'Inputs - population data'!$A$7:$D$103,4,FALSE)</f>
        <v>0</v>
      </c>
      <c r="G195" s="36">
        <f>+SUMIF('Mapping Population'!$C$4:$C$83,$A195&amp;G$148,'Mapping Population'!$D$4:$D$83)*VLOOKUP($A195,'Inputs - population data'!$A$7:$D$103,4,FALSE)</f>
        <v>0</v>
      </c>
      <c r="H195" s="36">
        <f>+SUMIF('Mapping Population'!$C$4:$C$83,$A195&amp;H$148,'Mapping Population'!$D$4:$D$83)*VLOOKUP($A195,'Inputs - population data'!$A$7:$D$103,4,FALSE)</f>
        <v>0</v>
      </c>
      <c r="I195" s="36">
        <f>+SUMIF('Mapping Population'!$C$4:$C$83,$A195&amp;I$148,'Mapping Population'!$D$4:$D$83)*VLOOKUP($A195,'Inputs - population data'!$A$7:$D$103,4,FALSE)</f>
        <v>0</v>
      </c>
      <c r="J195" s="36">
        <f>+SUMIF('Mapping Population'!$C$4:$C$83,$A195&amp;J$148,'Mapping Population'!$D$4:$D$83)*VLOOKUP($A195,'Inputs - population data'!$A$7:$D$103,4,FALSE)</f>
        <v>0</v>
      </c>
      <c r="K195" s="36">
        <f>+SUMIF('Mapping Population'!$C$4:$C$83,$A195&amp;K$148,'Mapping Population'!$D$4:$D$83)*VLOOKUP($A195,'Inputs - population data'!$A$7:$D$103,4,FALSE)</f>
        <v>0</v>
      </c>
      <c r="L195" s="36">
        <f>+SUMIF('Mapping Population'!$C$4:$C$83,$A195&amp;L$148,'Mapping Population'!$D$4:$D$83)*VLOOKUP($A195,'Inputs - population data'!$A$7:$D$103,4,FALSE)</f>
        <v>0</v>
      </c>
      <c r="M195" s="36">
        <f>+SUMIF('Mapping Population'!$C$4:$C$83,$A195&amp;M$148,'Mapping Population'!$D$4:$D$83)*VLOOKUP($A195,'Inputs - population data'!$A$7:$D$103,4,FALSE)</f>
        <v>21300</v>
      </c>
      <c r="N195" s="36">
        <f>+SUMIF('Mapping Population'!$C$4:$C$83,$A195&amp;N$148,'Mapping Population'!$D$4:$D$83)*VLOOKUP($A195,'Inputs - population data'!$A$7:$D$103,4,FALSE)</f>
        <v>0</v>
      </c>
      <c r="O195" s="36">
        <f>+SUMIF('Mapping Population'!$C$4:$C$83,$A195&amp;O$148,'Mapping Population'!$D$4:$D$83)*VLOOKUP($A195,'Inputs - population data'!$A$7:$D$103,4,FALSE)</f>
        <v>0</v>
      </c>
      <c r="P195" s="36">
        <f>+SUMIF('Mapping Population'!$C$4:$C$83,$A195&amp;P$148,'Mapping Population'!$D$4:$D$83)*VLOOKUP($A195,'Inputs - population data'!$A$7:$D$103,4,FALSE)</f>
        <v>0</v>
      </c>
      <c r="Q195" s="36">
        <f>+SUMIF('Mapping Population'!$C$4:$C$83,$A195&amp;Q$148,'Mapping Population'!$D$4:$D$83)*VLOOKUP($A195,'Inputs - population data'!$A$7:$D$103,4,FALSE)</f>
        <v>0</v>
      </c>
      <c r="R195" s="36">
        <f>+SUMIF('Mapping Population'!$C$4:$C$83,$A195&amp;R$148,'Mapping Population'!$D$4:$D$83)*VLOOKUP($A195,'Inputs - population data'!$A$7:$D$103,4,FALSE)</f>
        <v>0</v>
      </c>
    </row>
    <row r="196" spans="1:18" x14ac:dyDescent="0.25">
      <c r="A196" s="1" t="s">
        <v>40</v>
      </c>
      <c r="B196" s="36">
        <f>+SUMIF('Mapping Population'!$C$4:$C$83,$A196&amp;B$148,'Mapping Population'!$D$4:$D$83)*VLOOKUP($A196,'Inputs - population data'!$A$7:$D$103,4,FALSE)</f>
        <v>0</v>
      </c>
      <c r="C196" s="36">
        <f>+SUMIF('Mapping Population'!$C$4:$C$83,$A196&amp;C$148,'Mapping Population'!$D$4:$D$83)*VLOOKUP($A196,'Inputs - population data'!$A$7:$D$103,4,FALSE)</f>
        <v>0</v>
      </c>
      <c r="D196" s="36">
        <f>+SUMIF('Mapping Population'!$C$4:$C$83,$A196&amp;D$148,'Mapping Population'!$D$4:$D$83)*VLOOKUP($A196,'Inputs - population data'!$A$7:$D$103,4,FALSE)</f>
        <v>0</v>
      </c>
      <c r="E196" s="36">
        <f>+SUMIF('Mapping Population'!$C$4:$C$83,$A196&amp;E$148,'Mapping Population'!$D$4:$D$83)*VLOOKUP($A196,'Inputs - population data'!$A$7:$D$103,4,FALSE)</f>
        <v>0</v>
      </c>
      <c r="F196" s="36">
        <f>+SUMIF('Mapping Population'!$C$4:$C$83,$A196&amp;F$148,'Mapping Population'!$D$4:$D$83)*VLOOKUP($A196,'Inputs - population data'!$A$7:$D$103,4,FALSE)</f>
        <v>0</v>
      </c>
      <c r="G196" s="36">
        <f>+SUMIF('Mapping Population'!$C$4:$C$83,$A196&amp;G$148,'Mapping Population'!$D$4:$D$83)*VLOOKUP($A196,'Inputs - population data'!$A$7:$D$103,4,FALSE)</f>
        <v>0</v>
      </c>
      <c r="H196" s="36">
        <f>+SUMIF('Mapping Population'!$C$4:$C$83,$A196&amp;H$148,'Mapping Population'!$D$4:$D$83)*VLOOKUP($A196,'Inputs - population data'!$A$7:$D$103,4,FALSE)</f>
        <v>0</v>
      </c>
      <c r="I196" s="36">
        <f>+SUMIF('Mapping Population'!$C$4:$C$83,$A196&amp;I$148,'Mapping Population'!$D$4:$D$83)*VLOOKUP($A196,'Inputs - population data'!$A$7:$D$103,4,FALSE)</f>
        <v>0</v>
      </c>
      <c r="J196" s="36">
        <f>+SUMIF('Mapping Population'!$C$4:$C$83,$A196&amp;J$148,'Mapping Population'!$D$4:$D$83)*VLOOKUP($A196,'Inputs - population data'!$A$7:$D$103,4,FALSE)</f>
        <v>0</v>
      </c>
      <c r="K196" s="36">
        <f>+SUMIF('Mapping Population'!$C$4:$C$83,$A196&amp;K$148,'Mapping Population'!$D$4:$D$83)*VLOOKUP($A196,'Inputs - population data'!$A$7:$D$103,4,FALSE)</f>
        <v>0</v>
      </c>
      <c r="L196" s="36">
        <f>+SUMIF('Mapping Population'!$C$4:$C$83,$A196&amp;L$148,'Mapping Population'!$D$4:$D$83)*VLOOKUP($A196,'Inputs - population data'!$A$7:$D$103,4,FALSE)</f>
        <v>0</v>
      </c>
      <c r="M196" s="36">
        <f>+SUMIF('Mapping Population'!$C$4:$C$83,$A196&amp;M$148,'Mapping Population'!$D$4:$D$83)*VLOOKUP($A196,'Inputs - population data'!$A$7:$D$103,4,FALSE)</f>
        <v>9500</v>
      </c>
      <c r="N196" s="36">
        <f>+SUMIF('Mapping Population'!$C$4:$C$83,$A196&amp;N$148,'Mapping Population'!$D$4:$D$83)*VLOOKUP($A196,'Inputs - population data'!$A$7:$D$103,4,FALSE)</f>
        <v>0</v>
      </c>
      <c r="O196" s="36">
        <f>+SUMIF('Mapping Population'!$C$4:$C$83,$A196&amp;O$148,'Mapping Population'!$D$4:$D$83)*VLOOKUP($A196,'Inputs - population data'!$A$7:$D$103,4,FALSE)</f>
        <v>0</v>
      </c>
      <c r="P196" s="36">
        <f>+SUMIF('Mapping Population'!$C$4:$C$83,$A196&amp;P$148,'Mapping Population'!$D$4:$D$83)*VLOOKUP($A196,'Inputs - population data'!$A$7:$D$103,4,FALSE)</f>
        <v>0</v>
      </c>
      <c r="Q196" s="36">
        <f>+SUMIF('Mapping Population'!$C$4:$C$83,$A196&amp;Q$148,'Mapping Population'!$D$4:$D$83)*VLOOKUP($A196,'Inputs - population data'!$A$7:$D$103,4,FALSE)</f>
        <v>0</v>
      </c>
      <c r="R196" s="36">
        <f>+SUMIF('Mapping Population'!$C$4:$C$83,$A196&amp;R$148,'Mapping Population'!$D$4:$D$83)*VLOOKUP($A196,'Inputs - population data'!$A$7:$D$103,4,FALSE)</f>
        <v>0</v>
      </c>
    </row>
    <row r="197" spans="1:18" x14ac:dyDescent="0.25">
      <c r="A197" s="1" t="s">
        <v>35</v>
      </c>
      <c r="B197" s="36">
        <f>+SUMIF('Mapping Population'!$C$4:$C$83,$A197&amp;B$148,'Mapping Population'!$D$4:$D$83)*VLOOKUP($A197,'Inputs - population data'!$A$7:$D$103,4,FALSE)</f>
        <v>0</v>
      </c>
      <c r="C197" s="36">
        <f>+SUMIF('Mapping Population'!$C$4:$C$83,$A197&amp;C$148,'Mapping Population'!$D$4:$D$83)*VLOOKUP($A197,'Inputs - population data'!$A$7:$D$103,4,FALSE)</f>
        <v>0</v>
      </c>
      <c r="D197" s="36">
        <f>+SUMIF('Mapping Population'!$C$4:$C$83,$A197&amp;D$148,'Mapping Population'!$D$4:$D$83)*VLOOKUP($A197,'Inputs - population data'!$A$7:$D$103,4,FALSE)</f>
        <v>0</v>
      </c>
      <c r="E197" s="36">
        <f>+SUMIF('Mapping Population'!$C$4:$C$83,$A197&amp;E$148,'Mapping Population'!$D$4:$D$83)*VLOOKUP($A197,'Inputs - population data'!$A$7:$D$103,4,FALSE)</f>
        <v>0</v>
      </c>
      <c r="F197" s="36">
        <f>+SUMIF('Mapping Population'!$C$4:$C$83,$A197&amp;F$148,'Mapping Population'!$D$4:$D$83)*VLOOKUP($A197,'Inputs - population data'!$A$7:$D$103,4,FALSE)</f>
        <v>0</v>
      </c>
      <c r="G197" s="36">
        <f>+SUMIF('Mapping Population'!$C$4:$C$83,$A197&amp;G$148,'Mapping Population'!$D$4:$D$83)*VLOOKUP($A197,'Inputs - population data'!$A$7:$D$103,4,FALSE)</f>
        <v>0</v>
      </c>
      <c r="H197" s="36">
        <f>+SUMIF('Mapping Population'!$C$4:$C$83,$A197&amp;H$148,'Mapping Population'!$D$4:$D$83)*VLOOKUP($A197,'Inputs - population data'!$A$7:$D$103,4,FALSE)</f>
        <v>0</v>
      </c>
      <c r="I197" s="36">
        <f>+SUMIF('Mapping Population'!$C$4:$C$83,$A197&amp;I$148,'Mapping Population'!$D$4:$D$83)*VLOOKUP($A197,'Inputs - population data'!$A$7:$D$103,4,FALSE)</f>
        <v>0</v>
      </c>
      <c r="J197" s="36">
        <f>+SUMIF('Mapping Population'!$C$4:$C$83,$A197&amp;J$148,'Mapping Population'!$D$4:$D$83)*VLOOKUP($A197,'Inputs - population data'!$A$7:$D$103,4,FALSE)</f>
        <v>0</v>
      </c>
      <c r="K197" s="36">
        <f>+SUMIF('Mapping Population'!$C$4:$C$83,$A197&amp;K$148,'Mapping Population'!$D$4:$D$83)*VLOOKUP($A197,'Inputs - population data'!$A$7:$D$103,4,FALSE)</f>
        <v>0</v>
      </c>
      <c r="L197" s="36">
        <f>+SUMIF('Mapping Population'!$C$4:$C$83,$A197&amp;L$148,'Mapping Population'!$D$4:$D$83)*VLOOKUP($A197,'Inputs - population data'!$A$7:$D$103,4,FALSE)</f>
        <v>0</v>
      </c>
      <c r="M197" s="36">
        <f>+SUMIF('Mapping Population'!$C$4:$C$83,$A197&amp;M$148,'Mapping Population'!$D$4:$D$83)*VLOOKUP($A197,'Inputs - population data'!$A$7:$D$103,4,FALSE)</f>
        <v>0</v>
      </c>
      <c r="N197" s="36">
        <f>+SUMIF('Mapping Population'!$C$4:$C$83,$A197&amp;N$148,'Mapping Population'!$D$4:$D$83)*VLOOKUP($A197,'Inputs - population data'!$A$7:$D$103,4,FALSE)</f>
        <v>0</v>
      </c>
      <c r="O197" s="36">
        <f>+SUMIF('Mapping Population'!$C$4:$C$83,$A197&amp;O$148,'Mapping Population'!$D$4:$D$83)*VLOOKUP($A197,'Inputs - population data'!$A$7:$D$103,4,FALSE)</f>
        <v>0</v>
      </c>
      <c r="P197" s="36">
        <f>+SUMIF('Mapping Population'!$C$4:$C$83,$A197&amp;P$148,'Mapping Population'!$D$4:$D$83)*VLOOKUP($A197,'Inputs - population data'!$A$7:$D$103,4,FALSE)</f>
        <v>0</v>
      </c>
      <c r="Q197" s="36">
        <f>+SUMIF('Mapping Population'!$C$4:$C$83,$A197&amp;Q$148,'Mapping Population'!$D$4:$D$83)*VLOOKUP($A197,'Inputs - population data'!$A$7:$D$103,4,FALSE)</f>
        <v>0</v>
      </c>
      <c r="R197" s="36">
        <f>+SUMIF('Mapping Population'!$C$4:$C$83,$A197&amp;R$148,'Mapping Population'!$D$4:$D$83)*VLOOKUP($A197,'Inputs - population data'!$A$7:$D$103,4,FALSE)</f>
        <v>0</v>
      </c>
    </row>
    <row r="198" spans="1:18" x14ac:dyDescent="0.25">
      <c r="A198" s="1" t="s">
        <v>69</v>
      </c>
      <c r="B198" s="36">
        <f>+SUMIF('Mapping Population'!$C$4:$C$83,$A198&amp;B$148,'Mapping Population'!$D$4:$D$83)*VLOOKUP($A198,'Inputs - population data'!$A$7:$D$103,4,FALSE)</f>
        <v>0</v>
      </c>
      <c r="C198" s="36">
        <f>+SUMIF('Mapping Population'!$C$4:$C$83,$A198&amp;C$148,'Mapping Population'!$D$4:$D$83)*VLOOKUP($A198,'Inputs - population data'!$A$7:$D$103,4,FALSE)</f>
        <v>0</v>
      </c>
      <c r="D198" s="36">
        <f>+SUMIF('Mapping Population'!$C$4:$C$83,$A198&amp;D$148,'Mapping Population'!$D$4:$D$83)*VLOOKUP($A198,'Inputs - population data'!$A$7:$D$103,4,FALSE)</f>
        <v>0</v>
      </c>
      <c r="E198" s="36">
        <f>+SUMIF('Mapping Population'!$C$4:$C$83,$A198&amp;E$148,'Mapping Population'!$D$4:$D$83)*VLOOKUP($A198,'Inputs - population data'!$A$7:$D$103,4,FALSE)</f>
        <v>0</v>
      </c>
      <c r="F198" s="36">
        <f>+SUMIF('Mapping Population'!$C$4:$C$83,$A198&amp;F$148,'Mapping Population'!$D$4:$D$83)*VLOOKUP($A198,'Inputs - population data'!$A$7:$D$103,4,FALSE)</f>
        <v>0</v>
      </c>
      <c r="G198" s="36">
        <f>+SUMIF('Mapping Population'!$C$4:$C$83,$A198&amp;G$148,'Mapping Population'!$D$4:$D$83)*VLOOKUP($A198,'Inputs - population data'!$A$7:$D$103,4,FALSE)</f>
        <v>0</v>
      </c>
      <c r="H198" s="36">
        <f>+SUMIF('Mapping Population'!$C$4:$C$83,$A198&amp;H$148,'Mapping Population'!$D$4:$D$83)*VLOOKUP($A198,'Inputs - population data'!$A$7:$D$103,4,FALSE)</f>
        <v>0</v>
      </c>
      <c r="I198" s="36">
        <f>+SUMIF('Mapping Population'!$C$4:$C$83,$A198&amp;I$148,'Mapping Population'!$D$4:$D$83)*VLOOKUP($A198,'Inputs - population data'!$A$7:$D$103,4,FALSE)</f>
        <v>0</v>
      </c>
      <c r="J198" s="36">
        <f>+SUMIF('Mapping Population'!$C$4:$C$83,$A198&amp;J$148,'Mapping Population'!$D$4:$D$83)*VLOOKUP($A198,'Inputs - population data'!$A$7:$D$103,4,FALSE)</f>
        <v>0</v>
      </c>
      <c r="K198" s="36">
        <f>+SUMIF('Mapping Population'!$C$4:$C$83,$A198&amp;K$148,'Mapping Population'!$D$4:$D$83)*VLOOKUP($A198,'Inputs - population data'!$A$7:$D$103,4,FALSE)</f>
        <v>0</v>
      </c>
      <c r="L198" s="36">
        <f>+SUMIF('Mapping Population'!$C$4:$C$83,$A198&amp;L$148,'Mapping Population'!$D$4:$D$83)*VLOOKUP($A198,'Inputs - population data'!$A$7:$D$103,4,FALSE)</f>
        <v>0</v>
      </c>
      <c r="M198" s="36">
        <f>+SUMIF('Mapping Population'!$C$4:$C$83,$A198&amp;M$148,'Mapping Population'!$D$4:$D$83)*VLOOKUP($A198,'Inputs - population data'!$A$7:$D$103,4,FALSE)</f>
        <v>9180</v>
      </c>
      <c r="N198" s="36">
        <f>+SUMIF('Mapping Population'!$C$4:$C$83,$A198&amp;N$148,'Mapping Population'!$D$4:$D$83)*VLOOKUP($A198,'Inputs - population data'!$A$7:$D$103,4,FALSE)</f>
        <v>0</v>
      </c>
      <c r="O198" s="36">
        <f>+SUMIF('Mapping Population'!$C$4:$C$83,$A198&amp;O$148,'Mapping Population'!$D$4:$D$83)*VLOOKUP($A198,'Inputs - population data'!$A$7:$D$103,4,FALSE)</f>
        <v>0</v>
      </c>
      <c r="P198" s="36">
        <f>+SUMIF('Mapping Population'!$C$4:$C$83,$A198&amp;P$148,'Mapping Population'!$D$4:$D$83)*VLOOKUP($A198,'Inputs - population data'!$A$7:$D$103,4,FALSE)</f>
        <v>0</v>
      </c>
      <c r="Q198" s="36">
        <f>+SUMIF('Mapping Population'!$C$4:$C$83,$A198&amp;Q$148,'Mapping Population'!$D$4:$D$83)*VLOOKUP($A198,'Inputs - population data'!$A$7:$D$103,4,FALSE)</f>
        <v>0</v>
      </c>
      <c r="R198" s="36">
        <f>+SUMIF('Mapping Population'!$C$4:$C$83,$A198&amp;R$148,'Mapping Population'!$D$4:$D$83)*VLOOKUP($A198,'Inputs - population data'!$A$7:$D$103,4,FALSE)</f>
        <v>0</v>
      </c>
    </row>
    <row r="199" spans="1:18" x14ac:dyDescent="0.25">
      <c r="A199" s="1" t="s">
        <v>33</v>
      </c>
      <c r="B199" s="36">
        <f>+SUMIF('Mapping Population'!$C$4:$C$83,$A199&amp;B$148,'Mapping Population'!$D$4:$D$83)*VLOOKUP($A199,'Inputs - population data'!$A$7:$D$103,4,FALSE)</f>
        <v>0</v>
      </c>
      <c r="C199" s="36">
        <f>+SUMIF('Mapping Population'!$C$4:$C$83,$A199&amp;C$148,'Mapping Population'!$D$4:$D$83)*VLOOKUP($A199,'Inputs - population data'!$A$7:$D$103,4,FALSE)</f>
        <v>0</v>
      </c>
      <c r="D199" s="36">
        <f>+SUMIF('Mapping Population'!$C$4:$C$83,$A199&amp;D$148,'Mapping Population'!$D$4:$D$83)*VLOOKUP($A199,'Inputs - population data'!$A$7:$D$103,4,FALSE)</f>
        <v>0</v>
      </c>
      <c r="E199" s="36">
        <f>+SUMIF('Mapping Population'!$C$4:$C$83,$A199&amp;E$148,'Mapping Population'!$D$4:$D$83)*VLOOKUP($A199,'Inputs - population data'!$A$7:$D$103,4,FALSE)</f>
        <v>0</v>
      </c>
      <c r="F199" s="36">
        <f>+SUMIF('Mapping Population'!$C$4:$C$83,$A199&amp;F$148,'Mapping Population'!$D$4:$D$83)*VLOOKUP($A199,'Inputs - population data'!$A$7:$D$103,4,FALSE)</f>
        <v>0</v>
      </c>
      <c r="G199" s="36">
        <f>+SUMIF('Mapping Population'!$C$4:$C$83,$A199&amp;G$148,'Mapping Population'!$D$4:$D$83)*VLOOKUP($A199,'Inputs - population data'!$A$7:$D$103,4,FALSE)</f>
        <v>0</v>
      </c>
      <c r="H199" s="36">
        <f>+SUMIF('Mapping Population'!$C$4:$C$83,$A199&amp;H$148,'Mapping Population'!$D$4:$D$83)*VLOOKUP($A199,'Inputs - population data'!$A$7:$D$103,4,FALSE)</f>
        <v>0</v>
      </c>
      <c r="I199" s="36">
        <f>+SUMIF('Mapping Population'!$C$4:$C$83,$A199&amp;I$148,'Mapping Population'!$D$4:$D$83)*VLOOKUP($A199,'Inputs - population data'!$A$7:$D$103,4,FALSE)</f>
        <v>0</v>
      </c>
      <c r="J199" s="36">
        <f>+SUMIF('Mapping Population'!$C$4:$C$83,$A199&amp;J$148,'Mapping Population'!$D$4:$D$83)*VLOOKUP($A199,'Inputs - population data'!$A$7:$D$103,4,FALSE)</f>
        <v>0</v>
      </c>
      <c r="K199" s="36">
        <f>+SUMIF('Mapping Population'!$C$4:$C$83,$A199&amp;K$148,'Mapping Population'!$D$4:$D$83)*VLOOKUP($A199,'Inputs - population data'!$A$7:$D$103,4,FALSE)</f>
        <v>0</v>
      </c>
      <c r="L199" s="36">
        <f>+SUMIF('Mapping Population'!$C$4:$C$83,$A199&amp;L$148,'Mapping Population'!$D$4:$D$83)*VLOOKUP($A199,'Inputs - population data'!$A$7:$D$103,4,FALSE)</f>
        <v>0</v>
      </c>
      <c r="M199" s="36">
        <f>+SUMIF('Mapping Population'!$C$4:$C$83,$A199&amp;M$148,'Mapping Population'!$D$4:$D$83)*VLOOKUP($A199,'Inputs - population data'!$A$7:$D$103,4,FALSE)</f>
        <v>4553.8212765957451</v>
      </c>
      <c r="N199" s="36">
        <f>+SUMIF('Mapping Population'!$C$4:$C$83,$A199&amp;N$148,'Mapping Population'!$D$4:$D$83)*VLOOKUP($A199,'Inputs - population data'!$A$7:$D$103,4,FALSE)</f>
        <v>0</v>
      </c>
      <c r="O199" s="36">
        <f>+SUMIF('Mapping Population'!$C$4:$C$83,$A199&amp;O$148,'Mapping Population'!$D$4:$D$83)*VLOOKUP($A199,'Inputs - population data'!$A$7:$D$103,4,FALSE)</f>
        <v>0</v>
      </c>
      <c r="P199" s="36">
        <f>+SUMIF('Mapping Population'!$C$4:$C$83,$A199&amp;P$148,'Mapping Population'!$D$4:$D$83)*VLOOKUP($A199,'Inputs - population data'!$A$7:$D$103,4,FALSE)</f>
        <v>0</v>
      </c>
      <c r="Q199" s="36">
        <f>+SUMIF('Mapping Population'!$C$4:$C$83,$A199&amp;Q$148,'Mapping Population'!$D$4:$D$83)*VLOOKUP($A199,'Inputs - population data'!$A$7:$D$103,4,FALSE)</f>
        <v>0</v>
      </c>
      <c r="R199" s="36">
        <f>+SUMIF('Mapping Population'!$C$4:$C$83,$A199&amp;R$148,'Mapping Population'!$D$4:$D$83)*VLOOKUP($A199,'Inputs - population data'!$A$7:$D$103,4,FALSE)</f>
        <v>0</v>
      </c>
    </row>
    <row r="200" spans="1:18" x14ac:dyDescent="0.25">
      <c r="A200" s="1" t="s">
        <v>52</v>
      </c>
      <c r="B200" s="36">
        <f>+SUMIF('Mapping Population'!$C$4:$C$83,$A200&amp;B$148,'Mapping Population'!$D$4:$D$83)*VLOOKUP($A200,'Inputs - population data'!$A$7:$D$103,4,FALSE)</f>
        <v>0</v>
      </c>
      <c r="C200" s="36">
        <f>+SUMIF('Mapping Population'!$C$4:$C$83,$A200&amp;C$148,'Mapping Population'!$D$4:$D$83)*VLOOKUP($A200,'Inputs - population data'!$A$7:$D$103,4,FALSE)</f>
        <v>0</v>
      </c>
      <c r="D200" s="36">
        <f>+SUMIF('Mapping Population'!$C$4:$C$83,$A200&amp;D$148,'Mapping Population'!$D$4:$D$83)*VLOOKUP($A200,'Inputs - population data'!$A$7:$D$103,4,FALSE)</f>
        <v>0</v>
      </c>
      <c r="E200" s="36">
        <f>+SUMIF('Mapping Population'!$C$4:$C$83,$A200&amp;E$148,'Mapping Population'!$D$4:$D$83)*VLOOKUP($A200,'Inputs - population data'!$A$7:$D$103,4,FALSE)</f>
        <v>0</v>
      </c>
      <c r="F200" s="36">
        <f>+SUMIF('Mapping Population'!$C$4:$C$83,$A200&amp;F$148,'Mapping Population'!$D$4:$D$83)*VLOOKUP($A200,'Inputs - population data'!$A$7:$D$103,4,FALSE)</f>
        <v>0</v>
      </c>
      <c r="G200" s="36">
        <f>+SUMIF('Mapping Population'!$C$4:$C$83,$A200&amp;G$148,'Mapping Population'!$D$4:$D$83)*VLOOKUP($A200,'Inputs - population data'!$A$7:$D$103,4,FALSE)</f>
        <v>0</v>
      </c>
      <c r="H200" s="36">
        <f>+SUMIF('Mapping Population'!$C$4:$C$83,$A200&amp;H$148,'Mapping Population'!$D$4:$D$83)*VLOOKUP($A200,'Inputs - population data'!$A$7:$D$103,4,FALSE)</f>
        <v>0</v>
      </c>
      <c r="I200" s="36">
        <f>+SUMIF('Mapping Population'!$C$4:$C$83,$A200&amp;I$148,'Mapping Population'!$D$4:$D$83)*VLOOKUP($A200,'Inputs - population data'!$A$7:$D$103,4,FALSE)</f>
        <v>0</v>
      </c>
      <c r="J200" s="36">
        <f>+SUMIF('Mapping Population'!$C$4:$C$83,$A200&amp;J$148,'Mapping Population'!$D$4:$D$83)*VLOOKUP($A200,'Inputs - population data'!$A$7:$D$103,4,FALSE)</f>
        <v>51300</v>
      </c>
      <c r="K200" s="36">
        <f>+SUMIF('Mapping Population'!$C$4:$C$83,$A200&amp;K$148,'Mapping Population'!$D$4:$D$83)*VLOOKUP($A200,'Inputs - population data'!$A$7:$D$103,4,FALSE)</f>
        <v>0</v>
      </c>
      <c r="L200" s="36">
        <f>+SUMIF('Mapping Population'!$C$4:$C$83,$A200&amp;L$148,'Mapping Population'!$D$4:$D$83)*VLOOKUP($A200,'Inputs - population data'!$A$7:$D$103,4,FALSE)</f>
        <v>0</v>
      </c>
      <c r="M200" s="36">
        <f>+SUMIF('Mapping Population'!$C$4:$C$83,$A200&amp;M$148,'Mapping Population'!$D$4:$D$83)*VLOOKUP($A200,'Inputs - population data'!$A$7:$D$103,4,FALSE)</f>
        <v>0</v>
      </c>
      <c r="N200" s="36">
        <f>+SUMIF('Mapping Population'!$C$4:$C$83,$A200&amp;N$148,'Mapping Population'!$D$4:$D$83)*VLOOKUP($A200,'Inputs - population data'!$A$7:$D$103,4,FALSE)</f>
        <v>0</v>
      </c>
      <c r="O200" s="36">
        <f>+SUMIF('Mapping Population'!$C$4:$C$83,$A200&amp;O$148,'Mapping Population'!$D$4:$D$83)*VLOOKUP($A200,'Inputs - population data'!$A$7:$D$103,4,FALSE)</f>
        <v>0</v>
      </c>
      <c r="P200" s="36">
        <f>+SUMIF('Mapping Population'!$C$4:$C$83,$A200&amp;P$148,'Mapping Population'!$D$4:$D$83)*VLOOKUP($A200,'Inputs - population data'!$A$7:$D$103,4,FALSE)</f>
        <v>0</v>
      </c>
      <c r="Q200" s="36">
        <f>+SUMIF('Mapping Population'!$C$4:$C$83,$A200&amp;Q$148,'Mapping Population'!$D$4:$D$83)*VLOOKUP($A200,'Inputs - population data'!$A$7:$D$103,4,FALSE)</f>
        <v>0</v>
      </c>
      <c r="R200" s="36">
        <f>+SUMIF('Mapping Population'!$C$4:$C$83,$A200&amp;R$148,'Mapping Population'!$D$4:$D$83)*VLOOKUP($A200,'Inputs - population data'!$A$7:$D$103,4,FALSE)</f>
        <v>0</v>
      </c>
    </row>
    <row r="201" spans="1:18" x14ac:dyDescent="0.25">
      <c r="A201" s="1" t="s">
        <v>63</v>
      </c>
      <c r="B201" s="36">
        <f>+SUMIF('Mapping Population'!$C$4:$C$83,$A201&amp;B$148,'Mapping Population'!$D$4:$D$83)*VLOOKUP($A201,'Inputs - population data'!$A$7:$D$103,4,FALSE)</f>
        <v>0</v>
      </c>
      <c r="C201" s="36">
        <f>+SUMIF('Mapping Population'!$C$4:$C$83,$A201&amp;C$148,'Mapping Population'!$D$4:$D$83)*VLOOKUP($A201,'Inputs - population data'!$A$7:$D$103,4,FALSE)</f>
        <v>0</v>
      </c>
      <c r="D201" s="36">
        <f>+SUMIF('Mapping Population'!$C$4:$C$83,$A201&amp;D$148,'Mapping Population'!$D$4:$D$83)*VLOOKUP($A201,'Inputs - population data'!$A$7:$D$103,4,FALSE)</f>
        <v>0</v>
      </c>
      <c r="E201" s="36">
        <f>+SUMIF('Mapping Population'!$C$4:$C$83,$A201&amp;E$148,'Mapping Population'!$D$4:$D$83)*VLOOKUP($A201,'Inputs - population data'!$A$7:$D$103,4,FALSE)</f>
        <v>0</v>
      </c>
      <c r="F201" s="36">
        <f>+SUMIF('Mapping Population'!$C$4:$C$83,$A201&amp;F$148,'Mapping Population'!$D$4:$D$83)*VLOOKUP($A201,'Inputs - population data'!$A$7:$D$103,4,FALSE)</f>
        <v>0</v>
      </c>
      <c r="G201" s="36">
        <f>+SUMIF('Mapping Population'!$C$4:$C$83,$A201&amp;G$148,'Mapping Population'!$D$4:$D$83)*VLOOKUP($A201,'Inputs - population data'!$A$7:$D$103,4,FALSE)</f>
        <v>0</v>
      </c>
      <c r="H201" s="36">
        <f>+SUMIF('Mapping Population'!$C$4:$C$83,$A201&amp;H$148,'Mapping Population'!$D$4:$D$83)*VLOOKUP($A201,'Inputs - population data'!$A$7:$D$103,4,FALSE)</f>
        <v>0</v>
      </c>
      <c r="I201" s="36">
        <f>+SUMIF('Mapping Population'!$C$4:$C$83,$A201&amp;I$148,'Mapping Population'!$D$4:$D$83)*VLOOKUP($A201,'Inputs - population data'!$A$7:$D$103,4,FALSE)</f>
        <v>0</v>
      </c>
      <c r="J201" s="36">
        <f>+SUMIF('Mapping Population'!$C$4:$C$83,$A201&amp;J$148,'Mapping Population'!$D$4:$D$83)*VLOOKUP($A201,'Inputs - population data'!$A$7:$D$103,4,FALSE)</f>
        <v>0</v>
      </c>
      <c r="K201" s="36">
        <f>+SUMIF('Mapping Population'!$C$4:$C$83,$A201&amp;K$148,'Mapping Population'!$D$4:$D$83)*VLOOKUP($A201,'Inputs - population data'!$A$7:$D$103,4,FALSE)</f>
        <v>0</v>
      </c>
      <c r="L201" s="36">
        <f>+SUMIF('Mapping Population'!$C$4:$C$83,$A201&amp;L$148,'Mapping Population'!$D$4:$D$83)*VLOOKUP($A201,'Inputs - population data'!$A$7:$D$103,4,FALSE)</f>
        <v>0</v>
      </c>
      <c r="M201" s="36">
        <f>+SUMIF('Mapping Population'!$C$4:$C$83,$A201&amp;M$148,'Mapping Population'!$D$4:$D$83)*VLOOKUP($A201,'Inputs - population data'!$A$7:$D$103,4,FALSE)</f>
        <v>0</v>
      </c>
      <c r="N201" s="36">
        <f>+SUMIF('Mapping Population'!$C$4:$C$83,$A201&amp;N$148,'Mapping Population'!$D$4:$D$83)*VLOOKUP($A201,'Inputs - population data'!$A$7:$D$103,4,FALSE)</f>
        <v>6889.2282065519139</v>
      </c>
      <c r="O201" s="36">
        <f>+SUMIF('Mapping Population'!$C$4:$C$83,$A201&amp;O$148,'Mapping Population'!$D$4:$D$83)*VLOOKUP($A201,'Inputs - population data'!$A$7:$D$103,4,FALSE)</f>
        <v>0</v>
      </c>
      <c r="P201" s="36">
        <f>+SUMIF('Mapping Population'!$C$4:$C$83,$A201&amp;P$148,'Mapping Population'!$D$4:$D$83)*VLOOKUP($A201,'Inputs - population data'!$A$7:$D$103,4,FALSE)</f>
        <v>28110.771793448082</v>
      </c>
      <c r="Q201" s="36">
        <f>+SUMIF('Mapping Population'!$C$4:$C$83,$A201&amp;Q$148,'Mapping Population'!$D$4:$D$83)*VLOOKUP($A201,'Inputs - population data'!$A$7:$D$103,4,FALSE)</f>
        <v>0</v>
      </c>
      <c r="R201" s="36">
        <f>+SUMIF('Mapping Population'!$C$4:$C$83,$A201&amp;R$148,'Mapping Population'!$D$4:$D$83)*VLOOKUP($A201,'Inputs - population data'!$A$7:$D$103,4,FALSE)</f>
        <v>0</v>
      </c>
    </row>
    <row r="202" spans="1:18" x14ac:dyDescent="0.25">
      <c r="A202" s="1" t="s">
        <v>54</v>
      </c>
      <c r="B202" s="36">
        <f>+SUMIF('Mapping Population'!$C$4:$C$83,$A202&amp;B$148,'Mapping Population'!$D$4:$D$83)*VLOOKUP($A202,'Inputs - population data'!$A$7:$D$103,4,FALSE)</f>
        <v>0</v>
      </c>
      <c r="C202" s="36">
        <f>+SUMIF('Mapping Population'!$C$4:$C$83,$A202&amp;C$148,'Mapping Population'!$D$4:$D$83)*VLOOKUP($A202,'Inputs - population data'!$A$7:$D$103,4,FALSE)</f>
        <v>0</v>
      </c>
      <c r="D202" s="36">
        <f>+SUMIF('Mapping Population'!$C$4:$C$83,$A202&amp;D$148,'Mapping Population'!$D$4:$D$83)*VLOOKUP($A202,'Inputs - population data'!$A$7:$D$103,4,FALSE)</f>
        <v>0</v>
      </c>
      <c r="E202" s="36">
        <f>+SUMIF('Mapping Population'!$C$4:$C$83,$A202&amp;E$148,'Mapping Population'!$D$4:$D$83)*VLOOKUP($A202,'Inputs - population data'!$A$7:$D$103,4,FALSE)</f>
        <v>0</v>
      </c>
      <c r="F202" s="36">
        <f>+SUMIF('Mapping Population'!$C$4:$C$83,$A202&amp;F$148,'Mapping Population'!$D$4:$D$83)*VLOOKUP($A202,'Inputs - population data'!$A$7:$D$103,4,FALSE)</f>
        <v>0</v>
      </c>
      <c r="G202" s="36">
        <f>+SUMIF('Mapping Population'!$C$4:$C$83,$A202&amp;G$148,'Mapping Population'!$D$4:$D$83)*VLOOKUP($A202,'Inputs - population data'!$A$7:$D$103,4,FALSE)</f>
        <v>0</v>
      </c>
      <c r="H202" s="36">
        <f>+SUMIF('Mapping Population'!$C$4:$C$83,$A202&amp;H$148,'Mapping Population'!$D$4:$D$83)*VLOOKUP($A202,'Inputs - population data'!$A$7:$D$103,4,FALSE)</f>
        <v>0</v>
      </c>
      <c r="I202" s="36">
        <f>+SUMIF('Mapping Population'!$C$4:$C$83,$A202&amp;I$148,'Mapping Population'!$D$4:$D$83)*VLOOKUP($A202,'Inputs - population data'!$A$7:$D$103,4,FALSE)</f>
        <v>0</v>
      </c>
      <c r="J202" s="36">
        <f>+SUMIF('Mapping Population'!$C$4:$C$83,$A202&amp;J$148,'Mapping Population'!$D$4:$D$83)*VLOOKUP($A202,'Inputs - population data'!$A$7:$D$103,4,FALSE)</f>
        <v>0</v>
      </c>
      <c r="K202" s="36">
        <f>+SUMIF('Mapping Population'!$C$4:$C$83,$A202&amp;K$148,'Mapping Population'!$D$4:$D$83)*VLOOKUP($A202,'Inputs - population data'!$A$7:$D$103,4,FALSE)</f>
        <v>0</v>
      </c>
      <c r="L202" s="36">
        <f>+SUMIF('Mapping Population'!$C$4:$C$83,$A202&amp;L$148,'Mapping Population'!$D$4:$D$83)*VLOOKUP($A202,'Inputs - population data'!$A$7:$D$103,4,FALSE)</f>
        <v>0</v>
      </c>
      <c r="M202" s="36">
        <f>+SUMIF('Mapping Population'!$C$4:$C$83,$A202&amp;M$148,'Mapping Population'!$D$4:$D$83)*VLOOKUP($A202,'Inputs - population data'!$A$7:$D$103,4,FALSE)</f>
        <v>131800</v>
      </c>
      <c r="N202" s="36">
        <f>+SUMIF('Mapping Population'!$C$4:$C$83,$A202&amp;N$148,'Mapping Population'!$D$4:$D$83)*VLOOKUP($A202,'Inputs - population data'!$A$7:$D$103,4,FALSE)</f>
        <v>0</v>
      </c>
      <c r="O202" s="36">
        <f>+SUMIF('Mapping Population'!$C$4:$C$83,$A202&amp;O$148,'Mapping Population'!$D$4:$D$83)*VLOOKUP($A202,'Inputs - population data'!$A$7:$D$103,4,FALSE)</f>
        <v>0</v>
      </c>
      <c r="P202" s="36">
        <f>+SUMIF('Mapping Population'!$C$4:$C$83,$A202&amp;P$148,'Mapping Population'!$D$4:$D$83)*VLOOKUP($A202,'Inputs - population data'!$A$7:$D$103,4,FALSE)</f>
        <v>0</v>
      </c>
      <c r="Q202" s="36">
        <f>+SUMIF('Mapping Population'!$C$4:$C$83,$A202&amp;Q$148,'Mapping Population'!$D$4:$D$83)*VLOOKUP($A202,'Inputs - population data'!$A$7:$D$103,4,FALSE)</f>
        <v>0</v>
      </c>
      <c r="R202" s="36">
        <f>+SUMIF('Mapping Population'!$C$4:$C$83,$A202&amp;R$148,'Mapping Population'!$D$4:$D$83)*VLOOKUP($A202,'Inputs - population data'!$A$7:$D$103,4,FALSE)</f>
        <v>0</v>
      </c>
    </row>
    <row r="203" spans="1:18" x14ac:dyDescent="0.25">
      <c r="A203" s="1" t="s">
        <v>56</v>
      </c>
      <c r="B203" s="36">
        <f>+SUMIF('Mapping Population'!$C$4:$C$83,$A203&amp;B$148,'Mapping Population'!$D$4:$D$83)*VLOOKUP($A203,'Inputs - population data'!$A$7:$D$103,4,FALSE)</f>
        <v>0</v>
      </c>
      <c r="C203" s="36">
        <f>+SUMIF('Mapping Population'!$C$4:$C$83,$A203&amp;C$148,'Mapping Population'!$D$4:$D$83)*VLOOKUP($A203,'Inputs - population data'!$A$7:$D$103,4,FALSE)</f>
        <v>0</v>
      </c>
      <c r="D203" s="36">
        <f>+SUMIF('Mapping Population'!$C$4:$C$83,$A203&amp;D$148,'Mapping Population'!$D$4:$D$83)*VLOOKUP($A203,'Inputs - population data'!$A$7:$D$103,4,FALSE)</f>
        <v>0</v>
      </c>
      <c r="E203" s="36">
        <f>+SUMIF('Mapping Population'!$C$4:$C$83,$A203&amp;E$148,'Mapping Population'!$D$4:$D$83)*VLOOKUP($A203,'Inputs - population data'!$A$7:$D$103,4,FALSE)</f>
        <v>0</v>
      </c>
      <c r="F203" s="36">
        <f>+SUMIF('Mapping Population'!$C$4:$C$83,$A203&amp;F$148,'Mapping Population'!$D$4:$D$83)*VLOOKUP($A203,'Inputs - population data'!$A$7:$D$103,4,FALSE)</f>
        <v>0</v>
      </c>
      <c r="G203" s="36">
        <f>+SUMIF('Mapping Population'!$C$4:$C$83,$A203&amp;G$148,'Mapping Population'!$D$4:$D$83)*VLOOKUP($A203,'Inputs - population data'!$A$7:$D$103,4,FALSE)</f>
        <v>0</v>
      </c>
      <c r="H203" s="36">
        <f>+SUMIF('Mapping Population'!$C$4:$C$83,$A203&amp;H$148,'Mapping Population'!$D$4:$D$83)*VLOOKUP($A203,'Inputs - population data'!$A$7:$D$103,4,FALSE)</f>
        <v>0</v>
      </c>
      <c r="I203" s="36">
        <f>+SUMIF('Mapping Population'!$C$4:$C$83,$A203&amp;I$148,'Mapping Population'!$D$4:$D$83)*VLOOKUP($A203,'Inputs - population data'!$A$7:$D$103,4,FALSE)</f>
        <v>0</v>
      </c>
      <c r="J203" s="36">
        <f>+SUMIF('Mapping Population'!$C$4:$C$83,$A203&amp;J$148,'Mapping Population'!$D$4:$D$83)*VLOOKUP($A203,'Inputs - population data'!$A$7:$D$103,4,FALSE)</f>
        <v>0</v>
      </c>
      <c r="K203" s="36">
        <f>+SUMIF('Mapping Population'!$C$4:$C$83,$A203&amp;K$148,'Mapping Population'!$D$4:$D$83)*VLOOKUP($A203,'Inputs - population data'!$A$7:$D$103,4,FALSE)</f>
        <v>0</v>
      </c>
      <c r="L203" s="36">
        <f>+SUMIF('Mapping Population'!$C$4:$C$83,$A203&amp;L$148,'Mapping Population'!$D$4:$D$83)*VLOOKUP($A203,'Inputs - population data'!$A$7:$D$103,4,FALSE)</f>
        <v>0</v>
      </c>
      <c r="M203" s="36">
        <f>+SUMIF('Mapping Population'!$C$4:$C$83,$A203&amp;M$148,'Mapping Population'!$D$4:$D$83)*VLOOKUP($A203,'Inputs - population data'!$A$7:$D$103,4,FALSE)</f>
        <v>27300</v>
      </c>
      <c r="N203" s="36">
        <f>+SUMIF('Mapping Population'!$C$4:$C$83,$A203&amp;N$148,'Mapping Population'!$D$4:$D$83)*VLOOKUP($A203,'Inputs - population data'!$A$7:$D$103,4,FALSE)</f>
        <v>0</v>
      </c>
      <c r="O203" s="36">
        <f>+SUMIF('Mapping Population'!$C$4:$C$83,$A203&amp;O$148,'Mapping Population'!$D$4:$D$83)*VLOOKUP($A203,'Inputs - population data'!$A$7:$D$103,4,FALSE)</f>
        <v>0</v>
      </c>
      <c r="P203" s="36">
        <f>+SUMIF('Mapping Population'!$C$4:$C$83,$A203&amp;P$148,'Mapping Population'!$D$4:$D$83)*VLOOKUP($A203,'Inputs - population data'!$A$7:$D$103,4,FALSE)</f>
        <v>0</v>
      </c>
      <c r="Q203" s="36">
        <f>+SUMIF('Mapping Population'!$C$4:$C$83,$A203&amp;Q$148,'Mapping Population'!$D$4:$D$83)*VLOOKUP($A203,'Inputs - population data'!$A$7:$D$103,4,FALSE)</f>
        <v>0</v>
      </c>
      <c r="R203" s="36">
        <f>+SUMIF('Mapping Population'!$C$4:$C$83,$A203&amp;R$148,'Mapping Population'!$D$4:$D$83)*VLOOKUP($A203,'Inputs - population data'!$A$7:$D$103,4,FALSE)</f>
        <v>0</v>
      </c>
    </row>
    <row r="204" spans="1:18" x14ac:dyDescent="0.25">
      <c r="A204" s="1" t="s">
        <v>74</v>
      </c>
      <c r="B204" s="36">
        <f>+SUMIF('Mapping Population'!$C$4:$C$83,$A204&amp;B$148,'Mapping Population'!$D$4:$D$83)*VLOOKUP($A204,'Inputs - population data'!$A$7:$D$103,4,FALSE)</f>
        <v>45900</v>
      </c>
      <c r="C204" s="36">
        <f>+SUMIF('Mapping Population'!$C$4:$C$83,$A204&amp;C$148,'Mapping Population'!$D$4:$D$83)*VLOOKUP($A204,'Inputs - population data'!$A$7:$D$103,4,FALSE)</f>
        <v>0</v>
      </c>
      <c r="D204" s="36">
        <f>+SUMIF('Mapping Population'!$C$4:$C$83,$A204&amp;D$148,'Mapping Population'!$D$4:$D$83)*VLOOKUP($A204,'Inputs - population data'!$A$7:$D$103,4,FALSE)</f>
        <v>0</v>
      </c>
      <c r="E204" s="36">
        <f>+SUMIF('Mapping Population'!$C$4:$C$83,$A204&amp;E$148,'Mapping Population'!$D$4:$D$83)*VLOOKUP($A204,'Inputs - population data'!$A$7:$D$103,4,FALSE)</f>
        <v>0</v>
      </c>
      <c r="F204" s="36">
        <f>+SUMIF('Mapping Population'!$C$4:$C$83,$A204&amp;F$148,'Mapping Population'!$D$4:$D$83)*VLOOKUP($A204,'Inputs - population data'!$A$7:$D$103,4,FALSE)</f>
        <v>0</v>
      </c>
      <c r="G204" s="36">
        <f>+SUMIF('Mapping Population'!$C$4:$C$83,$A204&amp;G$148,'Mapping Population'!$D$4:$D$83)*VLOOKUP($A204,'Inputs - population data'!$A$7:$D$103,4,FALSE)</f>
        <v>0</v>
      </c>
      <c r="H204" s="36">
        <f>+SUMIF('Mapping Population'!$C$4:$C$83,$A204&amp;H$148,'Mapping Population'!$D$4:$D$83)*VLOOKUP($A204,'Inputs - population data'!$A$7:$D$103,4,FALSE)</f>
        <v>0</v>
      </c>
      <c r="I204" s="36">
        <f>+SUMIF('Mapping Population'!$C$4:$C$83,$A204&amp;I$148,'Mapping Population'!$D$4:$D$83)*VLOOKUP($A204,'Inputs - population data'!$A$7:$D$103,4,FALSE)</f>
        <v>0</v>
      </c>
      <c r="J204" s="36">
        <f>+SUMIF('Mapping Population'!$C$4:$C$83,$A204&amp;J$148,'Mapping Population'!$D$4:$D$83)*VLOOKUP($A204,'Inputs - population data'!$A$7:$D$103,4,FALSE)</f>
        <v>0</v>
      </c>
      <c r="K204" s="36">
        <f>+SUMIF('Mapping Population'!$C$4:$C$83,$A204&amp;K$148,'Mapping Population'!$D$4:$D$83)*VLOOKUP($A204,'Inputs - population data'!$A$7:$D$103,4,FALSE)</f>
        <v>0</v>
      </c>
      <c r="L204" s="36">
        <f>+SUMIF('Mapping Population'!$C$4:$C$83,$A204&amp;L$148,'Mapping Population'!$D$4:$D$83)*VLOOKUP($A204,'Inputs - population data'!$A$7:$D$103,4,FALSE)</f>
        <v>0</v>
      </c>
      <c r="M204" s="36">
        <f>+SUMIF('Mapping Population'!$C$4:$C$83,$A204&amp;M$148,'Mapping Population'!$D$4:$D$83)*VLOOKUP($A204,'Inputs - population data'!$A$7:$D$103,4,FALSE)</f>
        <v>0</v>
      </c>
      <c r="N204" s="36">
        <f>+SUMIF('Mapping Population'!$C$4:$C$83,$A204&amp;N$148,'Mapping Population'!$D$4:$D$83)*VLOOKUP($A204,'Inputs - population data'!$A$7:$D$103,4,FALSE)</f>
        <v>0</v>
      </c>
      <c r="O204" s="36">
        <f>+SUMIF('Mapping Population'!$C$4:$C$83,$A204&amp;O$148,'Mapping Population'!$D$4:$D$83)*VLOOKUP($A204,'Inputs - population data'!$A$7:$D$103,4,FALSE)</f>
        <v>0</v>
      </c>
      <c r="P204" s="36">
        <f>+SUMIF('Mapping Population'!$C$4:$C$83,$A204&amp;P$148,'Mapping Population'!$D$4:$D$83)*VLOOKUP($A204,'Inputs - population data'!$A$7:$D$103,4,FALSE)</f>
        <v>0</v>
      </c>
      <c r="Q204" s="36">
        <f>+SUMIF('Mapping Population'!$C$4:$C$83,$A204&amp;Q$148,'Mapping Population'!$D$4:$D$83)*VLOOKUP($A204,'Inputs - population data'!$A$7:$D$103,4,FALSE)</f>
        <v>0</v>
      </c>
      <c r="R204" s="36">
        <f>+SUMIF('Mapping Population'!$C$4:$C$83,$A204&amp;R$148,'Mapping Population'!$D$4:$D$83)*VLOOKUP($A204,'Inputs - population data'!$A$7:$D$103,4,FALSE)</f>
        <v>0</v>
      </c>
    </row>
    <row r="205" spans="1:18" x14ac:dyDescent="0.25">
      <c r="A205" s="1" t="s">
        <v>78</v>
      </c>
      <c r="B205" s="36">
        <f>+SUMIF('Mapping Population'!$C$4:$C$83,$A205&amp;B$148,'Mapping Population'!$D$4:$D$83)*VLOOKUP($A205,'Inputs - population data'!$A$7:$D$103,4,FALSE)</f>
        <v>0</v>
      </c>
      <c r="C205" s="36">
        <f>+SUMIF('Mapping Population'!$C$4:$C$83,$A205&amp;C$148,'Mapping Population'!$D$4:$D$83)*VLOOKUP($A205,'Inputs - population data'!$A$7:$D$103,4,FALSE)</f>
        <v>0</v>
      </c>
      <c r="D205" s="36">
        <f>+SUMIF('Mapping Population'!$C$4:$C$83,$A205&amp;D$148,'Mapping Population'!$D$4:$D$83)*VLOOKUP($A205,'Inputs - population data'!$A$7:$D$103,4,FALSE)</f>
        <v>0</v>
      </c>
      <c r="E205" s="36">
        <f>+SUMIF('Mapping Population'!$C$4:$C$83,$A205&amp;E$148,'Mapping Population'!$D$4:$D$83)*VLOOKUP($A205,'Inputs - population data'!$A$7:$D$103,4,FALSE)</f>
        <v>0</v>
      </c>
      <c r="F205" s="36">
        <f>+SUMIF('Mapping Population'!$C$4:$C$83,$A205&amp;F$148,'Mapping Population'!$D$4:$D$83)*VLOOKUP($A205,'Inputs - population data'!$A$7:$D$103,4,FALSE)</f>
        <v>0</v>
      </c>
      <c r="G205" s="36">
        <f>+SUMIF('Mapping Population'!$C$4:$C$83,$A205&amp;G$148,'Mapping Population'!$D$4:$D$83)*VLOOKUP($A205,'Inputs - population data'!$A$7:$D$103,4,FALSE)</f>
        <v>0</v>
      </c>
      <c r="H205" s="36">
        <f>+SUMIF('Mapping Population'!$C$4:$C$83,$A205&amp;H$148,'Mapping Population'!$D$4:$D$83)*VLOOKUP($A205,'Inputs - population data'!$A$7:$D$103,4,FALSE)</f>
        <v>0</v>
      </c>
      <c r="I205" s="36">
        <f>+SUMIF('Mapping Population'!$C$4:$C$83,$A205&amp;I$148,'Mapping Population'!$D$4:$D$83)*VLOOKUP($A205,'Inputs - population data'!$A$7:$D$103,4,FALSE)</f>
        <v>0</v>
      </c>
      <c r="J205" s="36">
        <f>+SUMIF('Mapping Population'!$C$4:$C$83,$A205&amp;J$148,'Mapping Population'!$D$4:$D$83)*VLOOKUP($A205,'Inputs - population data'!$A$7:$D$103,4,FALSE)</f>
        <v>0</v>
      </c>
      <c r="K205" s="36">
        <f>+SUMIF('Mapping Population'!$C$4:$C$83,$A205&amp;K$148,'Mapping Population'!$D$4:$D$83)*VLOOKUP($A205,'Inputs - population data'!$A$7:$D$103,4,FALSE)</f>
        <v>0</v>
      </c>
      <c r="L205" s="36">
        <f>+SUMIF('Mapping Population'!$C$4:$C$83,$A205&amp;L$148,'Mapping Population'!$D$4:$D$83)*VLOOKUP($A205,'Inputs - population data'!$A$7:$D$103,4,FALSE)</f>
        <v>0</v>
      </c>
      <c r="M205" s="36">
        <f>+SUMIF('Mapping Population'!$C$4:$C$83,$A205&amp;M$148,'Mapping Population'!$D$4:$D$83)*VLOOKUP($A205,'Inputs - population data'!$A$7:$D$103,4,FALSE)</f>
        <v>0</v>
      </c>
      <c r="N205" s="36">
        <f>+SUMIF('Mapping Population'!$C$4:$C$83,$A205&amp;N$148,'Mapping Population'!$D$4:$D$83)*VLOOKUP($A205,'Inputs - population data'!$A$7:$D$103,4,FALSE)</f>
        <v>0</v>
      </c>
      <c r="O205" s="36">
        <f>+SUMIF('Mapping Population'!$C$4:$C$83,$A205&amp;O$148,'Mapping Population'!$D$4:$D$83)*VLOOKUP($A205,'Inputs - population data'!$A$7:$D$103,4,FALSE)</f>
        <v>0</v>
      </c>
      <c r="P205" s="36">
        <f>+SUMIF('Mapping Population'!$C$4:$C$83,$A205&amp;P$148,'Mapping Population'!$D$4:$D$83)*VLOOKUP($A205,'Inputs - population data'!$A$7:$D$103,4,FALSE)</f>
        <v>0</v>
      </c>
      <c r="Q205" s="36">
        <f>+SUMIF('Mapping Population'!$C$4:$C$83,$A205&amp;Q$148,'Mapping Population'!$D$4:$D$83)*VLOOKUP($A205,'Inputs - population data'!$A$7:$D$103,4,FALSE)</f>
        <v>0</v>
      </c>
      <c r="R205" s="36">
        <f>+SUMIF('Mapping Population'!$C$4:$C$83,$A205&amp;R$148,'Mapping Population'!$D$4:$D$83)*VLOOKUP($A205,'Inputs - population data'!$A$7:$D$103,4,FALSE)</f>
        <v>43400</v>
      </c>
    </row>
    <row r="206" spans="1:18" x14ac:dyDescent="0.25">
      <c r="A206" s="1" t="s">
        <v>41</v>
      </c>
      <c r="B206" s="36">
        <f>+SUMIF('Mapping Population'!$C$4:$C$83,$A206&amp;B$148,'Mapping Population'!$D$4:$D$83)*VLOOKUP($A206,'Inputs - population data'!$A$7:$D$103,4,FALSE)</f>
        <v>0</v>
      </c>
      <c r="C206" s="36">
        <f>+SUMIF('Mapping Population'!$C$4:$C$83,$A206&amp;C$148,'Mapping Population'!$D$4:$D$83)*VLOOKUP($A206,'Inputs - population data'!$A$7:$D$103,4,FALSE)</f>
        <v>0</v>
      </c>
      <c r="D206" s="36">
        <f>+SUMIF('Mapping Population'!$C$4:$C$83,$A206&amp;D$148,'Mapping Population'!$D$4:$D$83)*VLOOKUP($A206,'Inputs - population data'!$A$7:$D$103,4,FALSE)</f>
        <v>0</v>
      </c>
      <c r="E206" s="36">
        <f>+SUMIF('Mapping Population'!$C$4:$C$83,$A206&amp;E$148,'Mapping Population'!$D$4:$D$83)*VLOOKUP($A206,'Inputs - population data'!$A$7:$D$103,4,FALSE)</f>
        <v>0</v>
      </c>
      <c r="F206" s="36">
        <f>+SUMIF('Mapping Population'!$C$4:$C$83,$A206&amp;F$148,'Mapping Population'!$D$4:$D$83)*VLOOKUP($A206,'Inputs - population data'!$A$7:$D$103,4,FALSE)</f>
        <v>0</v>
      </c>
      <c r="G206" s="36">
        <f>+SUMIF('Mapping Population'!$C$4:$C$83,$A206&amp;G$148,'Mapping Population'!$D$4:$D$83)*VLOOKUP($A206,'Inputs - population data'!$A$7:$D$103,4,FALSE)</f>
        <v>0</v>
      </c>
      <c r="H206" s="36">
        <f>+SUMIF('Mapping Population'!$C$4:$C$83,$A206&amp;H$148,'Mapping Population'!$D$4:$D$83)*VLOOKUP($A206,'Inputs - population data'!$A$7:$D$103,4,FALSE)</f>
        <v>0</v>
      </c>
      <c r="I206" s="36">
        <f>+SUMIF('Mapping Population'!$C$4:$C$83,$A206&amp;I$148,'Mapping Population'!$D$4:$D$83)*VLOOKUP($A206,'Inputs - population data'!$A$7:$D$103,4,FALSE)</f>
        <v>0</v>
      </c>
      <c r="J206" s="36">
        <f>+SUMIF('Mapping Population'!$C$4:$C$83,$A206&amp;J$148,'Mapping Population'!$D$4:$D$83)*VLOOKUP($A206,'Inputs - population data'!$A$7:$D$103,4,FALSE)</f>
        <v>0</v>
      </c>
      <c r="K206" s="36">
        <f>+SUMIF('Mapping Population'!$C$4:$C$83,$A206&amp;K$148,'Mapping Population'!$D$4:$D$83)*VLOOKUP($A206,'Inputs - population data'!$A$7:$D$103,4,FALSE)</f>
        <v>0</v>
      </c>
      <c r="L206" s="36">
        <f>+SUMIF('Mapping Population'!$C$4:$C$83,$A206&amp;L$148,'Mapping Population'!$D$4:$D$83)*VLOOKUP($A206,'Inputs - population data'!$A$7:$D$103,4,FALSE)</f>
        <v>0</v>
      </c>
      <c r="M206" s="36">
        <f>+SUMIF('Mapping Population'!$C$4:$C$83,$A206&amp;M$148,'Mapping Population'!$D$4:$D$83)*VLOOKUP($A206,'Inputs - population data'!$A$7:$D$103,4,FALSE)</f>
        <v>0</v>
      </c>
      <c r="N206" s="36">
        <f>+SUMIF('Mapping Population'!$C$4:$C$83,$A206&amp;N$148,'Mapping Population'!$D$4:$D$83)*VLOOKUP($A206,'Inputs - population data'!$A$7:$D$103,4,FALSE)</f>
        <v>0</v>
      </c>
      <c r="O206" s="36">
        <f>+SUMIF('Mapping Population'!$C$4:$C$83,$A206&amp;O$148,'Mapping Population'!$D$4:$D$83)*VLOOKUP($A206,'Inputs - population data'!$A$7:$D$103,4,FALSE)</f>
        <v>0</v>
      </c>
      <c r="P206" s="36">
        <f>+SUMIF('Mapping Population'!$C$4:$C$83,$A206&amp;P$148,'Mapping Population'!$D$4:$D$83)*VLOOKUP($A206,'Inputs - population data'!$A$7:$D$103,4,FALSE)</f>
        <v>0</v>
      </c>
      <c r="Q206" s="36">
        <f>+SUMIF('Mapping Population'!$C$4:$C$83,$A206&amp;Q$148,'Mapping Population'!$D$4:$D$83)*VLOOKUP($A206,'Inputs - population data'!$A$7:$D$103,4,FALSE)</f>
        <v>0</v>
      </c>
      <c r="R206" s="36">
        <f>+SUMIF('Mapping Population'!$C$4:$C$83,$A206&amp;R$148,'Mapping Population'!$D$4:$D$83)*VLOOKUP($A206,'Inputs - population data'!$A$7:$D$103,4,FALSE)</f>
        <v>0</v>
      </c>
    </row>
    <row r="207" spans="1:18" x14ac:dyDescent="0.25">
      <c r="A207" s="1" t="s">
        <v>18</v>
      </c>
      <c r="B207" s="36">
        <f>+SUMIF('Mapping Population'!$C$4:$C$83,$A207&amp;B$148,'Mapping Population'!$D$4:$D$83)*VLOOKUP($A207,'Inputs - population data'!$A$7:$D$103,4,FALSE)</f>
        <v>0</v>
      </c>
      <c r="C207" s="36">
        <f>+SUMIF('Mapping Population'!$C$4:$C$83,$A207&amp;C$148,'Mapping Population'!$D$4:$D$83)*VLOOKUP($A207,'Inputs - population data'!$A$7:$D$103,4,FALSE)</f>
        <v>0</v>
      </c>
      <c r="D207" s="36">
        <f>+SUMIF('Mapping Population'!$C$4:$C$83,$A207&amp;D$148,'Mapping Population'!$D$4:$D$83)*VLOOKUP($A207,'Inputs - population data'!$A$7:$D$103,4,FALSE)</f>
        <v>0</v>
      </c>
      <c r="E207" s="36">
        <f>+SUMIF('Mapping Population'!$C$4:$C$83,$A207&amp;E$148,'Mapping Population'!$D$4:$D$83)*VLOOKUP($A207,'Inputs - population data'!$A$7:$D$103,4,FALSE)</f>
        <v>0</v>
      </c>
      <c r="F207" s="36">
        <f>+SUMIF('Mapping Population'!$C$4:$C$83,$A207&amp;F$148,'Mapping Population'!$D$4:$D$83)*VLOOKUP($A207,'Inputs - population data'!$A$7:$D$103,4,FALSE)</f>
        <v>0</v>
      </c>
      <c r="G207" s="36">
        <f>+SUMIF('Mapping Population'!$C$4:$C$83,$A207&amp;G$148,'Mapping Population'!$D$4:$D$83)*VLOOKUP($A207,'Inputs - population data'!$A$7:$D$103,4,FALSE)</f>
        <v>0</v>
      </c>
      <c r="H207" s="36">
        <f>+SUMIF('Mapping Population'!$C$4:$C$83,$A207&amp;H$148,'Mapping Population'!$D$4:$D$83)*VLOOKUP($A207,'Inputs - population data'!$A$7:$D$103,4,FALSE)</f>
        <v>0</v>
      </c>
      <c r="I207" s="36">
        <f>+SUMIF('Mapping Population'!$C$4:$C$83,$A207&amp;I$148,'Mapping Population'!$D$4:$D$83)*VLOOKUP($A207,'Inputs - population data'!$A$7:$D$103,4,FALSE)</f>
        <v>0</v>
      </c>
      <c r="J207" s="36">
        <f>+SUMIF('Mapping Population'!$C$4:$C$83,$A207&amp;J$148,'Mapping Population'!$D$4:$D$83)*VLOOKUP($A207,'Inputs - population data'!$A$7:$D$103,4,FALSE)</f>
        <v>0</v>
      </c>
      <c r="K207" s="36">
        <f>+SUMIF('Mapping Population'!$C$4:$C$83,$A207&amp;K$148,'Mapping Population'!$D$4:$D$83)*VLOOKUP($A207,'Inputs - population data'!$A$7:$D$103,4,FALSE)</f>
        <v>0</v>
      </c>
      <c r="L207" s="36">
        <f>+SUMIF('Mapping Population'!$C$4:$C$83,$A207&amp;L$148,'Mapping Population'!$D$4:$D$83)*VLOOKUP($A207,'Inputs - population data'!$A$7:$D$103,4,FALSE)</f>
        <v>0</v>
      </c>
      <c r="M207" s="36">
        <f>+SUMIF('Mapping Population'!$C$4:$C$83,$A207&amp;M$148,'Mapping Population'!$D$4:$D$83)*VLOOKUP($A207,'Inputs - population data'!$A$7:$D$103,4,FALSE)</f>
        <v>0</v>
      </c>
      <c r="N207" s="36">
        <f>+SUMIF('Mapping Population'!$C$4:$C$83,$A207&amp;N$148,'Mapping Population'!$D$4:$D$83)*VLOOKUP($A207,'Inputs - population data'!$A$7:$D$103,4,FALSE)</f>
        <v>0</v>
      </c>
      <c r="O207" s="36">
        <f>+SUMIF('Mapping Population'!$C$4:$C$83,$A207&amp;O$148,'Mapping Population'!$D$4:$D$83)*VLOOKUP($A207,'Inputs - population data'!$A$7:$D$103,4,FALSE)</f>
        <v>0</v>
      </c>
      <c r="P207" s="36">
        <f>+SUMIF('Mapping Population'!$C$4:$C$83,$A207&amp;P$148,'Mapping Population'!$D$4:$D$83)*VLOOKUP($A207,'Inputs - population data'!$A$7:$D$103,4,FALSE)</f>
        <v>0</v>
      </c>
      <c r="Q207" s="36">
        <f>+SUMIF('Mapping Population'!$C$4:$C$83,$A207&amp;Q$148,'Mapping Population'!$D$4:$D$83)*VLOOKUP($A207,'Inputs - population data'!$A$7:$D$103,4,FALSE)</f>
        <v>0</v>
      </c>
      <c r="R207" s="36">
        <f>+SUMIF('Mapping Population'!$C$4:$C$83,$A207&amp;R$148,'Mapping Population'!$D$4:$D$83)*VLOOKUP($A207,'Inputs - population data'!$A$7:$D$103,4,FALSE)</f>
        <v>0</v>
      </c>
    </row>
    <row r="208" spans="1:18" x14ac:dyDescent="0.25">
      <c r="A208" s="1" t="s">
        <v>71</v>
      </c>
      <c r="B208" s="36">
        <f>+SUMIF('Mapping Population'!$C$4:$C$83,$A208&amp;B$148,'Mapping Population'!$D$4:$D$83)*VLOOKUP($A208,'Inputs - population data'!$A$7:$D$103,4,FALSE)</f>
        <v>7690</v>
      </c>
      <c r="C208" s="36">
        <f>+SUMIF('Mapping Population'!$C$4:$C$83,$A208&amp;C$148,'Mapping Population'!$D$4:$D$83)*VLOOKUP($A208,'Inputs - population data'!$A$7:$D$103,4,FALSE)</f>
        <v>0</v>
      </c>
      <c r="D208" s="36">
        <f>+SUMIF('Mapping Population'!$C$4:$C$83,$A208&amp;D$148,'Mapping Population'!$D$4:$D$83)*VLOOKUP($A208,'Inputs - population data'!$A$7:$D$103,4,FALSE)</f>
        <v>0</v>
      </c>
      <c r="E208" s="36">
        <f>+SUMIF('Mapping Population'!$C$4:$C$83,$A208&amp;E$148,'Mapping Population'!$D$4:$D$83)*VLOOKUP($A208,'Inputs - population data'!$A$7:$D$103,4,FALSE)</f>
        <v>0</v>
      </c>
      <c r="F208" s="36">
        <f>+SUMIF('Mapping Population'!$C$4:$C$83,$A208&amp;F$148,'Mapping Population'!$D$4:$D$83)*VLOOKUP($A208,'Inputs - population data'!$A$7:$D$103,4,FALSE)</f>
        <v>0</v>
      </c>
      <c r="G208" s="36">
        <f>+SUMIF('Mapping Population'!$C$4:$C$83,$A208&amp;G$148,'Mapping Population'!$D$4:$D$83)*VLOOKUP($A208,'Inputs - population data'!$A$7:$D$103,4,FALSE)</f>
        <v>0</v>
      </c>
      <c r="H208" s="36">
        <f>+SUMIF('Mapping Population'!$C$4:$C$83,$A208&amp;H$148,'Mapping Population'!$D$4:$D$83)*VLOOKUP($A208,'Inputs - population data'!$A$7:$D$103,4,FALSE)</f>
        <v>0</v>
      </c>
      <c r="I208" s="36">
        <f>+SUMIF('Mapping Population'!$C$4:$C$83,$A208&amp;I$148,'Mapping Population'!$D$4:$D$83)*VLOOKUP($A208,'Inputs - population data'!$A$7:$D$103,4,FALSE)</f>
        <v>0</v>
      </c>
      <c r="J208" s="36">
        <f>+SUMIF('Mapping Population'!$C$4:$C$83,$A208&amp;J$148,'Mapping Population'!$D$4:$D$83)*VLOOKUP($A208,'Inputs - population data'!$A$7:$D$103,4,FALSE)</f>
        <v>0</v>
      </c>
      <c r="K208" s="36">
        <f>+SUMIF('Mapping Population'!$C$4:$C$83,$A208&amp;K$148,'Mapping Population'!$D$4:$D$83)*VLOOKUP($A208,'Inputs - population data'!$A$7:$D$103,4,FALSE)</f>
        <v>0</v>
      </c>
      <c r="L208" s="36">
        <f>+SUMIF('Mapping Population'!$C$4:$C$83,$A208&amp;L$148,'Mapping Population'!$D$4:$D$83)*VLOOKUP($A208,'Inputs - population data'!$A$7:$D$103,4,FALSE)</f>
        <v>0</v>
      </c>
      <c r="M208" s="36">
        <f>+SUMIF('Mapping Population'!$C$4:$C$83,$A208&amp;M$148,'Mapping Population'!$D$4:$D$83)*VLOOKUP($A208,'Inputs - population data'!$A$7:$D$103,4,FALSE)</f>
        <v>0</v>
      </c>
      <c r="N208" s="36">
        <f>+SUMIF('Mapping Population'!$C$4:$C$83,$A208&amp;N$148,'Mapping Population'!$D$4:$D$83)*VLOOKUP($A208,'Inputs - population data'!$A$7:$D$103,4,FALSE)</f>
        <v>0</v>
      </c>
      <c r="O208" s="36">
        <f>+SUMIF('Mapping Population'!$C$4:$C$83,$A208&amp;O$148,'Mapping Population'!$D$4:$D$83)*VLOOKUP($A208,'Inputs - population data'!$A$7:$D$103,4,FALSE)</f>
        <v>0</v>
      </c>
      <c r="P208" s="36">
        <f>+SUMIF('Mapping Population'!$C$4:$C$83,$A208&amp;P$148,'Mapping Population'!$D$4:$D$83)*VLOOKUP($A208,'Inputs - population data'!$A$7:$D$103,4,FALSE)</f>
        <v>0</v>
      </c>
      <c r="Q208" s="36">
        <f>+SUMIF('Mapping Population'!$C$4:$C$83,$A208&amp;Q$148,'Mapping Population'!$D$4:$D$83)*VLOOKUP($A208,'Inputs - population data'!$A$7:$D$103,4,FALSE)</f>
        <v>0</v>
      </c>
      <c r="R208" s="36">
        <f>+SUMIF('Mapping Population'!$C$4:$C$83,$A208&amp;R$148,'Mapping Population'!$D$4:$D$83)*VLOOKUP($A208,'Inputs - population data'!$A$7:$D$103,4,FALSE)</f>
        <v>0</v>
      </c>
    </row>
    <row r="209" spans="1:18" x14ac:dyDescent="0.25">
      <c r="A209" s="1" t="s">
        <v>27</v>
      </c>
      <c r="B209" s="36">
        <f>+SUMIF('Mapping Population'!$C$4:$C$83,$A209&amp;B$148,'Mapping Population'!$D$4:$D$83)*VLOOKUP($A209,'Inputs - population data'!$A$7:$D$103,4,FALSE)</f>
        <v>0</v>
      </c>
      <c r="C209" s="36">
        <f>+SUMIF('Mapping Population'!$C$4:$C$83,$A209&amp;C$148,'Mapping Population'!$D$4:$D$83)*VLOOKUP($A209,'Inputs - population data'!$A$7:$D$103,4,FALSE)</f>
        <v>0</v>
      </c>
      <c r="D209" s="36">
        <f>+SUMIF('Mapping Population'!$C$4:$C$83,$A209&amp;D$148,'Mapping Population'!$D$4:$D$83)*VLOOKUP($A209,'Inputs - population data'!$A$7:$D$103,4,FALSE)</f>
        <v>0</v>
      </c>
      <c r="E209" s="36">
        <f>+SUMIF('Mapping Population'!$C$4:$C$83,$A209&amp;E$148,'Mapping Population'!$D$4:$D$83)*VLOOKUP($A209,'Inputs - population data'!$A$7:$D$103,4,FALSE)</f>
        <v>0</v>
      </c>
      <c r="F209" s="36">
        <f>+SUMIF('Mapping Population'!$C$4:$C$83,$A209&amp;F$148,'Mapping Population'!$D$4:$D$83)*VLOOKUP($A209,'Inputs - population data'!$A$7:$D$103,4,FALSE)</f>
        <v>0</v>
      </c>
      <c r="G209" s="36">
        <f>+SUMIF('Mapping Population'!$C$4:$C$83,$A209&amp;G$148,'Mapping Population'!$D$4:$D$83)*VLOOKUP($A209,'Inputs - population data'!$A$7:$D$103,4,FALSE)</f>
        <v>0</v>
      </c>
      <c r="H209" s="36">
        <f>+SUMIF('Mapping Population'!$C$4:$C$83,$A209&amp;H$148,'Mapping Population'!$D$4:$D$83)*VLOOKUP($A209,'Inputs - population data'!$A$7:$D$103,4,FALSE)</f>
        <v>0</v>
      </c>
      <c r="I209" s="36">
        <f>+SUMIF('Mapping Population'!$C$4:$C$83,$A209&amp;I$148,'Mapping Population'!$D$4:$D$83)*VLOOKUP($A209,'Inputs - population data'!$A$7:$D$103,4,FALSE)</f>
        <v>0</v>
      </c>
      <c r="J209" s="36">
        <f>+SUMIF('Mapping Population'!$C$4:$C$83,$A209&amp;J$148,'Mapping Population'!$D$4:$D$83)*VLOOKUP($A209,'Inputs - population data'!$A$7:$D$103,4,FALSE)</f>
        <v>0</v>
      </c>
      <c r="K209" s="36">
        <f>+SUMIF('Mapping Population'!$C$4:$C$83,$A209&amp;K$148,'Mapping Population'!$D$4:$D$83)*VLOOKUP($A209,'Inputs - population data'!$A$7:$D$103,4,FALSE)</f>
        <v>0</v>
      </c>
      <c r="L209" s="36">
        <f>+SUMIF('Mapping Population'!$C$4:$C$83,$A209&amp;L$148,'Mapping Population'!$D$4:$D$83)*VLOOKUP($A209,'Inputs - population data'!$A$7:$D$103,4,FALSE)</f>
        <v>0</v>
      </c>
      <c r="M209" s="36">
        <f>+SUMIF('Mapping Population'!$C$4:$C$83,$A209&amp;M$148,'Mapping Population'!$D$4:$D$83)*VLOOKUP($A209,'Inputs - population data'!$A$7:$D$103,4,FALSE)</f>
        <v>0</v>
      </c>
      <c r="N209" s="36">
        <f>+SUMIF('Mapping Population'!$C$4:$C$83,$A209&amp;N$148,'Mapping Population'!$D$4:$D$83)*VLOOKUP($A209,'Inputs - population data'!$A$7:$D$103,4,FALSE)</f>
        <v>0</v>
      </c>
      <c r="O209" s="36">
        <f>+SUMIF('Mapping Population'!$C$4:$C$83,$A209&amp;O$148,'Mapping Population'!$D$4:$D$83)*VLOOKUP($A209,'Inputs - population data'!$A$7:$D$103,4,FALSE)</f>
        <v>0</v>
      </c>
      <c r="P209" s="36">
        <f>+SUMIF('Mapping Population'!$C$4:$C$83,$A209&amp;P$148,'Mapping Population'!$D$4:$D$83)*VLOOKUP($A209,'Inputs - population data'!$A$7:$D$103,4,FALSE)</f>
        <v>0</v>
      </c>
      <c r="Q209" s="36">
        <f>+SUMIF('Mapping Population'!$C$4:$C$83,$A209&amp;Q$148,'Mapping Population'!$D$4:$D$83)*VLOOKUP($A209,'Inputs - population data'!$A$7:$D$103,4,FALSE)</f>
        <v>0</v>
      </c>
      <c r="R209" s="36">
        <f>+SUMIF('Mapping Population'!$C$4:$C$83,$A209&amp;R$148,'Mapping Population'!$D$4:$D$83)*VLOOKUP($A209,'Inputs - population data'!$A$7:$D$103,4,FALSE)</f>
        <v>0</v>
      </c>
    </row>
    <row r="210" spans="1:18" x14ac:dyDescent="0.25">
      <c r="A210" s="1" t="s">
        <v>77</v>
      </c>
      <c r="B210" s="36">
        <f>+SUMIF('Mapping Population'!$C$4:$C$83,$A210&amp;B$148,'Mapping Population'!$D$4:$D$83)*VLOOKUP($A210,'Inputs - population data'!$A$7:$D$103,4,FALSE)</f>
        <v>0</v>
      </c>
      <c r="C210" s="36">
        <f>+SUMIF('Mapping Population'!$C$4:$C$83,$A210&amp;C$148,'Mapping Population'!$D$4:$D$83)*VLOOKUP($A210,'Inputs - population data'!$A$7:$D$103,4,FALSE)</f>
        <v>0</v>
      </c>
      <c r="D210" s="36">
        <f>+SUMIF('Mapping Population'!$C$4:$C$83,$A210&amp;D$148,'Mapping Population'!$D$4:$D$83)*VLOOKUP($A210,'Inputs - population data'!$A$7:$D$103,4,FALSE)</f>
        <v>0</v>
      </c>
      <c r="E210" s="36">
        <f>+SUMIF('Mapping Population'!$C$4:$C$83,$A210&amp;E$148,'Mapping Population'!$D$4:$D$83)*VLOOKUP($A210,'Inputs - population data'!$A$7:$D$103,4,FALSE)</f>
        <v>7610</v>
      </c>
      <c r="F210" s="36">
        <f>+SUMIF('Mapping Population'!$C$4:$C$83,$A210&amp;F$148,'Mapping Population'!$D$4:$D$83)*VLOOKUP($A210,'Inputs - population data'!$A$7:$D$103,4,FALSE)</f>
        <v>0</v>
      </c>
      <c r="G210" s="36">
        <f>+SUMIF('Mapping Population'!$C$4:$C$83,$A210&amp;G$148,'Mapping Population'!$D$4:$D$83)*VLOOKUP($A210,'Inputs - population data'!$A$7:$D$103,4,FALSE)</f>
        <v>0</v>
      </c>
      <c r="H210" s="36">
        <f>+SUMIF('Mapping Population'!$C$4:$C$83,$A210&amp;H$148,'Mapping Population'!$D$4:$D$83)*VLOOKUP($A210,'Inputs - population data'!$A$7:$D$103,4,FALSE)</f>
        <v>0</v>
      </c>
      <c r="I210" s="36">
        <f>+SUMIF('Mapping Population'!$C$4:$C$83,$A210&amp;I$148,'Mapping Population'!$D$4:$D$83)*VLOOKUP($A210,'Inputs - population data'!$A$7:$D$103,4,FALSE)</f>
        <v>0</v>
      </c>
      <c r="J210" s="36">
        <f>+SUMIF('Mapping Population'!$C$4:$C$83,$A210&amp;J$148,'Mapping Population'!$D$4:$D$83)*VLOOKUP($A210,'Inputs - population data'!$A$7:$D$103,4,FALSE)</f>
        <v>0</v>
      </c>
      <c r="K210" s="36">
        <f>+SUMIF('Mapping Population'!$C$4:$C$83,$A210&amp;K$148,'Mapping Population'!$D$4:$D$83)*VLOOKUP($A210,'Inputs - population data'!$A$7:$D$103,4,FALSE)</f>
        <v>0</v>
      </c>
      <c r="L210" s="36">
        <f>+SUMIF('Mapping Population'!$C$4:$C$83,$A210&amp;L$148,'Mapping Population'!$D$4:$D$83)*VLOOKUP($A210,'Inputs - population data'!$A$7:$D$103,4,FALSE)</f>
        <v>0</v>
      </c>
      <c r="M210" s="36">
        <f>+SUMIF('Mapping Population'!$C$4:$C$83,$A210&amp;M$148,'Mapping Population'!$D$4:$D$83)*VLOOKUP($A210,'Inputs - population data'!$A$7:$D$103,4,FALSE)</f>
        <v>0</v>
      </c>
      <c r="N210" s="36">
        <f>+SUMIF('Mapping Population'!$C$4:$C$83,$A210&amp;N$148,'Mapping Population'!$D$4:$D$83)*VLOOKUP($A210,'Inputs - population data'!$A$7:$D$103,4,FALSE)</f>
        <v>0</v>
      </c>
      <c r="O210" s="36">
        <f>+SUMIF('Mapping Population'!$C$4:$C$83,$A210&amp;O$148,'Mapping Population'!$D$4:$D$83)*VLOOKUP($A210,'Inputs - population data'!$A$7:$D$103,4,FALSE)</f>
        <v>0</v>
      </c>
      <c r="P210" s="36">
        <f>+SUMIF('Mapping Population'!$C$4:$C$83,$A210&amp;P$148,'Mapping Population'!$D$4:$D$83)*VLOOKUP($A210,'Inputs - population data'!$A$7:$D$103,4,FALSE)</f>
        <v>0</v>
      </c>
      <c r="Q210" s="36">
        <f>+SUMIF('Mapping Population'!$C$4:$C$83,$A210&amp;Q$148,'Mapping Population'!$D$4:$D$83)*VLOOKUP($A210,'Inputs - population data'!$A$7:$D$103,4,FALSE)</f>
        <v>0</v>
      </c>
      <c r="R210" s="36">
        <f>+SUMIF('Mapping Population'!$C$4:$C$83,$A210&amp;R$148,'Mapping Population'!$D$4:$D$83)*VLOOKUP($A210,'Inputs - population data'!$A$7:$D$103,4,FALSE)</f>
        <v>0</v>
      </c>
    </row>
    <row r="211" spans="1:18" x14ac:dyDescent="0.25">
      <c r="A211" s="1" t="s">
        <v>24</v>
      </c>
      <c r="B211" s="36">
        <f>+SUMIF('Mapping Population'!$C$4:$C$83,$A211&amp;B$148,'Mapping Population'!$D$4:$D$83)*VLOOKUP($A211,'Inputs - population data'!$A$7:$D$103,4,FALSE)</f>
        <v>0</v>
      </c>
      <c r="C211" s="36">
        <f>+SUMIF('Mapping Population'!$C$4:$C$83,$A211&amp;C$148,'Mapping Population'!$D$4:$D$83)*VLOOKUP($A211,'Inputs - population data'!$A$7:$D$103,4,FALSE)</f>
        <v>0</v>
      </c>
      <c r="D211" s="36">
        <f>+SUMIF('Mapping Population'!$C$4:$C$83,$A211&amp;D$148,'Mapping Population'!$D$4:$D$83)*VLOOKUP($A211,'Inputs - population data'!$A$7:$D$103,4,FALSE)</f>
        <v>0</v>
      </c>
      <c r="E211" s="36">
        <f>+SUMIF('Mapping Population'!$C$4:$C$83,$A211&amp;E$148,'Mapping Population'!$D$4:$D$83)*VLOOKUP($A211,'Inputs - population data'!$A$7:$D$103,4,FALSE)</f>
        <v>0</v>
      </c>
      <c r="F211" s="36">
        <f>+SUMIF('Mapping Population'!$C$4:$C$83,$A211&amp;F$148,'Mapping Population'!$D$4:$D$83)*VLOOKUP($A211,'Inputs - population data'!$A$7:$D$103,4,FALSE)</f>
        <v>0</v>
      </c>
      <c r="G211" s="36">
        <f>+SUMIF('Mapping Population'!$C$4:$C$83,$A211&amp;G$148,'Mapping Population'!$D$4:$D$83)*VLOOKUP($A211,'Inputs - population data'!$A$7:$D$103,4,FALSE)</f>
        <v>0</v>
      </c>
      <c r="H211" s="36">
        <f>+SUMIF('Mapping Population'!$C$4:$C$83,$A211&amp;H$148,'Mapping Population'!$D$4:$D$83)*VLOOKUP($A211,'Inputs - population data'!$A$7:$D$103,4,FALSE)</f>
        <v>0</v>
      </c>
      <c r="I211" s="36">
        <f>+SUMIF('Mapping Population'!$C$4:$C$83,$A211&amp;I$148,'Mapping Population'!$D$4:$D$83)*VLOOKUP($A211,'Inputs - population data'!$A$7:$D$103,4,FALSE)</f>
        <v>0</v>
      </c>
      <c r="J211" s="36">
        <f>+SUMIF('Mapping Population'!$C$4:$C$83,$A211&amp;J$148,'Mapping Population'!$D$4:$D$83)*VLOOKUP($A211,'Inputs - population data'!$A$7:$D$103,4,FALSE)</f>
        <v>0</v>
      </c>
      <c r="K211" s="36">
        <f>+SUMIF('Mapping Population'!$C$4:$C$83,$A211&amp;K$148,'Mapping Population'!$D$4:$D$83)*VLOOKUP($A211,'Inputs - population data'!$A$7:$D$103,4,FALSE)</f>
        <v>0</v>
      </c>
      <c r="L211" s="36">
        <f>+SUMIF('Mapping Population'!$C$4:$C$83,$A211&amp;L$148,'Mapping Population'!$D$4:$D$83)*VLOOKUP($A211,'Inputs - population data'!$A$7:$D$103,4,FALSE)</f>
        <v>1633.3679679382512</v>
      </c>
      <c r="M211" s="36">
        <f>+SUMIF('Mapping Population'!$C$4:$C$83,$A211&amp;M$148,'Mapping Population'!$D$4:$D$83)*VLOOKUP($A211,'Inputs - population data'!$A$7:$D$103,4,FALSE)</f>
        <v>0</v>
      </c>
      <c r="N211" s="36">
        <f>+SUMIF('Mapping Population'!$C$4:$C$83,$A211&amp;N$148,'Mapping Population'!$D$4:$D$83)*VLOOKUP($A211,'Inputs - population data'!$A$7:$D$103,4,FALSE)</f>
        <v>0</v>
      </c>
      <c r="O211" s="36">
        <f>+SUMIF('Mapping Population'!$C$4:$C$83,$A211&amp;O$148,'Mapping Population'!$D$4:$D$83)*VLOOKUP($A211,'Inputs - population data'!$A$7:$D$103,4,FALSE)</f>
        <v>0</v>
      </c>
      <c r="P211" s="36">
        <f>+SUMIF('Mapping Population'!$C$4:$C$83,$A211&amp;P$148,'Mapping Population'!$D$4:$D$83)*VLOOKUP($A211,'Inputs - population data'!$A$7:$D$103,4,FALSE)</f>
        <v>0</v>
      </c>
      <c r="Q211" s="36">
        <f>+SUMIF('Mapping Population'!$C$4:$C$83,$A211&amp;Q$148,'Mapping Population'!$D$4:$D$83)*VLOOKUP($A211,'Inputs - population data'!$A$7:$D$103,4,FALSE)</f>
        <v>0</v>
      </c>
      <c r="R211" s="36">
        <f>+SUMIF('Mapping Population'!$C$4:$C$83,$A211&amp;R$148,'Mapping Population'!$D$4:$D$83)*VLOOKUP($A211,'Inputs - population data'!$A$7:$D$103,4,FALSE)</f>
        <v>0</v>
      </c>
    </row>
    <row r="212" spans="1:18" x14ac:dyDescent="0.25">
      <c r="A212" s="1" t="s">
        <v>46</v>
      </c>
      <c r="B212" s="36">
        <f>+SUMIF('Mapping Population'!$C$4:$C$83,$A212&amp;B$148,'Mapping Population'!$D$4:$D$83)*VLOOKUP($A212,'Inputs - population data'!$A$7:$D$103,4,FALSE)</f>
        <v>0</v>
      </c>
      <c r="C212" s="36">
        <f>+SUMIF('Mapping Population'!$C$4:$C$83,$A212&amp;C$148,'Mapping Population'!$D$4:$D$83)*VLOOKUP($A212,'Inputs - population data'!$A$7:$D$103,4,FALSE)</f>
        <v>0</v>
      </c>
      <c r="D212" s="36">
        <f>+SUMIF('Mapping Population'!$C$4:$C$83,$A212&amp;D$148,'Mapping Population'!$D$4:$D$83)*VLOOKUP($A212,'Inputs - population data'!$A$7:$D$103,4,FALSE)</f>
        <v>0</v>
      </c>
      <c r="E212" s="36">
        <f>+SUMIF('Mapping Population'!$C$4:$C$83,$A212&amp;E$148,'Mapping Population'!$D$4:$D$83)*VLOOKUP($A212,'Inputs - population data'!$A$7:$D$103,4,FALSE)</f>
        <v>0</v>
      </c>
      <c r="F212" s="36">
        <f>+SUMIF('Mapping Population'!$C$4:$C$83,$A212&amp;F$148,'Mapping Population'!$D$4:$D$83)*VLOOKUP($A212,'Inputs - population data'!$A$7:$D$103,4,FALSE)</f>
        <v>0</v>
      </c>
      <c r="G212" s="36">
        <f>+SUMIF('Mapping Population'!$C$4:$C$83,$A212&amp;G$148,'Mapping Population'!$D$4:$D$83)*VLOOKUP($A212,'Inputs - population data'!$A$7:$D$103,4,FALSE)</f>
        <v>0</v>
      </c>
      <c r="H212" s="36">
        <f>+SUMIF('Mapping Population'!$C$4:$C$83,$A212&amp;H$148,'Mapping Population'!$D$4:$D$83)*VLOOKUP($A212,'Inputs - population data'!$A$7:$D$103,4,FALSE)</f>
        <v>0</v>
      </c>
      <c r="I212" s="36">
        <f>+SUMIF('Mapping Population'!$C$4:$C$83,$A212&amp;I$148,'Mapping Population'!$D$4:$D$83)*VLOOKUP($A212,'Inputs - population data'!$A$7:$D$103,4,FALSE)</f>
        <v>0</v>
      </c>
      <c r="J212" s="36">
        <f>+SUMIF('Mapping Population'!$C$4:$C$83,$A212&amp;J$148,'Mapping Population'!$D$4:$D$83)*VLOOKUP($A212,'Inputs - population data'!$A$7:$D$103,4,FALSE)</f>
        <v>0</v>
      </c>
      <c r="K212" s="36">
        <f>+SUMIF('Mapping Population'!$C$4:$C$83,$A212&amp;K$148,'Mapping Population'!$D$4:$D$83)*VLOOKUP($A212,'Inputs - population data'!$A$7:$D$103,4,FALSE)</f>
        <v>0</v>
      </c>
      <c r="L212" s="36">
        <f>+SUMIF('Mapping Population'!$C$4:$C$83,$A212&amp;L$148,'Mapping Population'!$D$4:$D$83)*VLOOKUP($A212,'Inputs - population data'!$A$7:$D$103,4,FALSE)</f>
        <v>0</v>
      </c>
      <c r="M212" s="36">
        <f>+SUMIF('Mapping Population'!$C$4:$C$83,$A212&amp;M$148,'Mapping Population'!$D$4:$D$83)*VLOOKUP($A212,'Inputs - population data'!$A$7:$D$103,4,FALSE)</f>
        <v>0</v>
      </c>
      <c r="N212" s="36">
        <f>+SUMIF('Mapping Population'!$C$4:$C$83,$A212&amp;N$148,'Mapping Population'!$D$4:$D$83)*VLOOKUP($A212,'Inputs - population data'!$A$7:$D$103,4,FALSE)</f>
        <v>9340</v>
      </c>
      <c r="O212" s="36">
        <f>+SUMIF('Mapping Population'!$C$4:$C$83,$A212&amp;O$148,'Mapping Population'!$D$4:$D$83)*VLOOKUP($A212,'Inputs - population data'!$A$7:$D$103,4,FALSE)</f>
        <v>0</v>
      </c>
      <c r="P212" s="36">
        <f>+SUMIF('Mapping Population'!$C$4:$C$83,$A212&amp;P$148,'Mapping Population'!$D$4:$D$83)*VLOOKUP($A212,'Inputs - population data'!$A$7:$D$103,4,FALSE)</f>
        <v>0</v>
      </c>
      <c r="Q212" s="36">
        <f>+SUMIF('Mapping Population'!$C$4:$C$83,$A212&amp;Q$148,'Mapping Population'!$D$4:$D$83)*VLOOKUP($A212,'Inputs - population data'!$A$7:$D$103,4,FALSE)</f>
        <v>0</v>
      </c>
      <c r="R212" s="36">
        <f>+SUMIF('Mapping Population'!$C$4:$C$83,$A212&amp;R$148,'Mapping Population'!$D$4:$D$83)*VLOOKUP($A212,'Inputs - population data'!$A$7:$D$103,4,FALSE)</f>
        <v>0</v>
      </c>
    </row>
    <row r="213" spans="1:18" x14ac:dyDescent="0.25">
      <c r="A213" s="1" t="s">
        <v>26</v>
      </c>
      <c r="B213" s="36">
        <f>+SUMIF('Mapping Population'!$C$4:$C$83,$A213&amp;B$148,'Mapping Population'!$D$4:$D$83)*VLOOKUP($A213,'Inputs - population data'!$A$7:$D$103,4,FALSE)</f>
        <v>0</v>
      </c>
      <c r="C213" s="36">
        <f>+SUMIF('Mapping Population'!$C$4:$C$83,$A213&amp;C$148,'Mapping Population'!$D$4:$D$83)*VLOOKUP($A213,'Inputs - population data'!$A$7:$D$103,4,FALSE)</f>
        <v>0</v>
      </c>
      <c r="D213" s="36">
        <f>+SUMIF('Mapping Population'!$C$4:$C$83,$A213&amp;D$148,'Mapping Population'!$D$4:$D$83)*VLOOKUP($A213,'Inputs - population data'!$A$7:$D$103,4,FALSE)</f>
        <v>0</v>
      </c>
      <c r="E213" s="36">
        <f>+SUMIF('Mapping Population'!$C$4:$C$83,$A213&amp;E$148,'Mapping Population'!$D$4:$D$83)*VLOOKUP($A213,'Inputs - population data'!$A$7:$D$103,4,FALSE)</f>
        <v>0</v>
      </c>
      <c r="F213" s="36">
        <f>+SUMIF('Mapping Population'!$C$4:$C$83,$A213&amp;F$148,'Mapping Population'!$D$4:$D$83)*VLOOKUP($A213,'Inputs - population data'!$A$7:$D$103,4,FALSE)</f>
        <v>0</v>
      </c>
      <c r="G213" s="36">
        <f>+SUMIF('Mapping Population'!$C$4:$C$83,$A213&amp;G$148,'Mapping Population'!$D$4:$D$83)*VLOOKUP($A213,'Inputs - population data'!$A$7:$D$103,4,FALSE)</f>
        <v>0</v>
      </c>
      <c r="H213" s="36">
        <f>+SUMIF('Mapping Population'!$C$4:$C$83,$A213&amp;H$148,'Mapping Population'!$D$4:$D$83)*VLOOKUP($A213,'Inputs - population data'!$A$7:$D$103,4,FALSE)</f>
        <v>0</v>
      </c>
      <c r="I213" s="36">
        <f>+SUMIF('Mapping Population'!$C$4:$C$83,$A213&amp;I$148,'Mapping Population'!$D$4:$D$83)*VLOOKUP($A213,'Inputs - population data'!$A$7:$D$103,4,FALSE)</f>
        <v>0</v>
      </c>
      <c r="J213" s="36">
        <f>+SUMIF('Mapping Population'!$C$4:$C$83,$A213&amp;J$148,'Mapping Population'!$D$4:$D$83)*VLOOKUP($A213,'Inputs - population data'!$A$7:$D$103,4,FALSE)</f>
        <v>0</v>
      </c>
      <c r="K213" s="36">
        <f>+SUMIF('Mapping Population'!$C$4:$C$83,$A213&amp;K$148,'Mapping Population'!$D$4:$D$83)*VLOOKUP($A213,'Inputs - population data'!$A$7:$D$103,4,FALSE)</f>
        <v>0</v>
      </c>
      <c r="L213" s="36">
        <f>+SUMIF('Mapping Population'!$C$4:$C$83,$A213&amp;L$148,'Mapping Population'!$D$4:$D$83)*VLOOKUP($A213,'Inputs - population data'!$A$7:$D$103,4,FALSE)</f>
        <v>0</v>
      </c>
      <c r="M213" s="36">
        <f>+SUMIF('Mapping Population'!$C$4:$C$83,$A213&amp;M$148,'Mapping Population'!$D$4:$D$83)*VLOOKUP($A213,'Inputs - population data'!$A$7:$D$103,4,FALSE)</f>
        <v>42900</v>
      </c>
      <c r="N213" s="36">
        <f>+SUMIF('Mapping Population'!$C$4:$C$83,$A213&amp;N$148,'Mapping Population'!$D$4:$D$83)*VLOOKUP($A213,'Inputs - population data'!$A$7:$D$103,4,FALSE)</f>
        <v>0</v>
      </c>
      <c r="O213" s="36">
        <f>+SUMIF('Mapping Population'!$C$4:$C$83,$A213&amp;O$148,'Mapping Population'!$D$4:$D$83)*VLOOKUP($A213,'Inputs - population data'!$A$7:$D$103,4,FALSE)</f>
        <v>0</v>
      </c>
      <c r="P213" s="36">
        <f>+SUMIF('Mapping Population'!$C$4:$C$83,$A213&amp;P$148,'Mapping Population'!$D$4:$D$83)*VLOOKUP($A213,'Inputs - population data'!$A$7:$D$103,4,FALSE)</f>
        <v>0</v>
      </c>
      <c r="Q213" s="36">
        <f>+SUMIF('Mapping Population'!$C$4:$C$83,$A213&amp;Q$148,'Mapping Population'!$D$4:$D$83)*VLOOKUP($A213,'Inputs - population data'!$A$7:$D$103,4,FALSE)</f>
        <v>0</v>
      </c>
      <c r="R213" s="36">
        <f>+SUMIF('Mapping Population'!$C$4:$C$83,$A213&amp;R$148,'Mapping Population'!$D$4:$D$83)*VLOOKUP($A213,'Inputs - population data'!$A$7:$D$103,4,FALSE)</f>
        <v>0</v>
      </c>
    </row>
    <row r="214" spans="1:18" x14ac:dyDescent="0.25">
      <c r="A214" s="1" t="s">
        <v>29</v>
      </c>
      <c r="B214" s="36">
        <f>+SUMIF('Mapping Population'!$C$4:$C$83,$A214&amp;B$148,'Mapping Population'!$D$4:$D$83)*VLOOKUP($A214,'Inputs - population data'!$A$7:$D$103,4,FALSE)</f>
        <v>0</v>
      </c>
      <c r="C214" s="36">
        <f>+SUMIF('Mapping Population'!$C$4:$C$83,$A214&amp;C$148,'Mapping Population'!$D$4:$D$83)*VLOOKUP($A214,'Inputs - population data'!$A$7:$D$103,4,FALSE)</f>
        <v>0</v>
      </c>
      <c r="D214" s="36">
        <f>+SUMIF('Mapping Population'!$C$4:$C$83,$A214&amp;D$148,'Mapping Population'!$D$4:$D$83)*VLOOKUP($A214,'Inputs - population data'!$A$7:$D$103,4,FALSE)</f>
        <v>0</v>
      </c>
      <c r="E214" s="36">
        <f>+SUMIF('Mapping Population'!$C$4:$C$83,$A214&amp;E$148,'Mapping Population'!$D$4:$D$83)*VLOOKUP($A214,'Inputs - population data'!$A$7:$D$103,4,FALSE)</f>
        <v>0</v>
      </c>
      <c r="F214" s="36">
        <f>+SUMIF('Mapping Population'!$C$4:$C$83,$A214&amp;F$148,'Mapping Population'!$D$4:$D$83)*VLOOKUP($A214,'Inputs - population data'!$A$7:$D$103,4,FALSE)</f>
        <v>0</v>
      </c>
      <c r="G214" s="36">
        <f>+SUMIF('Mapping Population'!$C$4:$C$83,$A214&amp;G$148,'Mapping Population'!$D$4:$D$83)*VLOOKUP($A214,'Inputs - population data'!$A$7:$D$103,4,FALSE)</f>
        <v>0</v>
      </c>
      <c r="H214" s="36">
        <f>+SUMIF('Mapping Population'!$C$4:$C$83,$A214&amp;H$148,'Mapping Population'!$D$4:$D$83)*VLOOKUP($A214,'Inputs - population data'!$A$7:$D$103,4,FALSE)</f>
        <v>0</v>
      </c>
      <c r="I214" s="36">
        <f>+SUMIF('Mapping Population'!$C$4:$C$83,$A214&amp;I$148,'Mapping Population'!$D$4:$D$83)*VLOOKUP($A214,'Inputs - population data'!$A$7:$D$103,4,FALSE)</f>
        <v>0</v>
      </c>
      <c r="J214" s="36">
        <f>+SUMIF('Mapping Population'!$C$4:$C$83,$A214&amp;J$148,'Mapping Population'!$D$4:$D$83)*VLOOKUP($A214,'Inputs - population data'!$A$7:$D$103,4,FALSE)</f>
        <v>0</v>
      </c>
      <c r="K214" s="36">
        <f>+SUMIF('Mapping Population'!$C$4:$C$83,$A214&amp;K$148,'Mapping Population'!$D$4:$D$83)*VLOOKUP($A214,'Inputs - population data'!$A$7:$D$103,4,FALSE)</f>
        <v>0</v>
      </c>
      <c r="L214" s="36">
        <f>+SUMIF('Mapping Population'!$C$4:$C$83,$A214&amp;L$148,'Mapping Population'!$D$4:$D$83)*VLOOKUP($A214,'Inputs - population data'!$A$7:$D$103,4,FALSE)</f>
        <v>0</v>
      </c>
      <c r="M214" s="36">
        <f>+SUMIF('Mapping Population'!$C$4:$C$83,$A214&amp;M$148,'Mapping Population'!$D$4:$D$83)*VLOOKUP($A214,'Inputs - population data'!$A$7:$D$103,4,FALSE)</f>
        <v>0</v>
      </c>
      <c r="N214" s="36">
        <f>+SUMIF('Mapping Population'!$C$4:$C$83,$A214&amp;N$148,'Mapping Population'!$D$4:$D$83)*VLOOKUP($A214,'Inputs - population data'!$A$7:$D$103,4,FALSE)</f>
        <v>0</v>
      </c>
      <c r="O214" s="36">
        <f>+SUMIF('Mapping Population'!$C$4:$C$83,$A214&amp;O$148,'Mapping Population'!$D$4:$D$83)*VLOOKUP($A214,'Inputs - population data'!$A$7:$D$103,4,FALSE)</f>
        <v>0</v>
      </c>
      <c r="P214" s="36">
        <f>+SUMIF('Mapping Population'!$C$4:$C$83,$A214&amp;P$148,'Mapping Population'!$D$4:$D$83)*VLOOKUP($A214,'Inputs - population data'!$A$7:$D$103,4,FALSE)</f>
        <v>0</v>
      </c>
      <c r="Q214" s="36">
        <f>+SUMIF('Mapping Population'!$C$4:$C$83,$A214&amp;Q$148,'Mapping Population'!$D$4:$D$83)*VLOOKUP($A214,'Inputs - population data'!$A$7:$D$103,4,FALSE)</f>
        <v>0</v>
      </c>
      <c r="R214" s="36">
        <f>+SUMIF('Mapping Population'!$C$4:$C$83,$A214&amp;R$148,'Mapping Population'!$D$4:$D$83)*VLOOKUP($A214,'Inputs - population data'!$A$7:$D$103,4,FALSE)</f>
        <v>219200</v>
      </c>
    </row>
    <row r="215" spans="1:18" x14ac:dyDescent="0.25">
      <c r="A215" s="1" t="s">
        <v>76</v>
      </c>
      <c r="B215" s="36">
        <f>+SUMIF('Mapping Population'!$C$4:$C$83,$A215&amp;B$148,'Mapping Population'!$D$4:$D$83)*VLOOKUP($A215,'Inputs - population data'!$A$7:$D$103,4,FALSE)</f>
        <v>0</v>
      </c>
      <c r="C215" s="36">
        <f>+SUMIF('Mapping Population'!$C$4:$C$83,$A215&amp;C$148,'Mapping Population'!$D$4:$D$83)*VLOOKUP($A215,'Inputs - population data'!$A$7:$D$103,4,FALSE)</f>
        <v>0</v>
      </c>
      <c r="D215" s="36">
        <f>+SUMIF('Mapping Population'!$C$4:$C$83,$A215&amp;D$148,'Mapping Population'!$D$4:$D$83)*VLOOKUP($A215,'Inputs - population data'!$A$7:$D$103,4,FALSE)</f>
        <v>0</v>
      </c>
      <c r="E215" s="36">
        <f>+SUMIF('Mapping Population'!$C$4:$C$83,$A215&amp;E$148,'Mapping Population'!$D$4:$D$83)*VLOOKUP($A215,'Inputs - population data'!$A$7:$D$103,4,FALSE)</f>
        <v>0</v>
      </c>
      <c r="F215" s="36">
        <f>+SUMIF('Mapping Population'!$C$4:$C$83,$A215&amp;F$148,'Mapping Population'!$D$4:$D$83)*VLOOKUP($A215,'Inputs - population data'!$A$7:$D$103,4,FALSE)</f>
        <v>0</v>
      </c>
      <c r="G215" s="36">
        <f>+SUMIF('Mapping Population'!$C$4:$C$83,$A215&amp;G$148,'Mapping Population'!$D$4:$D$83)*VLOOKUP($A215,'Inputs - population data'!$A$7:$D$103,4,FALSE)</f>
        <v>0</v>
      </c>
      <c r="H215" s="36">
        <f>+SUMIF('Mapping Population'!$C$4:$C$83,$A215&amp;H$148,'Mapping Population'!$D$4:$D$83)*VLOOKUP($A215,'Inputs - population data'!$A$7:$D$103,4,FALSE)</f>
        <v>0</v>
      </c>
      <c r="I215" s="36">
        <f>+SUMIF('Mapping Population'!$C$4:$C$83,$A215&amp;I$148,'Mapping Population'!$D$4:$D$83)*VLOOKUP($A215,'Inputs - population data'!$A$7:$D$103,4,FALSE)</f>
        <v>0</v>
      </c>
      <c r="J215" s="36">
        <f>+SUMIF('Mapping Population'!$C$4:$C$83,$A215&amp;J$148,'Mapping Population'!$D$4:$D$83)*VLOOKUP($A215,'Inputs - population data'!$A$7:$D$103,4,FALSE)</f>
        <v>0</v>
      </c>
      <c r="K215" s="36">
        <f>+SUMIF('Mapping Population'!$C$4:$C$83,$A215&amp;K$148,'Mapping Population'!$D$4:$D$83)*VLOOKUP($A215,'Inputs - population data'!$A$7:$D$103,4,FALSE)</f>
        <v>0</v>
      </c>
      <c r="L215" s="36">
        <f>+SUMIF('Mapping Population'!$C$4:$C$83,$A215&amp;L$148,'Mapping Population'!$D$4:$D$83)*VLOOKUP($A215,'Inputs - population data'!$A$7:$D$103,4,FALSE)</f>
        <v>0</v>
      </c>
      <c r="M215" s="36">
        <f>+SUMIF('Mapping Population'!$C$4:$C$83,$A215&amp;M$148,'Mapping Population'!$D$4:$D$83)*VLOOKUP($A215,'Inputs - population data'!$A$7:$D$103,4,FALSE)</f>
        <v>49700</v>
      </c>
      <c r="N215" s="36">
        <f>+SUMIF('Mapping Population'!$C$4:$C$83,$A215&amp;N$148,'Mapping Population'!$D$4:$D$83)*VLOOKUP($A215,'Inputs - population data'!$A$7:$D$103,4,FALSE)</f>
        <v>0</v>
      </c>
      <c r="O215" s="36">
        <f>+SUMIF('Mapping Population'!$C$4:$C$83,$A215&amp;O$148,'Mapping Population'!$D$4:$D$83)*VLOOKUP($A215,'Inputs - population data'!$A$7:$D$103,4,FALSE)</f>
        <v>0</v>
      </c>
      <c r="P215" s="36">
        <f>+SUMIF('Mapping Population'!$C$4:$C$83,$A215&amp;P$148,'Mapping Population'!$D$4:$D$83)*VLOOKUP($A215,'Inputs - population data'!$A$7:$D$103,4,FALSE)</f>
        <v>0</v>
      </c>
      <c r="Q215" s="36">
        <f>+SUMIF('Mapping Population'!$C$4:$C$83,$A215&amp;Q$148,'Mapping Population'!$D$4:$D$83)*VLOOKUP($A215,'Inputs - population data'!$A$7:$D$103,4,FALSE)</f>
        <v>0</v>
      </c>
      <c r="R215" s="36">
        <f>+SUMIF('Mapping Population'!$C$4:$C$83,$A215&amp;R$148,'Mapping Population'!$D$4:$D$83)*VLOOKUP($A215,'Inputs - population data'!$A$7:$D$103,4,FALSE)</f>
        <v>0</v>
      </c>
    </row>
    <row r="216" spans="1:18" x14ac:dyDescent="0.25">
      <c r="A216" s="1" t="s">
        <v>45</v>
      </c>
      <c r="B216" s="36">
        <f>+SUMIF('Mapping Population'!$C$4:$C$83,$A216&amp;B$148,'Mapping Population'!$D$4:$D$83)*VLOOKUP($A216,'Inputs - population data'!$A$7:$D$103,4,FALSE)</f>
        <v>0</v>
      </c>
      <c r="C216" s="36">
        <f>+SUMIF('Mapping Population'!$C$4:$C$83,$A216&amp;C$148,'Mapping Population'!$D$4:$D$83)*VLOOKUP($A216,'Inputs - population data'!$A$7:$D$103,4,FALSE)</f>
        <v>0</v>
      </c>
      <c r="D216" s="36">
        <f>+SUMIF('Mapping Population'!$C$4:$C$83,$A216&amp;D$148,'Mapping Population'!$D$4:$D$83)*VLOOKUP($A216,'Inputs - population data'!$A$7:$D$103,4,FALSE)</f>
        <v>0</v>
      </c>
      <c r="E216" s="36">
        <f>+SUMIF('Mapping Population'!$C$4:$C$83,$A216&amp;E$148,'Mapping Population'!$D$4:$D$83)*VLOOKUP($A216,'Inputs - population data'!$A$7:$D$103,4,FALSE)</f>
        <v>0</v>
      </c>
      <c r="F216" s="36">
        <f>+SUMIF('Mapping Population'!$C$4:$C$83,$A216&amp;F$148,'Mapping Population'!$D$4:$D$83)*VLOOKUP($A216,'Inputs - population data'!$A$7:$D$103,4,FALSE)</f>
        <v>0</v>
      </c>
      <c r="G216" s="36">
        <f>+SUMIF('Mapping Population'!$C$4:$C$83,$A216&amp;G$148,'Mapping Population'!$D$4:$D$83)*VLOOKUP($A216,'Inputs - population data'!$A$7:$D$103,4,FALSE)</f>
        <v>0</v>
      </c>
      <c r="H216" s="36">
        <f>+SUMIF('Mapping Population'!$C$4:$C$83,$A216&amp;H$148,'Mapping Population'!$D$4:$D$83)*VLOOKUP($A216,'Inputs - population data'!$A$7:$D$103,4,FALSE)</f>
        <v>0</v>
      </c>
      <c r="I216" s="36">
        <f>+SUMIF('Mapping Population'!$C$4:$C$83,$A216&amp;I$148,'Mapping Population'!$D$4:$D$83)*VLOOKUP($A216,'Inputs - population data'!$A$7:$D$103,4,FALSE)</f>
        <v>0</v>
      </c>
      <c r="J216" s="36">
        <f>+SUMIF('Mapping Population'!$C$4:$C$83,$A216&amp;J$148,'Mapping Population'!$D$4:$D$83)*VLOOKUP($A216,'Inputs - population data'!$A$7:$D$103,4,FALSE)</f>
        <v>0</v>
      </c>
      <c r="K216" s="36">
        <f>+SUMIF('Mapping Population'!$C$4:$C$83,$A216&amp;K$148,'Mapping Population'!$D$4:$D$83)*VLOOKUP($A216,'Inputs - population data'!$A$7:$D$103,4,FALSE)</f>
        <v>0</v>
      </c>
      <c r="L216" s="36">
        <f>+SUMIF('Mapping Population'!$C$4:$C$83,$A216&amp;L$148,'Mapping Population'!$D$4:$D$83)*VLOOKUP($A216,'Inputs - population data'!$A$7:$D$103,4,FALSE)</f>
        <v>0</v>
      </c>
      <c r="M216" s="36">
        <f>+SUMIF('Mapping Population'!$C$4:$C$83,$A216&amp;M$148,'Mapping Population'!$D$4:$D$83)*VLOOKUP($A216,'Inputs - population data'!$A$7:$D$103,4,FALSE)</f>
        <v>0</v>
      </c>
      <c r="N216" s="36">
        <f>+SUMIF('Mapping Population'!$C$4:$C$83,$A216&amp;N$148,'Mapping Population'!$D$4:$D$83)*VLOOKUP($A216,'Inputs - population data'!$A$7:$D$103,4,FALSE)</f>
        <v>0</v>
      </c>
      <c r="O216" s="36">
        <f>+SUMIF('Mapping Population'!$C$4:$C$83,$A216&amp;O$148,'Mapping Population'!$D$4:$D$83)*VLOOKUP($A216,'Inputs - population data'!$A$7:$D$103,4,FALSE)</f>
        <v>0</v>
      </c>
      <c r="P216" s="36">
        <f>+SUMIF('Mapping Population'!$C$4:$C$83,$A216&amp;P$148,'Mapping Population'!$D$4:$D$83)*VLOOKUP($A216,'Inputs - population data'!$A$7:$D$103,4,FALSE)</f>
        <v>0</v>
      </c>
      <c r="Q216" s="36">
        <f>+SUMIF('Mapping Population'!$C$4:$C$83,$A216&amp;Q$148,'Mapping Population'!$D$4:$D$83)*VLOOKUP($A216,'Inputs - population data'!$A$7:$D$103,4,FALSE)</f>
        <v>0</v>
      </c>
      <c r="R216" s="36">
        <f>+SUMIF('Mapping Population'!$C$4:$C$83,$A216&amp;R$148,'Mapping Population'!$D$4:$D$83)*VLOOKUP($A216,'Inputs - population data'!$A$7:$D$103,4,FALSE)</f>
        <v>0</v>
      </c>
    </row>
    <row r="217" spans="1:18" x14ac:dyDescent="0.25">
      <c r="A217" s="1" t="s">
        <v>34</v>
      </c>
      <c r="B217" s="36">
        <f>+SUMIF('Mapping Population'!$C$4:$C$83,$A217&amp;B$148,'Mapping Population'!$D$4:$D$83)*VLOOKUP($A217,'Inputs - population data'!$A$7:$D$103,4,FALSE)</f>
        <v>0</v>
      </c>
      <c r="C217" s="36">
        <f>+SUMIF('Mapping Population'!$C$4:$C$83,$A217&amp;C$148,'Mapping Population'!$D$4:$D$83)*VLOOKUP($A217,'Inputs - population data'!$A$7:$D$103,4,FALSE)</f>
        <v>0</v>
      </c>
      <c r="D217" s="36">
        <f>+SUMIF('Mapping Population'!$C$4:$C$83,$A217&amp;D$148,'Mapping Population'!$D$4:$D$83)*VLOOKUP($A217,'Inputs - population data'!$A$7:$D$103,4,FALSE)</f>
        <v>0</v>
      </c>
      <c r="E217" s="36">
        <f>+SUMIF('Mapping Population'!$C$4:$C$83,$A217&amp;E$148,'Mapping Population'!$D$4:$D$83)*VLOOKUP($A217,'Inputs - population data'!$A$7:$D$103,4,FALSE)</f>
        <v>0</v>
      </c>
      <c r="F217" s="36">
        <f>+SUMIF('Mapping Population'!$C$4:$C$83,$A217&amp;F$148,'Mapping Population'!$D$4:$D$83)*VLOOKUP($A217,'Inputs - population data'!$A$7:$D$103,4,FALSE)</f>
        <v>0</v>
      </c>
      <c r="G217" s="36">
        <f>+SUMIF('Mapping Population'!$C$4:$C$83,$A217&amp;G$148,'Mapping Population'!$D$4:$D$83)*VLOOKUP($A217,'Inputs - population data'!$A$7:$D$103,4,FALSE)</f>
        <v>0</v>
      </c>
      <c r="H217" s="36">
        <f>+SUMIF('Mapping Population'!$C$4:$C$83,$A217&amp;H$148,'Mapping Population'!$D$4:$D$83)*VLOOKUP($A217,'Inputs - population data'!$A$7:$D$103,4,FALSE)</f>
        <v>34100</v>
      </c>
      <c r="I217" s="36">
        <f>+SUMIF('Mapping Population'!$C$4:$C$83,$A217&amp;I$148,'Mapping Population'!$D$4:$D$83)*VLOOKUP($A217,'Inputs - population data'!$A$7:$D$103,4,FALSE)</f>
        <v>0</v>
      </c>
      <c r="J217" s="36">
        <f>+SUMIF('Mapping Population'!$C$4:$C$83,$A217&amp;J$148,'Mapping Population'!$D$4:$D$83)*VLOOKUP($A217,'Inputs - population data'!$A$7:$D$103,4,FALSE)</f>
        <v>0</v>
      </c>
      <c r="K217" s="36">
        <f>+SUMIF('Mapping Population'!$C$4:$C$83,$A217&amp;K$148,'Mapping Population'!$D$4:$D$83)*VLOOKUP($A217,'Inputs - population data'!$A$7:$D$103,4,FALSE)</f>
        <v>0</v>
      </c>
      <c r="L217" s="36">
        <f>+SUMIF('Mapping Population'!$C$4:$C$83,$A217&amp;L$148,'Mapping Population'!$D$4:$D$83)*VLOOKUP($A217,'Inputs - population data'!$A$7:$D$103,4,FALSE)</f>
        <v>0</v>
      </c>
      <c r="M217" s="36">
        <f>+SUMIF('Mapping Population'!$C$4:$C$83,$A217&amp;M$148,'Mapping Population'!$D$4:$D$83)*VLOOKUP($A217,'Inputs - population data'!$A$7:$D$103,4,FALSE)</f>
        <v>0</v>
      </c>
      <c r="N217" s="36">
        <f>+SUMIF('Mapping Population'!$C$4:$C$83,$A217&amp;N$148,'Mapping Population'!$D$4:$D$83)*VLOOKUP($A217,'Inputs - population data'!$A$7:$D$103,4,FALSE)</f>
        <v>0</v>
      </c>
      <c r="O217" s="36">
        <f>+SUMIF('Mapping Population'!$C$4:$C$83,$A217&amp;O$148,'Mapping Population'!$D$4:$D$83)*VLOOKUP($A217,'Inputs - population data'!$A$7:$D$103,4,FALSE)</f>
        <v>0</v>
      </c>
      <c r="P217" s="36">
        <f>+SUMIF('Mapping Population'!$C$4:$C$83,$A217&amp;P$148,'Mapping Population'!$D$4:$D$83)*VLOOKUP($A217,'Inputs - population data'!$A$7:$D$103,4,FALSE)</f>
        <v>0</v>
      </c>
      <c r="Q217" s="36">
        <f>+SUMIF('Mapping Population'!$C$4:$C$83,$A217&amp;Q$148,'Mapping Population'!$D$4:$D$83)*VLOOKUP($A217,'Inputs - population data'!$A$7:$D$103,4,FALSE)</f>
        <v>0</v>
      </c>
      <c r="R217" s="36">
        <f>+SUMIF('Mapping Population'!$C$4:$C$83,$A217&amp;R$148,'Mapping Population'!$D$4:$D$83)*VLOOKUP($A217,'Inputs - population data'!$A$7:$D$103,4,FALSE)</f>
        <v>0</v>
      </c>
    </row>
    <row r="218" spans="1:18" x14ac:dyDescent="0.25">
      <c r="A218" s="1" t="s">
        <v>25</v>
      </c>
      <c r="B218" s="36">
        <f>+SUMIF('Mapping Population'!$C$4:$C$83,$A218&amp;B$148,'Mapping Population'!$D$4:$D$83)*VLOOKUP($A218,'Inputs - population data'!$A$7:$D$103,4,FALSE)</f>
        <v>0</v>
      </c>
      <c r="C218" s="36">
        <f>+SUMIF('Mapping Population'!$C$4:$C$83,$A218&amp;C$148,'Mapping Population'!$D$4:$D$83)*VLOOKUP($A218,'Inputs - population data'!$A$7:$D$103,4,FALSE)</f>
        <v>0</v>
      </c>
      <c r="D218" s="36">
        <f>+SUMIF('Mapping Population'!$C$4:$C$83,$A218&amp;D$148,'Mapping Population'!$D$4:$D$83)*VLOOKUP($A218,'Inputs - population data'!$A$7:$D$103,4,FALSE)</f>
        <v>0</v>
      </c>
      <c r="E218" s="36">
        <f>+SUMIF('Mapping Population'!$C$4:$C$83,$A218&amp;E$148,'Mapping Population'!$D$4:$D$83)*VLOOKUP($A218,'Inputs - population data'!$A$7:$D$103,4,FALSE)</f>
        <v>0</v>
      </c>
      <c r="F218" s="36">
        <f>+SUMIF('Mapping Population'!$C$4:$C$83,$A218&amp;F$148,'Mapping Population'!$D$4:$D$83)*VLOOKUP($A218,'Inputs - population data'!$A$7:$D$103,4,FALSE)</f>
        <v>0</v>
      </c>
      <c r="G218" s="36">
        <f>+SUMIF('Mapping Population'!$C$4:$C$83,$A218&amp;G$148,'Mapping Population'!$D$4:$D$83)*VLOOKUP($A218,'Inputs - population data'!$A$7:$D$103,4,FALSE)</f>
        <v>0</v>
      </c>
      <c r="H218" s="36">
        <f>+SUMIF('Mapping Population'!$C$4:$C$83,$A218&amp;H$148,'Mapping Population'!$D$4:$D$83)*VLOOKUP($A218,'Inputs - population data'!$A$7:$D$103,4,FALSE)</f>
        <v>0</v>
      </c>
      <c r="I218" s="36">
        <f>+SUMIF('Mapping Population'!$C$4:$C$83,$A218&amp;I$148,'Mapping Population'!$D$4:$D$83)*VLOOKUP($A218,'Inputs - population data'!$A$7:$D$103,4,FALSE)</f>
        <v>0</v>
      </c>
      <c r="J218" s="36">
        <f>+SUMIF('Mapping Population'!$C$4:$C$83,$A218&amp;J$148,'Mapping Population'!$D$4:$D$83)*VLOOKUP($A218,'Inputs - population data'!$A$7:$D$103,4,FALSE)</f>
        <v>0</v>
      </c>
      <c r="K218" s="36">
        <f>+SUMIF('Mapping Population'!$C$4:$C$83,$A218&amp;K$148,'Mapping Population'!$D$4:$D$83)*VLOOKUP($A218,'Inputs - population data'!$A$7:$D$103,4,FALSE)</f>
        <v>0</v>
      </c>
      <c r="L218" s="36">
        <f>+SUMIF('Mapping Population'!$C$4:$C$83,$A218&amp;L$148,'Mapping Population'!$D$4:$D$83)*VLOOKUP($A218,'Inputs - population data'!$A$7:$D$103,4,FALSE)</f>
        <v>0</v>
      </c>
      <c r="M218" s="36">
        <f>+SUMIF('Mapping Population'!$C$4:$C$83,$A218&amp;M$148,'Mapping Population'!$D$4:$D$83)*VLOOKUP($A218,'Inputs - population data'!$A$7:$D$103,4,FALSE)</f>
        <v>0</v>
      </c>
      <c r="N218" s="36">
        <f>+SUMIF('Mapping Population'!$C$4:$C$83,$A218&amp;N$148,'Mapping Population'!$D$4:$D$83)*VLOOKUP($A218,'Inputs - population data'!$A$7:$D$103,4,FALSE)</f>
        <v>0</v>
      </c>
      <c r="O218" s="36">
        <f>+SUMIF('Mapping Population'!$C$4:$C$83,$A218&amp;O$148,'Mapping Population'!$D$4:$D$83)*VLOOKUP($A218,'Inputs - population data'!$A$7:$D$103,4,FALSE)</f>
        <v>0</v>
      </c>
      <c r="P218" s="36">
        <f>+SUMIF('Mapping Population'!$C$4:$C$83,$A218&amp;P$148,'Mapping Population'!$D$4:$D$83)*VLOOKUP($A218,'Inputs - population data'!$A$7:$D$103,4,FALSE)</f>
        <v>0</v>
      </c>
      <c r="Q218" s="36">
        <f>+SUMIF('Mapping Population'!$C$4:$C$83,$A218&amp;Q$148,'Mapping Population'!$D$4:$D$83)*VLOOKUP($A218,'Inputs - population data'!$A$7:$D$103,4,FALSE)</f>
        <v>0</v>
      </c>
      <c r="R218" s="36">
        <f>+SUMIF('Mapping Population'!$C$4:$C$83,$A218&amp;R$148,'Mapping Population'!$D$4:$D$83)*VLOOKUP($A218,'Inputs - population data'!$A$7:$D$103,4,FALSE)</f>
        <v>0</v>
      </c>
    </row>
    <row r="221" spans="1:18" ht="26.25" x14ac:dyDescent="0.25">
      <c r="B221" s="31" t="s">
        <v>13</v>
      </c>
      <c r="C221" s="31" t="s">
        <v>82</v>
      </c>
      <c r="D221" s="31" t="s">
        <v>83</v>
      </c>
      <c r="E221" s="31" t="s">
        <v>84</v>
      </c>
      <c r="F221" s="31" t="s">
        <v>85</v>
      </c>
      <c r="G221" s="31" t="s">
        <v>86</v>
      </c>
      <c r="H221" s="31" t="s">
        <v>87</v>
      </c>
      <c r="I221" s="31" t="s">
        <v>88</v>
      </c>
      <c r="J221" s="31" t="s">
        <v>89</v>
      </c>
      <c r="K221" s="31" t="s">
        <v>117</v>
      </c>
      <c r="L221" s="31" t="s">
        <v>90</v>
      </c>
      <c r="M221" s="31" t="s">
        <v>91</v>
      </c>
      <c r="N221" s="31" t="s">
        <v>47</v>
      </c>
      <c r="O221" s="31" t="s">
        <v>92</v>
      </c>
      <c r="P221" s="31" t="s">
        <v>93</v>
      </c>
      <c r="Q221" s="31" t="s">
        <v>3</v>
      </c>
      <c r="R221" s="31" t="s">
        <v>94</v>
      </c>
    </row>
    <row r="222" spans="1:18" ht="30" customHeight="1" x14ac:dyDescent="0.35">
      <c r="A222" s="27" t="s">
        <v>186</v>
      </c>
    </row>
    <row r="223" spans="1:18" x14ac:dyDescent="0.25">
      <c r="A223" s="34" t="s">
        <v>226</v>
      </c>
      <c r="B223" s="38">
        <f>SUM(B4:B72)</f>
        <v>56360</v>
      </c>
      <c r="C223" s="38">
        <f t="shared" ref="C223:R223" si="0">SUM(C4:C72)</f>
        <v>170944.13407821229</v>
      </c>
      <c r="D223" s="38">
        <f t="shared" si="0"/>
        <v>13500</v>
      </c>
      <c r="E223" s="38">
        <f t="shared" si="0"/>
        <v>54980</v>
      </c>
      <c r="F223" s="38">
        <f t="shared" si="0"/>
        <v>30100</v>
      </c>
      <c r="G223" s="38">
        <f t="shared" si="0"/>
        <v>53000</v>
      </c>
      <c r="H223" s="38">
        <f t="shared" si="0"/>
        <v>50410</v>
      </c>
      <c r="I223" s="38">
        <f t="shared" si="0"/>
        <v>20372</v>
      </c>
      <c r="J223" s="38">
        <f t="shared" si="0"/>
        <v>73928</v>
      </c>
      <c r="K223" s="38">
        <f t="shared" ref="K223" si="1">SUM(K4:K72)</f>
        <v>409000</v>
      </c>
      <c r="L223" s="38">
        <f t="shared" si="0"/>
        <v>21231.455947021495</v>
      </c>
      <c r="M223" s="38">
        <f t="shared" si="0"/>
        <v>591599.18786881398</v>
      </c>
      <c r="N223" s="38">
        <f t="shared" si="0"/>
        <v>35358.57386166678</v>
      </c>
      <c r="O223" s="38">
        <f t="shared" si="0"/>
        <v>58500</v>
      </c>
      <c r="P223" s="38">
        <f t="shared" si="0"/>
        <v>229487.92337590229</v>
      </c>
      <c r="Q223" s="38">
        <f t="shared" si="0"/>
        <v>1419050</v>
      </c>
      <c r="R223" s="38">
        <f t="shared" si="0"/>
        <v>397400</v>
      </c>
    </row>
    <row r="224" spans="1:18" x14ac:dyDescent="0.25">
      <c r="A224" s="34" t="s">
        <v>188</v>
      </c>
      <c r="B224" s="38">
        <f t="shared" ref="B224:R224" si="2">SUM(B77:B145)</f>
        <v>57090</v>
      </c>
      <c r="C224" s="38">
        <f t="shared" si="2"/>
        <v>176765.92178770949</v>
      </c>
      <c r="D224" s="38">
        <f t="shared" si="2"/>
        <v>13500</v>
      </c>
      <c r="E224" s="38">
        <f t="shared" si="2"/>
        <v>54770</v>
      </c>
      <c r="F224" s="38">
        <f t="shared" si="2"/>
        <v>31200</v>
      </c>
      <c r="G224" s="38">
        <f t="shared" si="2"/>
        <v>53500</v>
      </c>
      <c r="H224" s="38">
        <f t="shared" si="2"/>
        <v>49430</v>
      </c>
      <c r="I224" s="38">
        <f t="shared" si="2"/>
        <v>20988</v>
      </c>
      <c r="J224" s="38">
        <f t="shared" si="2"/>
        <v>76412</v>
      </c>
      <c r="K224" s="38">
        <f t="shared" ref="K224" si="3">SUM(K77:K145)</f>
        <v>422000</v>
      </c>
      <c r="L224" s="38">
        <f t="shared" si="2"/>
        <v>21317.446180228755</v>
      </c>
      <c r="M224" s="38">
        <f t="shared" si="2"/>
        <v>603083.32037145877</v>
      </c>
      <c r="N224" s="38">
        <f t="shared" si="2"/>
        <v>34394.751460974716</v>
      </c>
      <c r="O224" s="38">
        <f t="shared" si="2"/>
        <v>58900</v>
      </c>
      <c r="P224" s="38">
        <f t="shared" si="2"/>
        <v>232228.87284841755</v>
      </c>
      <c r="Q224" s="38">
        <f t="shared" si="2"/>
        <v>1519450</v>
      </c>
      <c r="R224" s="38">
        <f t="shared" si="2"/>
        <v>409400</v>
      </c>
    </row>
    <row r="225" spans="1:18" x14ac:dyDescent="0.25">
      <c r="A225" s="34" t="s">
        <v>223</v>
      </c>
      <c r="B225" s="38">
        <f t="shared" ref="B225:R225" si="4">SUM(B150:B218)</f>
        <v>57770</v>
      </c>
      <c r="C225" s="38">
        <f t="shared" si="4"/>
        <v>182998.88268156425</v>
      </c>
      <c r="D225" s="38">
        <f t="shared" si="4"/>
        <v>13500</v>
      </c>
      <c r="E225" s="38">
        <f t="shared" si="4"/>
        <v>54910</v>
      </c>
      <c r="F225" s="38">
        <f t="shared" si="4"/>
        <v>32200</v>
      </c>
      <c r="G225" s="38">
        <f t="shared" si="4"/>
        <v>53800</v>
      </c>
      <c r="H225" s="38">
        <f t="shared" si="4"/>
        <v>48680</v>
      </c>
      <c r="I225" s="38">
        <f t="shared" si="4"/>
        <v>21560</v>
      </c>
      <c r="J225" s="38">
        <f t="shared" si="4"/>
        <v>78740</v>
      </c>
      <c r="K225" s="38">
        <f t="shared" ref="K225" si="5">SUM(K150:K218)</f>
        <v>439800</v>
      </c>
      <c r="L225" s="38">
        <f t="shared" si="4"/>
        <v>21334.485286374005</v>
      </c>
      <c r="M225" s="38">
        <f t="shared" si="4"/>
        <v>619393.92072410951</v>
      </c>
      <c r="N225" s="38">
        <f t="shared" si="4"/>
        <v>33749.128759038096</v>
      </c>
      <c r="O225" s="38">
        <f t="shared" si="4"/>
        <v>59700</v>
      </c>
      <c r="P225" s="38">
        <f t="shared" si="4"/>
        <v>235410.77179344808</v>
      </c>
      <c r="Q225" s="38">
        <f t="shared" si="4"/>
        <v>1636800</v>
      </c>
      <c r="R225" s="38">
        <f t="shared" si="4"/>
        <v>421800</v>
      </c>
    </row>
    <row r="226" spans="1:18" ht="30" customHeight="1" x14ac:dyDescent="0.35">
      <c r="A226" s="27" t="s">
        <v>187</v>
      </c>
    </row>
    <row r="227" spans="1:18" x14ac:dyDescent="0.25">
      <c r="A227" s="1" t="s">
        <v>227</v>
      </c>
      <c r="B227" s="30">
        <f>(B224/B223)^(1/5)-1</f>
        <v>2.5771718016920353E-3</v>
      </c>
      <c r="C227" s="30">
        <f t="shared" ref="C227:R227" si="6">(C224/C223)^(1/5)-1</f>
        <v>6.7203971490197301E-3</v>
      </c>
      <c r="D227" s="30">
        <f t="shared" si="6"/>
        <v>0</v>
      </c>
      <c r="E227" s="30">
        <f t="shared" si="6"/>
        <v>-7.6508396219210351E-4</v>
      </c>
      <c r="F227" s="30">
        <f t="shared" si="6"/>
        <v>7.2044124160077772E-3</v>
      </c>
      <c r="G227" s="30">
        <f t="shared" si="6"/>
        <v>1.8797125187861585E-3</v>
      </c>
      <c r="H227" s="30">
        <f t="shared" si="6"/>
        <v>-3.918709893435679E-3</v>
      </c>
      <c r="I227" s="30">
        <f t="shared" si="6"/>
        <v>5.9756708711640183E-3</v>
      </c>
      <c r="J227" s="30">
        <f t="shared" si="6"/>
        <v>6.6315128139133872E-3</v>
      </c>
      <c r="K227" s="30">
        <f t="shared" ref="K227" si="7">(K224/K223)^(1/5)-1</f>
        <v>6.2776539895454953E-3</v>
      </c>
      <c r="L227" s="30">
        <f t="shared" si="6"/>
        <v>8.0871761430656441E-4</v>
      </c>
      <c r="M227" s="30">
        <f t="shared" si="6"/>
        <v>3.8526033745673871E-3</v>
      </c>
      <c r="N227" s="30">
        <f t="shared" si="6"/>
        <v>-5.5121373248913086E-3</v>
      </c>
      <c r="O227" s="30">
        <f t="shared" si="6"/>
        <v>1.3637964096064881E-3</v>
      </c>
      <c r="P227" s="30">
        <f t="shared" si="6"/>
        <v>2.377421517828493E-3</v>
      </c>
      <c r="Q227" s="30">
        <f t="shared" si="6"/>
        <v>1.3766050100086469E-2</v>
      </c>
      <c r="R227" s="30">
        <f t="shared" si="6"/>
        <v>5.9676042476370927E-3</v>
      </c>
    </row>
    <row r="228" spans="1:18" x14ac:dyDescent="0.25">
      <c r="A228" s="1" t="s">
        <v>224</v>
      </c>
      <c r="B228" s="30">
        <f>(B225/B224)^(1/5)-1</f>
        <v>2.3709341931599237E-3</v>
      </c>
      <c r="C228" s="30">
        <f t="shared" ref="C228:R228" si="8">(C225/C224)^(1/5)-1</f>
        <v>6.9548062540145672E-3</v>
      </c>
      <c r="D228" s="30">
        <f t="shared" si="8"/>
        <v>0</v>
      </c>
      <c r="E228" s="30">
        <f t="shared" si="8"/>
        <v>5.1070686539733678E-4</v>
      </c>
      <c r="F228" s="30">
        <f t="shared" si="8"/>
        <v>6.3296194573521092E-3</v>
      </c>
      <c r="G228" s="30">
        <f t="shared" si="8"/>
        <v>1.1189882538620299E-3</v>
      </c>
      <c r="H228" s="30">
        <f t="shared" si="8"/>
        <v>-3.0531813727159296E-3</v>
      </c>
      <c r="I228" s="30">
        <f t="shared" si="8"/>
        <v>5.3922662586147752E-3</v>
      </c>
      <c r="J228" s="30">
        <f t="shared" si="8"/>
        <v>6.0203566615197879E-3</v>
      </c>
      <c r="K228" s="30">
        <f t="shared" ref="K228" si="9">(K225/K224)^(1/5)-1</f>
        <v>8.2971852335451679E-3</v>
      </c>
      <c r="L228" s="30">
        <f t="shared" si="8"/>
        <v>1.5980958362993292E-4</v>
      </c>
      <c r="M228" s="30">
        <f t="shared" si="8"/>
        <v>5.3514861448606954E-3</v>
      </c>
      <c r="N228" s="30">
        <f t="shared" si="8"/>
        <v>-3.7827027847683325E-3</v>
      </c>
      <c r="O228" s="30">
        <f t="shared" si="8"/>
        <v>2.70182932801033E-3</v>
      </c>
      <c r="P228" s="30">
        <f t="shared" si="8"/>
        <v>2.7254166209831343E-3</v>
      </c>
      <c r="Q228" s="30">
        <f t="shared" si="8"/>
        <v>1.499018022176446E-2</v>
      </c>
      <c r="R228" s="30">
        <f t="shared" si="8"/>
        <v>5.9855612732828689E-3</v>
      </c>
    </row>
  </sheetData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Header>&amp;R&amp;D &amp;T</oddHeader>
    <oddFooter>&amp;L&amp;F&amp;C&amp;A&amp;R&amp;P</oddFooter>
  </headerFooter>
  <rowBreaks count="3" manualBreakCount="3">
    <brk id="73" max="17" man="1"/>
    <brk id="146" max="17" man="1"/>
    <brk id="219" max="17" man="1"/>
  </rowBreaks>
  <colBreaks count="1" manualBreakCount="1">
    <brk id="18" max="22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2"/>
    <pageSetUpPr fitToPage="1"/>
  </sheetPr>
  <dimension ref="A1:R6"/>
  <sheetViews>
    <sheetView showGridLines="0" view="pageBreakPreview" zoomScaleNormal="100" zoomScaleSheetLayoutView="100" workbookViewId="0"/>
  </sheetViews>
  <sheetFormatPr defaultRowHeight="15" x14ac:dyDescent="0.25"/>
  <cols>
    <col min="1" max="1" width="24.7109375" customWidth="1"/>
    <col min="2" max="10" width="11.140625" customWidth="1"/>
    <col min="11" max="11" width="11.140625" style="1" customWidth="1"/>
    <col min="12" max="18" width="11.140625" customWidth="1"/>
    <col min="19" max="19" width="2.7109375" customWidth="1"/>
  </cols>
  <sheetData>
    <row r="1" spans="1:18" s="1" customFormat="1" ht="26.25" x14ac:dyDescent="0.4">
      <c r="A1" s="16" t="s">
        <v>7</v>
      </c>
    </row>
    <row r="2" spans="1:18" s="1" customFormat="1" ht="15" customHeight="1" x14ac:dyDescent="0.25">
      <c r="A2" s="20"/>
    </row>
    <row r="3" spans="1:18" s="1" customFormat="1" ht="26.25" x14ac:dyDescent="0.25">
      <c r="A3"/>
      <c r="B3" s="31" t="s">
        <v>13</v>
      </c>
      <c r="C3" s="31" t="s">
        <v>82</v>
      </c>
      <c r="D3" s="31" t="s">
        <v>83</v>
      </c>
      <c r="E3" s="31" t="s">
        <v>84</v>
      </c>
      <c r="F3" s="31" t="s">
        <v>85</v>
      </c>
      <c r="G3" s="31" t="s">
        <v>86</v>
      </c>
      <c r="H3" s="31" t="s">
        <v>87</v>
      </c>
      <c r="I3" s="31" t="s">
        <v>88</v>
      </c>
      <c r="J3" s="31" t="s">
        <v>89</v>
      </c>
      <c r="K3" s="31" t="s">
        <v>117</v>
      </c>
      <c r="L3" s="31" t="s">
        <v>90</v>
      </c>
      <c r="M3" s="31" t="s">
        <v>91</v>
      </c>
      <c r="N3" s="31" t="s">
        <v>47</v>
      </c>
      <c r="O3" s="31" t="s">
        <v>92</v>
      </c>
      <c r="P3" s="31" t="s">
        <v>93</v>
      </c>
      <c r="Q3" s="31" t="s">
        <v>3</v>
      </c>
      <c r="R3" s="31" t="s">
        <v>94</v>
      </c>
    </row>
    <row r="4" spans="1:18" ht="30" customHeight="1" x14ac:dyDescent="0.35">
      <c r="A4" s="27" t="s">
        <v>95</v>
      </c>
    </row>
    <row r="5" spans="1:18" x14ac:dyDescent="0.25">
      <c r="A5" s="39" t="s">
        <v>190</v>
      </c>
      <c r="B5" s="30">
        <f>'Population Growth'!B227</f>
        <v>2.5771718016920353E-3</v>
      </c>
      <c r="C5" s="30">
        <f>'Population Growth'!C227</f>
        <v>6.7203971490197301E-3</v>
      </c>
      <c r="D5" s="30">
        <f>'Population Growth'!D227</f>
        <v>0</v>
      </c>
      <c r="E5" s="30">
        <f>'Population Growth'!E227</f>
        <v>-7.6508396219210351E-4</v>
      </c>
      <c r="F5" s="30">
        <f>'Population Growth'!F227</f>
        <v>7.2044124160077772E-3</v>
      </c>
      <c r="G5" s="30">
        <f>'Population Growth'!G227</f>
        <v>1.8797125187861585E-3</v>
      </c>
      <c r="H5" s="30">
        <f>'Population Growth'!H227</f>
        <v>-3.918709893435679E-3</v>
      </c>
      <c r="I5" s="30">
        <f>'Population Growth'!I227</f>
        <v>5.9756708711640183E-3</v>
      </c>
      <c r="J5" s="30">
        <f>'Population Growth'!J227</f>
        <v>6.6315128139133872E-3</v>
      </c>
      <c r="K5" s="30">
        <f>'Population Growth'!K227</f>
        <v>6.2776539895454953E-3</v>
      </c>
      <c r="L5" s="30">
        <f>'Population Growth'!L227</f>
        <v>8.0871761430656441E-4</v>
      </c>
      <c r="M5" s="30">
        <f>'Population Growth'!M227</f>
        <v>3.8526033745673871E-3</v>
      </c>
      <c r="N5" s="30">
        <f>'Population Growth'!N227</f>
        <v>-5.5121373248913086E-3</v>
      </c>
      <c r="O5" s="30">
        <f>'Population Growth'!O227</f>
        <v>1.3637964096064881E-3</v>
      </c>
      <c r="P5" s="30">
        <f>'Population Growth'!P227</f>
        <v>2.377421517828493E-3</v>
      </c>
      <c r="Q5" s="30">
        <f>'Population Growth'!Q227</f>
        <v>1.3766050100086469E-2</v>
      </c>
      <c r="R5" s="30">
        <f>'Population Growth'!R227</f>
        <v>5.9676042476370927E-3</v>
      </c>
    </row>
    <row r="6" spans="1:18" x14ac:dyDescent="0.25">
      <c r="A6" s="39" t="s">
        <v>228</v>
      </c>
      <c r="B6" s="30">
        <f>'Population Growth'!B228</f>
        <v>2.3709341931599237E-3</v>
      </c>
      <c r="C6" s="30">
        <f>'Population Growth'!C228</f>
        <v>6.9548062540145672E-3</v>
      </c>
      <c r="D6" s="30">
        <f>'Population Growth'!D228</f>
        <v>0</v>
      </c>
      <c r="E6" s="30">
        <f>'Population Growth'!E228</f>
        <v>5.1070686539733678E-4</v>
      </c>
      <c r="F6" s="30">
        <f>'Population Growth'!F228</f>
        <v>6.3296194573521092E-3</v>
      </c>
      <c r="G6" s="30">
        <f>'Population Growth'!G228</f>
        <v>1.1189882538620299E-3</v>
      </c>
      <c r="H6" s="30">
        <f>'Population Growth'!H228</f>
        <v>-3.0531813727159296E-3</v>
      </c>
      <c r="I6" s="30">
        <f>'Population Growth'!I228</f>
        <v>5.3922662586147752E-3</v>
      </c>
      <c r="J6" s="30">
        <f>'Population Growth'!J228</f>
        <v>6.0203566615197879E-3</v>
      </c>
      <c r="K6" s="30">
        <f>'Population Growth'!K228</f>
        <v>8.2971852335451679E-3</v>
      </c>
      <c r="L6" s="30">
        <f>'Population Growth'!L228</f>
        <v>1.5980958362993292E-4</v>
      </c>
      <c r="M6" s="30">
        <f>'Population Growth'!M228</f>
        <v>5.3514861448606954E-3</v>
      </c>
      <c r="N6" s="30">
        <f>'Population Growth'!N228</f>
        <v>-3.7827027847683325E-3</v>
      </c>
      <c r="O6" s="30">
        <f>'Population Growth'!O228</f>
        <v>2.70182932801033E-3</v>
      </c>
      <c r="P6" s="30">
        <f>'Population Growth'!P228</f>
        <v>2.7254166209831343E-3</v>
      </c>
      <c r="Q6" s="30">
        <f>'Population Growth'!Q228</f>
        <v>1.499018022176446E-2</v>
      </c>
      <c r="R6" s="30">
        <f>'Population Growth'!R228</f>
        <v>5.9855612732828689E-3</v>
      </c>
    </row>
  </sheetData>
  <sheetProtection formatColumns="0" formatRows="0"/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headerFooter>
    <oddHeader>&amp;R&amp;D &amp;T</oddHeader>
    <oddFooter>&amp;L&amp;F&amp;C&amp;A&amp;R&amp;P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CoverSheet</vt:lpstr>
      <vt:lpstr>Description</vt:lpstr>
      <vt:lpstr>Table of Contents</vt:lpstr>
      <vt:lpstr>Inputs - population data</vt:lpstr>
      <vt:lpstr>Mapping Population</vt:lpstr>
      <vt:lpstr>Population Growth</vt:lpstr>
      <vt:lpstr>Output</vt:lpstr>
      <vt:lpstr>CoverSheet!Print_Area</vt:lpstr>
      <vt:lpstr>Description!Print_Area</vt:lpstr>
      <vt:lpstr>'Inputs - population data'!Print_Area</vt:lpstr>
      <vt:lpstr>'Mapping Population'!Print_Area</vt:lpstr>
      <vt:lpstr>Output!Print_Area</vt:lpstr>
      <vt:lpstr>'Population Growth'!Print_Area</vt:lpstr>
      <vt:lpstr>'Table of Contents'!Print_Area</vt:lpstr>
      <vt:lpstr>'Mapping Population'!Print_Titles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2014-11-27T01:24:14Z</dcterms:created>
  <dcterms:modified xsi:type="dcterms:W3CDTF">2014-11-27T01:24:25Z</dcterms:modified>
</cp:coreProperties>
</file>