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10" windowWidth="27800" windowHeight="12600"/>
  </bookViews>
  <sheets>
    <sheet name="Cover sheet" sheetId="2" r:id="rId1"/>
    <sheet name="Outputs - WACC" sheetId="3" r:id="rId2"/>
    <sheet name="RfR calc October 2017" sheetId="1" r:id="rId3"/>
    <sheet name="Average debt premium" sheetId="4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C11" i="3" l="1"/>
  <c r="C23" i="3"/>
  <c r="E30" i="3" s="1"/>
  <c r="C22" i="3"/>
  <c r="D31" i="3" s="1"/>
  <c r="C21" i="3"/>
  <c r="C20" i="3"/>
  <c r="C10" i="3"/>
  <c r="D32" i="3" l="1"/>
  <c r="D33" i="3"/>
  <c r="D30" i="3"/>
  <c r="E31" i="3"/>
  <c r="E32" i="3"/>
  <c r="E33" i="3"/>
  <c r="AI79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12" i="1"/>
  <c r="AE13" i="1"/>
  <c r="AF13" i="1"/>
  <c r="AE14" i="1"/>
  <c r="AF14" i="1"/>
  <c r="AE15" i="1"/>
  <c r="AF15" i="1"/>
  <c r="AE16" i="1"/>
  <c r="AF16" i="1"/>
  <c r="AE17" i="1"/>
  <c r="AF17" i="1"/>
  <c r="AE18" i="1"/>
  <c r="AF18" i="1"/>
  <c r="AE19" i="1"/>
  <c r="AF19" i="1"/>
  <c r="AE20" i="1"/>
  <c r="AF20" i="1"/>
  <c r="AE21" i="1"/>
  <c r="AF21" i="1"/>
  <c r="AE22" i="1"/>
  <c r="AF22" i="1"/>
  <c r="AE23" i="1"/>
  <c r="AF23" i="1"/>
  <c r="AE24" i="1"/>
  <c r="AF24" i="1"/>
  <c r="AE25" i="1"/>
  <c r="AF25" i="1"/>
  <c r="AE26" i="1"/>
  <c r="AF26" i="1"/>
  <c r="AE27" i="1"/>
  <c r="AF27" i="1"/>
  <c r="AE28" i="1"/>
  <c r="AF28" i="1"/>
  <c r="AE29" i="1"/>
  <c r="AF29" i="1"/>
  <c r="AE30" i="1"/>
  <c r="AF30" i="1"/>
  <c r="AE31" i="1"/>
  <c r="AF31" i="1"/>
  <c r="AE32" i="1"/>
  <c r="AF32" i="1"/>
  <c r="AE33" i="1"/>
  <c r="AF33" i="1"/>
  <c r="AE34" i="1"/>
  <c r="AF34" i="1"/>
  <c r="AE35" i="1"/>
  <c r="AF35" i="1"/>
  <c r="AE36" i="1"/>
  <c r="AF36" i="1"/>
  <c r="AE37" i="1"/>
  <c r="AF37" i="1"/>
  <c r="AE38" i="1"/>
  <c r="AF38" i="1"/>
  <c r="AE39" i="1"/>
  <c r="AF39" i="1"/>
  <c r="AE40" i="1"/>
  <c r="AF40" i="1"/>
  <c r="AE41" i="1"/>
  <c r="AF41" i="1"/>
  <c r="AE42" i="1"/>
  <c r="AF42" i="1"/>
  <c r="AE43" i="1"/>
  <c r="AF43" i="1"/>
  <c r="AE44" i="1"/>
  <c r="AF44" i="1"/>
  <c r="AE45" i="1"/>
  <c r="AF45" i="1"/>
  <c r="AE46" i="1"/>
  <c r="AF46" i="1"/>
  <c r="AE47" i="1"/>
  <c r="AF47" i="1"/>
  <c r="AE48" i="1"/>
  <c r="AF48" i="1"/>
  <c r="AE49" i="1"/>
  <c r="AF49" i="1"/>
  <c r="AE50" i="1"/>
  <c r="AF50" i="1"/>
  <c r="AE51" i="1"/>
  <c r="AF51" i="1"/>
  <c r="AE52" i="1"/>
  <c r="AF52" i="1"/>
  <c r="AE53" i="1"/>
  <c r="AF53" i="1"/>
  <c r="AE54" i="1"/>
  <c r="AF54" i="1"/>
  <c r="AE55" i="1"/>
  <c r="AF55" i="1"/>
  <c r="AE56" i="1"/>
  <c r="AF56" i="1"/>
  <c r="AE57" i="1"/>
  <c r="AF57" i="1"/>
  <c r="AE58" i="1"/>
  <c r="AF58" i="1"/>
  <c r="AE59" i="1"/>
  <c r="AF59" i="1"/>
  <c r="AE60" i="1"/>
  <c r="AF60" i="1"/>
  <c r="AE61" i="1"/>
  <c r="AF61" i="1"/>
  <c r="AE62" i="1"/>
  <c r="AF62" i="1"/>
  <c r="AE63" i="1"/>
  <c r="AF63" i="1"/>
  <c r="AE64" i="1"/>
  <c r="AF64" i="1"/>
  <c r="AE65" i="1"/>
  <c r="AF65" i="1"/>
  <c r="AE66" i="1"/>
  <c r="AF66" i="1"/>
  <c r="AE67" i="1"/>
  <c r="AF67" i="1"/>
  <c r="AE68" i="1"/>
  <c r="AF68" i="1"/>
  <c r="AE69" i="1"/>
  <c r="AF69" i="1"/>
  <c r="AE70" i="1"/>
  <c r="AF70" i="1"/>
  <c r="AE71" i="1"/>
  <c r="AF71" i="1"/>
  <c r="AE72" i="1"/>
  <c r="AF72" i="1"/>
  <c r="AE73" i="1"/>
  <c r="AF73" i="1"/>
  <c r="AE74" i="1"/>
  <c r="AF74" i="1"/>
  <c r="AE75" i="1"/>
  <c r="AF75" i="1"/>
  <c r="AE76" i="1"/>
  <c r="AF76" i="1"/>
  <c r="AF12" i="1"/>
  <c r="AE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12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12" i="1"/>
  <c r="AB13" i="1" l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C5" i="1"/>
  <c r="C3" i="1"/>
  <c r="C8" i="1" l="1" a="1"/>
  <c r="V11" i="1" l="1"/>
  <c r="F11" i="1"/>
  <c r="K10" i="1"/>
  <c r="H9" i="1"/>
  <c r="Y11" i="1"/>
  <c r="U11" i="1"/>
  <c r="Q11" i="1"/>
  <c r="M11" i="1"/>
  <c r="I11" i="1"/>
  <c r="E11" i="1"/>
  <c r="Z10" i="1"/>
  <c r="V10" i="1"/>
  <c r="R10" i="1"/>
  <c r="N10" i="1"/>
  <c r="J10" i="1"/>
  <c r="F10" i="1"/>
  <c r="AA9" i="1"/>
  <c r="W9" i="1"/>
  <c r="S9" i="1"/>
  <c r="O9" i="1"/>
  <c r="K9" i="1"/>
  <c r="G9" i="1"/>
  <c r="C9" i="1"/>
  <c r="X8" i="1"/>
  <c r="T8" i="1"/>
  <c r="P8" i="1"/>
  <c r="L8" i="1"/>
  <c r="H8" i="1"/>
  <c r="D8" i="1"/>
  <c r="T11" i="1"/>
  <c r="P11" i="1"/>
  <c r="H11" i="1"/>
  <c r="D11" i="1"/>
  <c r="U10" i="1"/>
  <c r="Q10" i="1"/>
  <c r="I10" i="1"/>
  <c r="E10" i="1"/>
  <c r="V9" i="1"/>
  <c r="R9" i="1"/>
  <c r="J9" i="1"/>
  <c r="AA8" i="1"/>
  <c r="S8" i="1"/>
  <c r="O8" i="1"/>
  <c r="G8" i="1"/>
  <c r="N11" i="1"/>
  <c r="S10" i="1"/>
  <c r="G10" i="1"/>
  <c r="T9" i="1"/>
  <c r="Y8" i="1"/>
  <c r="E8" i="1"/>
  <c r="X11" i="1"/>
  <c r="L11" i="1"/>
  <c r="Y10" i="1"/>
  <c r="M10" i="1"/>
  <c r="Z9" i="1"/>
  <c r="N9" i="1"/>
  <c r="F9" i="1"/>
  <c r="W8" i="1"/>
  <c r="K8" i="1"/>
  <c r="C8" i="1"/>
  <c r="Z11" i="1"/>
  <c r="R11" i="1"/>
  <c r="J11" i="1"/>
  <c r="AA10" i="1"/>
  <c r="O10" i="1"/>
  <c r="C10" i="1"/>
  <c r="P9" i="1"/>
  <c r="D9" i="1"/>
  <c r="Q8" i="1"/>
  <c r="I8" i="1"/>
  <c r="AA11" i="1"/>
  <c r="W11" i="1"/>
  <c r="S11" i="1"/>
  <c r="O11" i="1"/>
  <c r="K11" i="1"/>
  <c r="G11" i="1"/>
  <c r="C11" i="1"/>
  <c r="X10" i="1"/>
  <c r="T10" i="1"/>
  <c r="P10" i="1"/>
  <c r="L10" i="1"/>
  <c r="H10" i="1"/>
  <c r="D10" i="1"/>
  <c r="Y9" i="1"/>
  <c r="U9" i="1"/>
  <c r="Q9" i="1"/>
  <c r="M9" i="1"/>
  <c r="I9" i="1"/>
  <c r="E9" i="1"/>
  <c r="Z8" i="1"/>
  <c r="V8" i="1"/>
  <c r="R8" i="1"/>
  <c r="N8" i="1"/>
  <c r="J8" i="1"/>
  <c r="F8" i="1"/>
  <c r="W10" i="1"/>
  <c r="X9" i="1"/>
  <c r="L9" i="1"/>
  <c r="U8" i="1"/>
  <c r="M8" i="1"/>
  <c r="L34" i="1"/>
  <c r="S54" i="1"/>
  <c r="L52" i="1"/>
  <c r="S75" i="1"/>
  <c r="L76" i="1"/>
  <c r="O26" i="1"/>
  <c r="I77" i="1"/>
  <c r="O56" i="1"/>
  <c r="M75" i="1"/>
  <c r="S23" i="1"/>
  <c r="L21" i="1"/>
  <c r="S40" i="1"/>
  <c r="L58" i="1"/>
  <c r="S70" i="1"/>
  <c r="L60" i="1"/>
  <c r="P59" i="1"/>
  <c r="M36" i="1"/>
  <c r="P74" i="1"/>
  <c r="M45" i="1"/>
  <c r="D80" i="1"/>
  <c r="M81" i="1"/>
  <c r="S26" i="1"/>
  <c r="L29" i="1"/>
  <c r="P58" i="1"/>
  <c r="M23" i="1"/>
  <c r="P57" i="1"/>
  <c r="M33" i="1"/>
  <c r="P65" i="1"/>
  <c r="M57" i="1"/>
  <c r="D79" i="1"/>
  <c r="M62" i="1"/>
  <c r="Q48" i="1"/>
  <c r="N25" i="1"/>
  <c r="Q72" i="1"/>
  <c r="N42" i="1"/>
  <c r="P29" i="1"/>
  <c r="N67" i="1"/>
  <c r="P60" i="1"/>
  <c r="M26" i="1"/>
  <c r="Q17" i="1"/>
  <c r="O70" i="1"/>
  <c r="Q16" i="1"/>
  <c r="N33" i="1"/>
  <c r="Q53" i="1"/>
  <c r="N44" i="1"/>
  <c r="Q78" i="1"/>
  <c r="N50" i="1"/>
  <c r="L77" i="1"/>
  <c r="O18" i="1"/>
  <c r="I78" i="1"/>
  <c r="O69" i="1"/>
  <c r="Q18" i="1"/>
  <c r="O60" i="1"/>
  <c r="Q55" i="1"/>
  <c r="N15" i="1"/>
  <c r="L56" i="1"/>
  <c r="S80" i="1"/>
  <c r="L73" i="1"/>
  <c r="O14" i="1"/>
  <c r="I80" i="1"/>
  <c r="O43" i="1"/>
  <c r="Q30" i="1"/>
  <c r="O74" i="1"/>
  <c r="L75" i="1"/>
  <c r="O28" i="1"/>
  <c r="J79" i="1"/>
  <c r="O57" i="1"/>
  <c r="G80" i="1"/>
  <c r="O62" i="1"/>
  <c r="Q24" i="1"/>
  <c r="O81" i="1"/>
  <c r="L19" i="1"/>
  <c r="S63" i="1"/>
  <c r="L36" i="1"/>
  <c r="S72" i="1"/>
  <c r="L69" i="1"/>
  <c r="O27" i="1"/>
  <c r="J78" i="1"/>
  <c r="O40" i="1"/>
  <c r="M68" i="1"/>
  <c r="S16" i="1"/>
  <c r="L30" i="1"/>
  <c r="S49" i="1"/>
  <c r="L42" i="1"/>
  <c r="S61" i="1"/>
  <c r="L44" i="1"/>
  <c r="P73" i="1"/>
  <c r="M46" i="1"/>
  <c r="C81" i="1"/>
  <c r="M64" i="1"/>
  <c r="S38" i="1"/>
  <c r="L17" i="1"/>
  <c r="S67" i="1"/>
  <c r="L23" i="1"/>
  <c r="S79" i="1"/>
  <c r="L40" i="1"/>
  <c r="S76" i="1"/>
  <c r="L78" i="1"/>
  <c r="O15" i="1"/>
  <c r="I79" i="1"/>
  <c r="O61" i="1"/>
  <c r="Q14" i="1"/>
  <c r="O65" i="1"/>
  <c r="L37" i="1"/>
  <c r="S53" i="1"/>
  <c r="L39" i="1"/>
  <c r="S50" i="1"/>
  <c r="L68" i="1"/>
  <c r="O17" i="1"/>
  <c r="L65" i="1"/>
  <c r="P76" i="1"/>
  <c r="M67" i="1"/>
  <c r="F80" i="1"/>
  <c r="M71" i="1"/>
  <c r="S19" i="1"/>
  <c r="L35" i="1"/>
  <c r="S52" i="1"/>
  <c r="L38" i="1"/>
  <c r="P43" i="1"/>
  <c r="M24" i="1"/>
  <c r="P78" i="1"/>
  <c r="M59" i="1"/>
  <c r="P72" i="1"/>
  <c r="M52" i="1"/>
  <c r="S29" i="1"/>
  <c r="L26" i="1"/>
  <c r="S45" i="1"/>
  <c r="L33" i="1"/>
  <c r="P27" i="1"/>
  <c r="N75" i="1"/>
  <c r="P54" i="1"/>
  <c r="M25" i="1"/>
  <c r="P70" i="1"/>
  <c r="M54" i="1"/>
  <c r="F78" i="1"/>
  <c r="M63" i="1"/>
  <c r="Q76" i="1"/>
  <c r="N52" i="1"/>
  <c r="Q70" i="1"/>
  <c r="N45" i="1"/>
  <c r="P24" i="1"/>
  <c r="M15" i="1"/>
  <c r="P36" i="1"/>
  <c r="M38" i="1"/>
  <c r="Q58" i="1"/>
  <c r="N27" i="1"/>
  <c r="Q57" i="1"/>
  <c r="N48" i="1"/>
  <c r="Q73" i="1"/>
  <c r="N57" i="1"/>
  <c r="P15" i="1"/>
  <c r="N74" i="1"/>
  <c r="K77" i="1"/>
  <c r="O45" i="1"/>
  <c r="H81" i="1"/>
  <c r="O67" i="1"/>
  <c r="Q25" i="1"/>
  <c r="O80" i="1"/>
  <c r="Q63" i="1"/>
  <c r="N22" i="1"/>
  <c r="L57" i="1"/>
  <c r="S60" i="1"/>
  <c r="L71" i="1"/>
  <c r="O24" i="1"/>
  <c r="J80" i="1"/>
  <c r="O44" i="1"/>
  <c r="Q19" i="1"/>
  <c r="O46" i="1"/>
  <c r="L18" i="1"/>
  <c r="S37" i="1"/>
  <c r="L15" i="1"/>
  <c r="S59" i="1"/>
  <c r="L48" i="1"/>
  <c r="S71" i="1"/>
  <c r="L80" i="1"/>
  <c r="O34" i="1"/>
  <c r="M56" i="1"/>
  <c r="S20" i="1"/>
  <c r="L14" i="1"/>
  <c r="S33" i="1"/>
  <c r="L27" i="1"/>
  <c r="S46" i="1"/>
  <c r="L62" i="1"/>
  <c r="O22" i="1"/>
  <c r="M74" i="1"/>
  <c r="S18" i="1"/>
  <c r="L16" i="1"/>
  <c r="S56" i="1"/>
  <c r="L49" i="1"/>
  <c r="S77" i="1"/>
  <c r="L51" i="1"/>
  <c r="P67" i="1"/>
  <c r="M43" i="1"/>
  <c r="P69" i="1"/>
  <c r="M65" i="1"/>
  <c r="S13" i="1"/>
  <c r="M80" i="1"/>
  <c r="S34" i="1"/>
  <c r="L24" i="1"/>
  <c r="P37" i="1"/>
  <c r="N80" i="1"/>
  <c r="P38" i="1"/>
  <c r="M14" i="1"/>
  <c r="P51" i="1"/>
  <c r="M69" i="1"/>
  <c r="C79" i="1"/>
  <c r="M44" i="1"/>
  <c r="Q80" i="1"/>
  <c r="N46" i="1"/>
  <c r="P17" i="1"/>
  <c r="N76" i="1"/>
  <c r="P50" i="1"/>
  <c r="M21" i="1"/>
  <c r="P62" i="1"/>
  <c r="M47" i="1"/>
  <c r="C80" i="1"/>
  <c r="M40" i="1"/>
  <c r="S17" i="1"/>
  <c r="M73" i="1"/>
  <c r="S30" i="1"/>
  <c r="L12" i="1"/>
  <c r="S55" i="1"/>
  <c r="L45" i="1"/>
  <c r="P66" i="1"/>
  <c r="M13" i="1"/>
  <c r="P64" i="1"/>
  <c r="M55" i="1"/>
  <c r="P79" i="1"/>
  <c r="M60" i="1"/>
  <c r="S28" i="1"/>
  <c r="M79" i="1"/>
  <c r="P26" i="1"/>
  <c r="N62" i="1"/>
  <c r="P31" i="1"/>
  <c r="N71" i="1"/>
  <c r="P68" i="1"/>
  <c r="M16" i="1"/>
  <c r="P71" i="1"/>
  <c r="M61" i="1"/>
  <c r="Q60" i="1"/>
  <c r="N36" i="1"/>
  <c r="Q75" i="1"/>
  <c r="N58" i="1"/>
  <c r="P39" i="1"/>
  <c r="N78" i="1"/>
  <c r="P49" i="1"/>
  <c r="M17" i="1"/>
  <c r="Q74" i="1"/>
  <c r="N64" i="1"/>
  <c r="P22" i="1"/>
  <c r="N69" i="1"/>
  <c r="P34" i="1"/>
  <c r="Q15" i="1"/>
  <c r="O51" i="1"/>
  <c r="Q22" i="1"/>
  <c r="O64" i="1"/>
  <c r="Q59" i="1"/>
  <c r="N26" i="1"/>
  <c r="M30" i="1"/>
  <c r="N56" i="1"/>
  <c r="O36" i="1"/>
  <c r="O41" i="1"/>
  <c r="O50" i="1"/>
  <c r="O72" i="1"/>
  <c r="S47" i="1"/>
  <c r="S81" i="1"/>
  <c r="O12" i="1"/>
  <c r="O49" i="1"/>
  <c r="S31" i="1"/>
  <c r="S43" i="1"/>
  <c r="S68" i="1"/>
  <c r="P48" i="1"/>
  <c r="P55" i="1"/>
  <c r="C77" i="1"/>
  <c r="S15" i="1"/>
  <c r="P21" i="1"/>
  <c r="P13" i="1"/>
  <c r="P53" i="1"/>
  <c r="P61" i="1"/>
  <c r="Q45" i="1"/>
  <c r="Q44" i="1"/>
  <c r="P18" i="1"/>
  <c r="P35" i="1"/>
  <c r="Q20" i="1"/>
  <c r="Q47" i="1"/>
  <c r="Q56" i="1"/>
  <c r="P30" i="1"/>
  <c r="Q42" i="1"/>
  <c r="Q41" i="1"/>
  <c r="Q66" i="1"/>
  <c r="P20" i="1"/>
  <c r="H79" i="1"/>
  <c r="Q27" i="1"/>
  <c r="Q43" i="1"/>
  <c r="Q52" i="1"/>
  <c r="L47" i="1"/>
  <c r="L81" i="1"/>
  <c r="H78" i="1"/>
  <c r="Q21" i="1"/>
  <c r="L50" i="1"/>
  <c r="L43" i="1"/>
  <c r="K78" i="1"/>
  <c r="G77" i="1"/>
  <c r="Q32" i="1"/>
  <c r="Q31" i="1"/>
  <c r="Q40" i="1"/>
  <c r="P14" i="1"/>
  <c r="L79" i="1"/>
  <c r="H77" i="1"/>
  <c r="Q36" i="1"/>
  <c r="Q46" i="1"/>
  <c r="L41" i="1"/>
  <c r="L59" i="1"/>
  <c r="K80" i="1"/>
  <c r="G81" i="1"/>
  <c r="L20" i="1"/>
  <c r="G79" i="1"/>
  <c r="S74" i="1"/>
  <c r="M66" i="1"/>
  <c r="Q49" i="1"/>
  <c r="O33" i="1"/>
  <c r="T41" i="1"/>
  <c r="X70" i="1"/>
  <c r="AA25" i="1"/>
  <c r="U61" i="1"/>
  <c r="Y72" i="1"/>
  <c r="T39" i="1"/>
  <c r="X43" i="1"/>
  <c r="R75" i="1"/>
  <c r="T13" i="1"/>
  <c r="X53" i="1"/>
  <c r="R77" i="1"/>
  <c r="U14" i="1"/>
  <c r="Y58" i="1"/>
  <c r="T26" i="1"/>
  <c r="X42" i="1"/>
  <c r="R50" i="1"/>
  <c r="V67" i="1"/>
  <c r="X19" i="1"/>
  <c r="R60" i="1"/>
  <c r="W64" i="1"/>
  <c r="Y25" i="1"/>
  <c r="V68" i="1"/>
  <c r="X29" i="1"/>
  <c r="O13" i="1"/>
  <c r="V54" i="1"/>
  <c r="Z80" i="1"/>
  <c r="R17" i="1"/>
  <c r="W47" i="1"/>
  <c r="AA79" i="1"/>
  <c r="V47" i="1"/>
  <c r="Z72" i="1"/>
  <c r="R18" i="1"/>
  <c r="W52" i="1"/>
  <c r="AA77" i="1"/>
  <c r="V31" i="1"/>
  <c r="Z51" i="1"/>
  <c r="R20" i="1"/>
  <c r="W37" i="1"/>
  <c r="AA54" i="1"/>
  <c r="T61" i="1"/>
  <c r="W27" i="1"/>
  <c r="AA35" i="1"/>
  <c r="U62" i="1"/>
  <c r="Z18" i="1"/>
  <c r="T55" i="1"/>
  <c r="W36" i="1"/>
  <c r="AA53" i="1"/>
  <c r="T40" i="1"/>
  <c r="X80" i="1"/>
  <c r="AA14" i="1"/>
  <c r="U37" i="1"/>
  <c r="Y70" i="1"/>
  <c r="T58" i="1"/>
  <c r="X71" i="1"/>
  <c r="AA17" i="1"/>
  <c r="T23" i="1"/>
  <c r="X56" i="1"/>
  <c r="R78" i="1"/>
  <c r="U20" i="1"/>
  <c r="Y61" i="1"/>
  <c r="T29" i="1"/>
  <c r="X45" i="1"/>
  <c r="R57" i="1"/>
  <c r="P47" i="1"/>
  <c r="Q51" i="1"/>
  <c r="Q54" i="1"/>
  <c r="Q71" i="1"/>
  <c r="P33" i="1"/>
  <c r="H80" i="1"/>
  <c r="Q12" i="1"/>
  <c r="Q28" i="1"/>
  <c r="Q69" i="1"/>
  <c r="L61" i="1"/>
  <c r="I81" i="1"/>
  <c r="Q23" i="1"/>
  <c r="Q39" i="1"/>
  <c r="L25" i="1"/>
  <c r="L46" i="1"/>
  <c r="L55" i="1"/>
  <c r="L72" i="1"/>
  <c r="M49" i="1"/>
  <c r="M70" i="1"/>
  <c r="L28" i="1"/>
  <c r="L54" i="1"/>
  <c r="M22" i="1"/>
  <c r="M39" i="1"/>
  <c r="M48" i="1"/>
  <c r="M78" i="1"/>
  <c r="N73" i="1"/>
  <c r="M18" i="1"/>
  <c r="M51" i="1"/>
  <c r="M53" i="1"/>
  <c r="N81" i="1"/>
  <c r="M20" i="1"/>
  <c r="M41" i="1"/>
  <c r="M72" i="1"/>
  <c r="N47" i="1"/>
  <c r="N60" i="1"/>
  <c r="M34" i="1"/>
  <c r="M28" i="1"/>
  <c r="O75" i="1"/>
  <c r="N30" i="1"/>
  <c r="N38" i="1"/>
  <c r="N61" i="1"/>
  <c r="O42" i="1"/>
  <c r="O71" i="1"/>
  <c r="N17" i="1"/>
  <c r="N51" i="1"/>
  <c r="N68" i="1"/>
  <c r="M19" i="1"/>
  <c r="M35" i="1"/>
  <c r="M37" i="1"/>
  <c r="N35" i="1"/>
  <c r="N59" i="1"/>
  <c r="N72" i="1"/>
  <c r="M27" i="1"/>
  <c r="O58" i="1"/>
  <c r="N16" i="1"/>
  <c r="N31" i="1"/>
  <c r="N34" i="1"/>
  <c r="O63" i="1"/>
  <c r="L64" i="1"/>
  <c r="F79" i="1"/>
  <c r="N28" i="1"/>
  <c r="K81" i="1"/>
  <c r="O16" i="1"/>
  <c r="V38" i="1"/>
  <c r="Z75" i="1"/>
  <c r="R30" i="1"/>
  <c r="W69" i="1"/>
  <c r="AA64" i="1"/>
  <c r="V52" i="1"/>
  <c r="Z65" i="1"/>
  <c r="S42" i="1"/>
  <c r="V13" i="1"/>
  <c r="Z54" i="1"/>
  <c r="T73" i="1"/>
  <c r="W32" i="1"/>
  <c r="AA47" i="1"/>
  <c r="V30" i="1"/>
  <c r="Z47" i="1"/>
  <c r="S41" i="1"/>
  <c r="U80" i="1"/>
  <c r="Z37" i="1"/>
  <c r="T52" i="1"/>
  <c r="X81" i="1"/>
  <c r="AA26" i="1"/>
  <c r="U75" i="1"/>
  <c r="Z14" i="1"/>
  <c r="S24" i="1"/>
  <c r="U48" i="1"/>
  <c r="Z28" i="1"/>
  <c r="T30" i="1"/>
  <c r="X47" i="1"/>
  <c r="AA21" i="1"/>
  <c r="U67" i="1"/>
  <c r="Y66" i="1"/>
  <c r="T28" i="1"/>
  <c r="X40" i="1"/>
  <c r="R67" i="1"/>
  <c r="U25" i="1"/>
  <c r="Y45" i="1"/>
  <c r="T37" i="1"/>
  <c r="X58" i="1"/>
  <c r="R41" i="1"/>
  <c r="V78" i="1"/>
  <c r="X32" i="1"/>
  <c r="R42" i="1"/>
  <c r="W71" i="1"/>
  <c r="Y20" i="1"/>
  <c r="V73" i="1"/>
  <c r="X16" i="1"/>
  <c r="O29" i="1"/>
  <c r="V41" i="1"/>
  <c r="X18" i="1"/>
  <c r="R33" i="1"/>
  <c r="W67" i="1"/>
  <c r="Y12" i="1"/>
  <c r="V64" i="1"/>
  <c r="Z67" i="1"/>
  <c r="S66" i="1"/>
  <c r="V44" i="1"/>
  <c r="Z64" i="1"/>
  <c r="R24" i="1"/>
  <c r="W41" i="1"/>
  <c r="AA58" i="1"/>
  <c r="V33" i="1"/>
  <c r="Z46" i="1"/>
  <c r="S48" i="1"/>
  <c r="V23" i="1"/>
  <c r="Z62" i="1"/>
  <c r="Q64" i="1"/>
  <c r="L66" i="1"/>
  <c r="K79" i="1"/>
  <c r="G78" i="1"/>
  <c r="Q33" i="1"/>
  <c r="L32" i="1"/>
  <c r="L53" i="1"/>
  <c r="L74" i="1"/>
  <c r="J77" i="1"/>
  <c r="M77" i="1"/>
  <c r="L31" i="1"/>
  <c r="L70" i="1"/>
  <c r="L63" i="1"/>
  <c r="M29" i="1"/>
  <c r="M42" i="1"/>
  <c r="M76" i="1"/>
  <c r="L22" i="1"/>
  <c r="N49" i="1"/>
  <c r="N79" i="1"/>
  <c r="M32" i="1"/>
  <c r="M50" i="1"/>
  <c r="N18" i="1"/>
  <c r="N43" i="1"/>
  <c r="N65" i="1"/>
  <c r="M12" i="1"/>
  <c r="O68" i="1"/>
  <c r="N14" i="1"/>
  <c r="N55" i="1"/>
  <c r="N53" i="1"/>
  <c r="N39" i="1"/>
  <c r="N32" i="1"/>
  <c r="N41" i="1"/>
  <c r="N63" i="1"/>
  <c r="O35" i="1"/>
  <c r="O79" i="1"/>
  <c r="N12" i="1"/>
  <c r="N40" i="1"/>
  <c r="O25" i="1"/>
  <c r="O30" i="1"/>
  <c r="O59" i="1"/>
  <c r="O77" i="1"/>
  <c r="S62" i="1"/>
  <c r="O21" i="1"/>
  <c r="O37" i="1"/>
  <c r="O39" i="1"/>
  <c r="O73" i="1"/>
  <c r="N23" i="1"/>
  <c r="N66" i="1"/>
  <c r="N70" i="1"/>
  <c r="O38" i="1"/>
  <c r="O47" i="1"/>
  <c r="O76" i="1"/>
  <c r="N37" i="1"/>
  <c r="S78" i="1"/>
  <c r="O32" i="1"/>
  <c r="O53" i="1"/>
  <c r="O55" i="1"/>
  <c r="S65" i="1"/>
  <c r="M58" i="1"/>
  <c r="Q34" i="1"/>
  <c r="O20" i="1"/>
  <c r="L13" i="1"/>
  <c r="S21" i="1"/>
  <c r="U57" i="1"/>
  <c r="Y80" i="1"/>
  <c r="T19" i="1"/>
  <c r="X52" i="1"/>
  <c r="AA12" i="1"/>
  <c r="U46" i="1"/>
  <c r="Y71" i="1"/>
  <c r="E81" i="1"/>
  <c r="U35" i="1"/>
  <c r="Y52" i="1"/>
  <c r="T14" i="1"/>
  <c r="X30" i="1"/>
  <c r="R63" i="1"/>
  <c r="U21" i="1"/>
  <c r="Y41" i="1"/>
  <c r="R53" i="1"/>
  <c r="U30" i="1"/>
  <c r="Y51" i="1"/>
  <c r="V53" i="1"/>
  <c r="X17" i="1"/>
  <c r="R38" i="1"/>
  <c r="W76" i="1"/>
  <c r="Y16" i="1"/>
  <c r="R62" i="1"/>
  <c r="W70" i="1"/>
  <c r="Y22" i="1"/>
  <c r="V56" i="1"/>
  <c r="Z69" i="1"/>
  <c r="R29" i="1"/>
  <c r="W59" i="1"/>
  <c r="S58" i="1"/>
  <c r="V29" i="1"/>
  <c r="Z45" i="1"/>
  <c r="T81" i="1"/>
  <c r="W26" i="1"/>
  <c r="AA42" i="1"/>
  <c r="V14" i="1"/>
  <c r="Z68" i="1"/>
  <c r="S57" i="1"/>
  <c r="V28" i="1"/>
  <c r="Z44" i="1"/>
  <c r="T43" i="1"/>
  <c r="W21" i="1"/>
  <c r="AA41" i="1"/>
  <c r="U74" i="1"/>
  <c r="Z39" i="1"/>
  <c r="S12" i="1"/>
  <c r="U60" i="1"/>
  <c r="Z12" i="1"/>
  <c r="T46" i="1"/>
  <c r="X59" i="1"/>
  <c r="AA20" i="1"/>
  <c r="U49" i="1"/>
  <c r="Y73" i="1"/>
  <c r="F77" i="1"/>
  <c r="U69" i="1"/>
  <c r="Y76" i="1"/>
  <c r="T17" i="1"/>
  <c r="X60" i="1"/>
  <c r="R81" i="1"/>
  <c r="U36" i="1"/>
  <c r="Y44" i="1"/>
  <c r="R72" i="1"/>
  <c r="M31" i="1"/>
  <c r="N20" i="1"/>
  <c r="N21" i="1"/>
  <c r="N54" i="1"/>
  <c r="N77" i="1"/>
  <c r="O52" i="1"/>
  <c r="O66" i="1"/>
  <c r="N19" i="1"/>
  <c r="N29" i="1"/>
  <c r="O19" i="1"/>
  <c r="O48" i="1"/>
  <c r="O78" i="1"/>
  <c r="N24" i="1"/>
  <c r="S44" i="1"/>
  <c r="S69" i="1"/>
  <c r="O31" i="1"/>
  <c r="C78" i="1"/>
  <c r="F81" i="1"/>
  <c r="S14" i="1"/>
  <c r="S39" i="1"/>
  <c r="P45" i="1"/>
  <c r="P44" i="1"/>
  <c r="P80" i="1"/>
  <c r="S25" i="1"/>
  <c r="P16" i="1"/>
  <c r="P23" i="1"/>
  <c r="P56" i="1"/>
  <c r="P81" i="1"/>
  <c r="P42" i="1"/>
  <c r="P41" i="1"/>
  <c r="P75" i="1"/>
  <c r="D77" i="1"/>
  <c r="Q79" i="1"/>
  <c r="Q77" i="1"/>
  <c r="P19" i="1"/>
  <c r="P52" i="1"/>
  <c r="Q35" i="1"/>
  <c r="Q65" i="1"/>
  <c r="Q68" i="1"/>
  <c r="P25" i="1"/>
  <c r="Q38" i="1"/>
  <c r="Q13" i="1"/>
  <c r="Q50" i="1"/>
  <c r="Q81" i="1"/>
  <c r="P32" i="1"/>
  <c r="P28" i="1"/>
  <c r="P40" i="1"/>
  <c r="P77" i="1"/>
  <c r="Q61" i="1"/>
  <c r="Q67" i="1"/>
  <c r="P12" i="1"/>
  <c r="P46" i="1"/>
  <c r="Q26" i="1"/>
  <c r="Q29" i="1"/>
  <c r="Q37" i="1"/>
  <c r="Q62" i="1"/>
  <c r="J81" i="1"/>
  <c r="P63" i="1"/>
  <c r="O54" i="1"/>
  <c r="L67" i="1"/>
  <c r="S36" i="1"/>
  <c r="N13" i="1"/>
  <c r="R44" i="1"/>
  <c r="W58" i="1"/>
  <c r="Y32" i="1"/>
  <c r="V40" i="1"/>
  <c r="Z57" i="1"/>
  <c r="R13" i="1"/>
  <c r="W43" i="1"/>
  <c r="AA76" i="1"/>
  <c r="R23" i="1"/>
  <c r="W63" i="1"/>
  <c r="AA70" i="1"/>
  <c r="V19" i="1"/>
  <c r="Z56" i="1"/>
  <c r="T76" i="1"/>
  <c r="W22" i="1"/>
  <c r="AA63" i="1"/>
  <c r="T75" i="1"/>
  <c r="W12" i="1"/>
  <c r="AA48" i="1"/>
  <c r="U72" i="1"/>
  <c r="Z27" i="1"/>
  <c r="T68" i="1"/>
  <c r="W17" i="1"/>
  <c r="AA37" i="1"/>
  <c r="T57" i="1"/>
  <c r="X65" i="1"/>
  <c r="AA32" i="1"/>
  <c r="U50" i="1"/>
  <c r="Y75" i="1"/>
  <c r="T42" i="1"/>
  <c r="X62" i="1"/>
  <c r="E80" i="1"/>
  <c r="U51" i="1"/>
  <c r="Y60" i="1"/>
  <c r="T31" i="1"/>
  <c r="X46" i="1"/>
  <c r="R74" i="1"/>
  <c r="U16" i="1"/>
  <c r="Y57" i="1"/>
  <c r="R65" i="1"/>
  <c r="U26" i="1"/>
  <c r="Y46" i="1"/>
  <c r="V61" i="1"/>
  <c r="X39" i="1"/>
  <c r="R54" i="1"/>
  <c r="W80" i="1"/>
  <c r="Y30" i="1"/>
  <c r="R51" i="1"/>
  <c r="W73" i="1"/>
  <c r="Y13" i="1"/>
  <c r="V51" i="1"/>
  <c r="Z76" i="1"/>
  <c r="R36" i="1"/>
  <c r="W50" i="1"/>
  <c r="Y23" i="1"/>
  <c r="R31" i="1"/>
  <c r="W35" i="1"/>
  <c r="AA68" i="1"/>
  <c r="V18" i="1"/>
  <c r="Z34" i="1"/>
  <c r="R12" i="1"/>
  <c r="W53" i="1"/>
  <c r="AA62" i="1"/>
  <c r="T77" i="1"/>
  <c r="W14" i="1"/>
  <c r="T18" i="1"/>
  <c r="AA51" i="1"/>
  <c r="U78" i="1"/>
  <c r="Z13" i="1"/>
  <c r="T67" i="1"/>
  <c r="W28" i="1"/>
  <c r="AA40" i="1"/>
  <c r="T56" i="1"/>
  <c r="X79" i="1"/>
  <c r="AA34" i="1"/>
  <c r="U53" i="1"/>
  <c r="Y77" i="1"/>
  <c r="T49" i="1"/>
  <c r="X78" i="1"/>
  <c r="AA30" i="1"/>
  <c r="T34" i="1"/>
  <c r="X51" i="1"/>
  <c r="E78" i="1"/>
  <c r="U31" i="1"/>
  <c r="Y48" i="1"/>
  <c r="T20" i="1"/>
  <c r="X66" i="1"/>
  <c r="R69" i="1"/>
  <c r="T32" i="1"/>
  <c r="X50" i="1"/>
  <c r="R49" i="1"/>
  <c r="U27" i="1"/>
  <c r="Y47" i="1"/>
  <c r="V75" i="1"/>
  <c r="X27" i="1"/>
  <c r="R46" i="1"/>
  <c r="W75" i="1"/>
  <c r="Y24" i="1"/>
  <c r="V50" i="1"/>
  <c r="Z78" i="1"/>
  <c r="R43" i="1"/>
  <c r="W78" i="1"/>
  <c r="Y36" i="1"/>
  <c r="R37" i="1"/>
  <c r="W42" i="1"/>
  <c r="Y15" i="1"/>
  <c r="V25" i="1"/>
  <c r="Z41" i="1"/>
  <c r="R26" i="1"/>
  <c r="W61" i="1"/>
  <c r="AA60" i="1"/>
  <c r="R28" i="1"/>
  <c r="W45" i="1"/>
  <c r="AA61" i="1"/>
  <c r="V24" i="1"/>
  <c r="Z40" i="1"/>
  <c r="T69" i="1"/>
  <c r="W31" i="1"/>
  <c r="AA43" i="1"/>
  <c r="T66" i="1"/>
  <c r="W20" i="1"/>
  <c r="AA59" i="1"/>
  <c r="U63" i="1"/>
  <c r="Z35" i="1"/>
  <c r="T48" i="1"/>
  <c r="X76" i="1"/>
  <c r="AA22" i="1"/>
  <c r="T25" i="1"/>
  <c r="X41" i="1"/>
  <c r="R70" i="1"/>
  <c r="W74" i="1"/>
  <c r="Y26" i="1"/>
  <c r="V27" i="1"/>
  <c r="Z43" i="1"/>
  <c r="T54" i="1"/>
  <c r="X67" i="1"/>
  <c r="B79" i="1"/>
  <c r="V16" i="1"/>
  <c r="Z32" i="1"/>
  <c r="T27" i="1"/>
  <c r="X64" i="1"/>
  <c r="AA13" i="1"/>
  <c r="W81" i="1"/>
  <c r="Y28" i="1"/>
  <c r="V17" i="1"/>
  <c r="Z58" i="1"/>
  <c r="R79" i="1"/>
  <c r="W77" i="1"/>
  <c r="Y17" i="1"/>
  <c r="V12" i="1"/>
  <c r="Z60" i="1"/>
  <c r="T45" i="1"/>
  <c r="X74" i="1"/>
  <c r="AA38" i="1"/>
  <c r="U32" i="1"/>
  <c r="Y50" i="1"/>
  <c r="R55" i="1"/>
  <c r="W55" i="1"/>
  <c r="AA75" i="1"/>
  <c r="U73" i="1"/>
  <c r="Z21" i="1"/>
  <c r="T12" i="1"/>
  <c r="X44" i="1"/>
  <c r="AA19" i="1"/>
  <c r="Y34" i="1"/>
  <c r="U13" i="1"/>
  <c r="R58" i="1"/>
  <c r="U12" i="1"/>
  <c r="Y31" i="1"/>
  <c r="V80" i="1"/>
  <c r="X37" i="1"/>
  <c r="O23" i="1"/>
  <c r="V57" i="1"/>
  <c r="X21" i="1"/>
  <c r="R40" i="1"/>
  <c r="W54" i="1"/>
  <c r="Y27" i="1"/>
  <c r="V46" i="1"/>
  <c r="Z74" i="1"/>
  <c r="S73" i="1"/>
  <c r="V66" i="1"/>
  <c r="Z73" i="1"/>
  <c r="R19" i="1"/>
  <c r="W57" i="1"/>
  <c r="AA66" i="1"/>
  <c r="V21" i="1"/>
  <c r="Z66" i="1"/>
  <c r="S35" i="1"/>
  <c r="V37" i="1"/>
  <c r="Z55" i="1"/>
  <c r="T71" i="1"/>
  <c r="W34" i="1"/>
  <c r="AA44" i="1"/>
  <c r="V20" i="1"/>
  <c r="Z36" i="1"/>
  <c r="T47" i="1"/>
  <c r="W25" i="1"/>
  <c r="AA45" i="1"/>
  <c r="U44" i="1"/>
  <c r="Z24" i="1"/>
  <c r="T70" i="1"/>
  <c r="X73" i="1"/>
  <c r="AA27" i="1"/>
  <c r="T50" i="1"/>
  <c r="X63" i="1"/>
  <c r="E79" i="1"/>
  <c r="U47" i="1"/>
  <c r="Y67" i="1"/>
  <c r="T15" i="1"/>
  <c r="X48" i="1"/>
  <c r="R76" i="1"/>
  <c r="T21" i="1"/>
  <c r="X68" i="1"/>
  <c r="R61" i="1"/>
  <c r="U22" i="1"/>
  <c r="Y42" i="1"/>
  <c r="V81" i="1"/>
  <c r="X35" i="1"/>
  <c r="R34" i="1"/>
  <c r="V72" i="1"/>
  <c r="X24" i="1"/>
  <c r="R47" i="1"/>
  <c r="W79" i="1"/>
  <c r="Y14" i="1"/>
  <c r="V49" i="1"/>
  <c r="X26" i="1"/>
  <c r="R25" i="1"/>
  <c r="V26" i="1"/>
  <c r="Z42" i="1"/>
  <c r="T62" i="1"/>
  <c r="X69" i="1"/>
  <c r="AA23" i="1"/>
  <c r="U17" i="1"/>
  <c r="Y37" i="1"/>
  <c r="V59" i="1"/>
  <c r="Z63" i="1"/>
  <c r="AA56" i="1"/>
  <c r="U34" i="1"/>
  <c r="Y55" i="1"/>
  <c r="V48" i="1"/>
  <c r="Z61" i="1"/>
  <c r="T51" i="1"/>
  <c r="W29" i="1"/>
  <c r="AA49" i="1"/>
  <c r="U39" i="1"/>
  <c r="Y56" i="1"/>
  <c r="T44" i="1"/>
  <c r="X72" i="1"/>
  <c r="AA18" i="1"/>
  <c r="U38" i="1"/>
  <c r="Y53" i="1"/>
  <c r="V42" i="1"/>
  <c r="Z70" i="1"/>
  <c r="T65" i="1"/>
  <c r="W30" i="1"/>
  <c r="AA39" i="1"/>
  <c r="T38" i="1"/>
  <c r="X55" i="1"/>
  <c r="AA29" i="1"/>
  <c r="U19" i="1"/>
  <c r="Y39" i="1"/>
  <c r="V32" i="1"/>
  <c r="Z49" i="1"/>
  <c r="T60" i="1"/>
  <c r="W13" i="1"/>
  <c r="AA33" i="1"/>
  <c r="Y64" i="1"/>
  <c r="X25" i="1"/>
  <c r="AA24" i="1"/>
  <c r="X34" i="1"/>
  <c r="T59" i="1"/>
  <c r="W16" i="1"/>
  <c r="AA57" i="1"/>
  <c r="U77" i="1"/>
  <c r="Z25" i="1"/>
  <c r="S27" i="1"/>
  <c r="U76" i="1"/>
  <c r="Z33" i="1"/>
  <c r="T64" i="1"/>
  <c r="X75" i="1"/>
  <c r="AA31" i="1"/>
  <c r="U40" i="1"/>
  <c r="Z20" i="1"/>
  <c r="D78" i="1"/>
  <c r="U54" i="1"/>
  <c r="Y79" i="1"/>
  <c r="T35" i="1"/>
  <c r="X49" i="1"/>
  <c r="E77" i="1"/>
  <c r="U43" i="1"/>
  <c r="Y59" i="1"/>
  <c r="R71" i="1"/>
  <c r="U29" i="1"/>
  <c r="Y49" i="1"/>
  <c r="V63" i="1"/>
  <c r="X15" i="1"/>
  <c r="R64" i="1"/>
  <c r="U18" i="1"/>
  <c r="Y65" i="1"/>
  <c r="V65" i="1"/>
  <c r="X12" i="1"/>
  <c r="R56" i="1"/>
  <c r="W66" i="1"/>
  <c r="Y18" i="1"/>
  <c r="V62" i="1"/>
  <c r="Z81" i="1"/>
  <c r="S64" i="1"/>
  <c r="V55" i="1"/>
  <c r="Z59" i="1"/>
  <c r="R14" i="1"/>
  <c r="W48" i="1"/>
  <c r="AA73" i="1"/>
  <c r="V36" i="1"/>
  <c r="Z53" i="1"/>
  <c r="S51" i="1"/>
  <c r="V22" i="1"/>
  <c r="Z38" i="1"/>
  <c r="T78" i="1"/>
  <c r="W23" i="1"/>
  <c r="AA65" i="1"/>
  <c r="V15" i="1"/>
  <c r="Z52" i="1"/>
  <c r="S32" i="1"/>
  <c r="U81" i="1"/>
  <c r="Z17" i="1"/>
  <c r="T36" i="1"/>
  <c r="X77" i="1"/>
  <c r="AA36" i="1"/>
  <c r="U68" i="1"/>
  <c r="Z23" i="1"/>
  <c r="AA80" i="1"/>
  <c r="U28" i="1"/>
  <c r="Y40" i="1"/>
  <c r="V58" i="1"/>
  <c r="Z79" i="1"/>
  <c r="T72" i="1"/>
  <c r="W18" i="1"/>
  <c r="AA55" i="1"/>
  <c r="U45" i="1"/>
  <c r="Y78" i="1"/>
  <c r="T80" i="1"/>
  <c r="W15" i="1"/>
  <c r="AA52" i="1"/>
  <c r="U42" i="1"/>
  <c r="Y81" i="1"/>
  <c r="V69" i="1"/>
  <c r="X13" i="1"/>
  <c r="R27" i="1"/>
  <c r="W40" i="1"/>
  <c r="AA74" i="1"/>
  <c r="V45" i="1"/>
  <c r="X22" i="1"/>
  <c r="R16" i="1"/>
  <c r="W33" i="1"/>
  <c r="AA50" i="1"/>
  <c r="U65" i="1"/>
  <c r="Z16" i="1"/>
  <c r="V79" i="1"/>
  <c r="X33" i="1"/>
  <c r="B81" i="1"/>
  <c r="V43" i="1"/>
  <c r="Z77" i="1"/>
  <c r="T63" i="1"/>
  <c r="W24" i="1"/>
  <c r="AA67" i="1"/>
  <c r="U55" i="1"/>
  <c r="V60" i="1"/>
  <c r="B77" i="1"/>
  <c r="Y63" i="1"/>
  <c r="V77" i="1"/>
  <c r="X20" i="1"/>
  <c r="R45" i="1"/>
  <c r="U23" i="1"/>
  <c r="Y43" i="1"/>
  <c r="R68" i="1"/>
  <c r="W68" i="1"/>
  <c r="Y29" i="1"/>
  <c r="V34" i="1"/>
  <c r="Z71" i="1"/>
  <c r="R52" i="1"/>
  <c r="W62" i="1"/>
  <c r="Y38" i="1"/>
  <c r="R21" i="1"/>
  <c r="W51" i="1"/>
  <c r="AA71" i="1"/>
  <c r="V35" i="1"/>
  <c r="Z50" i="1"/>
  <c r="R15" i="1"/>
  <c r="W44" i="1"/>
  <c r="AA78" i="1"/>
  <c r="T79" i="1"/>
  <c r="W38" i="1"/>
  <c r="AA46" i="1"/>
  <c r="U79" i="1"/>
  <c r="Z29" i="1"/>
  <c r="T74" i="1"/>
  <c r="W19" i="1"/>
  <c r="S22" i="1"/>
  <c r="U66" i="1"/>
  <c r="Z22" i="1"/>
  <c r="T53" i="1"/>
  <c r="X61" i="1"/>
  <c r="AA15" i="1"/>
  <c r="U56" i="1"/>
  <c r="Z31" i="1"/>
  <c r="D81" i="1"/>
  <c r="U41" i="1"/>
  <c r="Y74" i="1"/>
  <c r="T24" i="1"/>
  <c r="X36" i="1"/>
  <c r="AA16" i="1"/>
  <c r="U59" i="1"/>
  <c r="Y68" i="1"/>
  <c r="R80" i="1"/>
  <c r="U24" i="1"/>
  <c r="Y69" i="1"/>
  <c r="V74" i="1"/>
  <c r="X31" i="1"/>
  <c r="R73" i="1"/>
  <c r="U33" i="1"/>
  <c r="Y54" i="1"/>
  <c r="R66" i="1"/>
  <c r="U15" i="1"/>
  <c r="Y35" i="1"/>
  <c r="V70" i="1"/>
  <c r="X14" i="1"/>
  <c r="R59" i="1"/>
  <c r="W60" i="1"/>
  <c r="Y21" i="1"/>
  <c r="R35" i="1"/>
  <c r="W49" i="1"/>
  <c r="AA69" i="1"/>
  <c r="U52" i="1"/>
  <c r="Z30" i="1"/>
  <c r="T22" i="1"/>
  <c r="X38" i="1"/>
  <c r="R32" i="1"/>
  <c r="W46" i="1"/>
  <c r="Y19" i="1"/>
  <c r="V71" i="1"/>
  <c r="X23" i="1"/>
  <c r="R39" i="1"/>
  <c r="W39" i="1"/>
  <c r="AA72" i="1"/>
  <c r="U70" i="1"/>
  <c r="Z26" i="1"/>
  <c r="T16" i="1"/>
  <c r="X57" i="1"/>
  <c r="B80" i="1"/>
  <c r="U64" i="1"/>
  <c r="Z19" i="1"/>
  <c r="T33" i="1"/>
  <c r="X54" i="1"/>
  <c r="R48" i="1"/>
  <c r="W65" i="1"/>
  <c r="Y33" i="1"/>
  <c r="V39" i="1"/>
  <c r="Z48" i="1"/>
  <c r="B78" i="1"/>
  <c r="U58" i="1"/>
  <c r="Y62" i="1"/>
  <c r="V76" i="1"/>
  <c r="X28" i="1"/>
  <c r="R22" i="1"/>
  <c r="W56" i="1"/>
  <c r="AA81" i="1"/>
  <c r="U71" i="1"/>
  <c r="Z15" i="1"/>
  <c r="AA28" i="1"/>
  <c r="W72" i="1"/>
</calcChain>
</file>

<file path=xl/sharedStrings.xml><?xml version="1.0" encoding="utf-8"?>
<sst xmlns="http://schemas.openxmlformats.org/spreadsheetml/2006/main" count="57" uniqueCount="56">
  <si>
    <t>Calculation of five-year risk-free rate</t>
  </si>
  <si>
    <t>Risk-free rate estimated as at:</t>
  </si>
  <si>
    <t>Term of the risk-free rate (years):</t>
  </si>
  <si>
    <t>Target maturity date:</t>
  </si>
  <si>
    <t>Raw data from Bloomberg on bid yield to maturity for New Zealand government bonds</t>
  </si>
  <si>
    <t>Security name</t>
  </si>
  <si>
    <t>Ref</t>
  </si>
  <si>
    <t>Bond credit rating</t>
  </si>
  <si>
    <t>Coupon frequency</t>
  </si>
  <si>
    <t>Maturity date</t>
  </si>
  <si>
    <t>5 year maturity date</t>
  </si>
  <si>
    <t>Years remaining on 2023 bond</t>
  </si>
  <si>
    <t>Yield difference between 2021 and 2023 bonds</t>
  </si>
  <si>
    <t>Interpolated 5 year NZGB</t>
  </si>
  <si>
    <t>Annualised interpolated 5 year NZGB</t>
  </si>
  <si>
    <t>Cost of capital determination</t>
  </si>
  <si>
    <t>Date:</t>
  </si>
  <si>
    <t>Mid-point vanilla and post-tax WACC estimates</t>
  </si>
  <si>
    <t>WACC estimate</t>
  </si>
  <si>
    <t>GPBs information disclosure WACC estimate</t>
  </si>
  <si>
    <t>(Estimated as at 1 October 2017)</t>
  </si>
  <si>
    <t>Parameter</t>
  </si>
  <si>
    <t>Estimate</t>
  </si>
  <si>
    <t>Std error</t>
  </si>
  <si>
    <t>Risk-free rate</t>
  </si>
  <si>
    <t>Debt premium</t>
  </si>
  <si>
    <t>Leverage</t>
  </si>
  <si>
    <t>Asset beta</t>
  </si>
  <si>
    <t>Debt beta</t>
  </si>
  <si>
    <t>TAMRP</t>
  </si>
  <si>
    <t>Corporate tax rate</t>
  </si>
  <si>
    <t>Investor tax rate</t>
  </si>
  <si>
    <t>Debt issuance costs</t>
  </si>
  <si>
    <t>Equity beta</t>
  </si>
  <si>
    <t>Cost of equity</t>
  </si>
  <si>
    <t>Cost of debt</t>
  </si>
  <si>
    <t>Vanilla WACC (mid-point)</t>
  </si>
  <si>
    <t>Post-tax WACC (mid-point)</t>
  </si>
  <si>
    <t>Percentile estimates</t>
  </si>
  <si>
    <t>WACC</t>
  </si>
  <si>
    <t>Percentile</t>
  </si>
  <si>
    <t>Z-score</t>
  </si>
  <si>
    <t>Vanilla</t>
  </si>
  <si>
    <t>Post-tax</t>
  </si>
  <si>
    <t>GPBs</t>
  </si>
  <si>
    <t>Average debt premium
(5 year rolling average)</t>
  </si>
  <si>
    <t>Debt premium reference year (DPRY)</t>
  </si>
  <si>
    <t>1 March to 28 February</t>
  </si>
  <si>
    <t>DPRY 2014</t>
  </si>
  <si>
    <t>N/A</t>
  </si>
  <si>
    <t>DPRY 2015</t>
  </si>
  <si>
    <t>DPRY 2016</t>
  </si>
  <si>
    <t>DPRY 2017</t>
  </si>
  <si>
    <t>DPRY 2018</t>
  </si>
  <si>
    <t>First Gas and Powerco gas pipeline businesses disclosure year 2018 - calculations</t>
  </si>
  <si>
    <t>Years remaining on 2021 bond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</si>
</sst>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d/mm/yyyy;@"/>
    <numFmt numFmtId="166" formatCode="0.000"/>
    <numFmt numFmtId="167" formatCode="0.0"/>
    <numFmt numFmtId="168" formatCode="0.0%"/>
    <numFmt numFmtId="169" formatCode="0.0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rgb="FF000000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i/>
      <sz val="11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0"/>
      <name val="Arial"/>
    </font>
    <font>
      <sz val="9"/>
      <name val="TIMES"/>
    </font>
    <font>
      <sz val="1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4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20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12" fillId="0" borderId="0"/>
    <xf numFmtId="0" fontId="1" fillId="0" borderId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21" borderId="0" applyNumberFormat="0" applyBorder="0" applyAlignment="0" applyProtection="0"/>
    <xf numFmtId="0" fontId="16" fillId="5" borderId="0" applyNumberFormat="0" applyBorder="0" applyAlignment="0" applyProtection="0"/>
    <xf numFmtId="0" fontId="17" fillId="22" borderId="15" applyNumberFormat="0" applyAlignment="0" applyProtection="0"/>
    <xf numFmtId="0" fontId="18" fillId="23" borderId="16" applyNumberFormat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0" borderId="17" applyNumberFormat="0" applyFill="0" applyAlignment="0" applyProtection="0"/>
    <xf numFmtId="0" fontId="22" fillId="0" borderId="18" applyNumberFormat="0" applyFill="0" applyAlignment="0" applyProtection="0"/>
    <xf numFmtId="0" fontId="23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24" fillId="9" borderId="15" applyNumberFormat="0" applyAlignment="0" applyProtection="0"/>
    <xf numFmtId="0" fontId="25" fillId="0" borderId="20" applyNumberFormat="0" applyFill="0" applyAlignment="0" applyProtection="0"/>
    <xf numFmtId="0" fontId="26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5" borderId="21" applyNumberFormat="0" applyFont="0" applyAlignment="0" applyProtection="0"/>
    <xf numFmtId="0" fontId="2" fillId="25" borderId="21" applyNumberFormat="0" applyFont="0" applyAlignment="0" applyProtection="0"/>
    <xf numFmtId="0" fontId="2" fillId="25" borderId="21" applyNumberFormat="0" applyFont="0" applyAlignment="0" applyProtection="0"/>
    <xf numFmtId="0" fontId="2" fillId="25" borderId="21" applyNumberFormat="0" applyFont="0" applyAlignment="0" applyProtection="0"/>
    <xf numFmtId="0" fontId="2" fillId="25" borderId="21" applyNumberFormat="0" applyFont="0" applyAlignment="0" applyProtection="0"/>
    <xf numFmtId="0" fontId="2" fillId="25" borderId="21" applyNumberFormat="0" applyFont="0" applyAlignment="0" applyProtection="0"/>
    <xf numFmtId="0" fontId="27" fillId="22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3" applyNumberFormat="0" applyFill="0" applyAlignment="0" applyProtection="0"/>
    <xf numFmtId="0" fontId="30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25" borderId="21" applyNumberFormat="0" applyFont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1">
    <xf numFmtId="0" fontId="0" fillId="0" borderId="0" xfId="0"/>
    <xf numFmtId="0" fontId="4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14" fontId="5" fillId="0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1" fontId="5" fillId="0" borderId="0" xfId="0" applyNumberFormat="1" applyFon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/>
    <xf numFmtId="0" fontId="9" fillId="0" borderId="4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5" fillId="0" borderId="7" xfId="0" applyFont="1" applyFill="1" applyBorder="1" applyAlignment="1">
      <alignment horizontal="right"/>
    </xf>
    <xf numFmtId="0" fontId="5" fillId="0" borderId="7" xfId="0" applyFont="1" applyFill="1" applyBorder="1"/>
    <xf numFmtId="0" fontId="5" fillId="0" borderId="8" xfId="0" applyFont="1" applyFill="1" applyBorder="1"/>
    <xf numFmtId="0" fontId="5" fillId="0" borderId="9" xfId="0" applyFont="1" applyFill="1" applyBorder="1"/>
    <xf numFmtId="0" fontId="5" fillId="0" borderId="10" xfId="0" applyFont="1" applyFill="1" applyBorder="1"/>
    <xf numFmtId="0" fontId="5" fillId="0" borderId="5" xfId="0" applyFont="1" applyFill="1" applyBorder="1"/>
    <xf numFmtId="0" fontId="5" fillId="0" borderId="6" xfId="0" applyFont="1" applyFill="1" applyBorder="1"/>
    <xf numFmtId="0" fontId="5" fillId="0" borderId="4" xfId="0" applyFont="1" applyFill="1" applyBorder="1"/>
    <xf numFmtId="14" fontId="5" fillId="0" borderId="11" xfId="0" applyNumberFormat="1" applyFont="1" applyFill="1" applyBorder="1" applyAlignment="1">
      <alignment horizontal="right"/>
    </xf>
    <xf numFmtId="14" fontId="5" fillId="0" borderId="12" xfId="0" applyNumberFormat="1" applyFont="1" applyFill="1" applyBorder="1" applyAlignment="1">
      <alignment horizontal="right"/>
    </xf>
    <xf numFmtId="14" fontId="5" fillId="0" borderId="13" xfId="0" applyNumberFormat="1" applyFont="1" applyFill="1" applyBorder="1" applyAlignment="1">
      <alignment horizontal="right"/>
    </xf>
    <xf numFmtId="0" fontId="5" fillId="0" borderId="11" xfId="0" applyFont="1" applyFill="1" applyBorder="1"/>
    <xf numFmtId="0" fontId="5" fillId="0" borderId="12" xfId="0" applyFont="1" applyFill="1" applyBorder="1"/>
    <xf numFmtId="0" fontId="5" fillId="0" borderId="14" xfId="0" applyFont="1" applyFill="1" applyBorder="1"/>
    <xf numFmtId="0" fontId="5" fillId="0" borderId="13" xfId="0" applyFont="1" applyFill="1" applyBorder="1"/>
    <xf numFmtId="14" fontId="9" fillId="0" borderId="4" xfId="0" applyNumberFormat="1" applyFont="1" applyFill="1" applyBorder="1" applyAlignment="1">
      <alignment horizontal="right"/>
    </xf>
    <xf numFmtId="14" fontId="5" fillId="0" borderId="4" xfId="0" applyNumberFormat="1" applyFont="1" applyFill="1" applyBorder="1" applyAlignment="1">
      <alignment horizontal="right"/>
    </xf>
    <xf numFmtId="166" fontId="5" fillId="0" borderId="6" xfId="2" applyNumberFormat="1" applyFont="1" applyFill="1" applyBorder="1"/>
    <xf numFmtId="166" fontId="5" fillId="0" borderId="12" xfId="2" applyNumberFormat="1" applyFont="1" applyFill="1" applyBorder="1"/>
    <xf numFmtId="2" fontId="5" fillId="0" borderId="0" xfId="0" applyNumberFormat="1" applyFont="1" applyFill="1" applyBorder="1"/>
    <xf numFmtId="164" fontId="10" fillId="0" borderId="0" xfId="1" applyNumberFormat="1" applyFont="1" applyFill="1" applyBorder="1"/>
    <xf numFmtId="14" fontId="5" fillId="0" borderId="0" xfId="0" applyNumberFormat="1" applyFont="1" applyFill="1" applyBorder="1"/>
    <xf numFmtId="166" fontId="5" fillId="0" borderId="0" xfId="0" applyNumberFormat="1" applyFont="1" applyFill="1" applyBorder="1"/>
    <xf numFmtId="0" fontId="9" fillId="0" borderId="0" xfId="0" applyFont="1" applyFill="1" applyBorder="1" applyAlignment="1">
      <alignment horizontal="right"/>
    </xf>
    <xf numFmtId="14" fontId="5" fillId="0" borderId="0" xfId="0" applyNumberFormat="1" applyFont="1" applyFill="1" applyBorder="1" applyAlignment="1">
      <alignment horizontal="right" wrapText="1"/>
    </xf>
    <xf numFmtId="14" fontId="5" fillId="0" borderId="0" xfId="0" applyNumberFormat="1" applyFont="1" applyFill="1" applyBorder="1" applyAlignment="1">
      <alignment wrapText="1"/>
    </xf>
    <xf numFmtId="166" fontId="5" fillId="0" borderId="0" xfId="0" applyNumberFormat="1" applyFont="1" applyFill="1" applyBorder="1" applyAlignment="1">
      <alignment horizontal="center"/>
    </xf>
    <xf numFmtId="166" fontId="8" fillId="0" borderId="0" xfId="0" applyNumberFormat="1" applyFont="1" applyFill="1" applyBorder="1" applyAlignment="1"/>
    <xf numFmtId="14" fontId="7" fillId="0" borderId="0" xfId="0" applyNumberFormat="1" applyFont="1" applyFill="1" applyBorder="1" applyAlignment="1">
      <alignment horizontal="right" wrapText="1"/>
    </xf>
    <xf numFmtId="166" fontId="8" fillId="0" borderId="0" xfId="0" applyNumberFormat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right"/>
    </xf>
    <xf numFmtId="166" fontId="7" fillId="0" borderId="0" xfId="0" applyNumberFormat="1" applyFont="1" applyFill="1" applyBorder="1" applyAlignment="1">
      <alignment horizontal="right"/>
    </xf>
    <xf numFmtId="166" fontId="8" fillId="0" borderId="0" xfId="0" applyNumberFormat="1" applyFont="1" applyFill="1" applyBorder="1"/>
    <xf numFmtId="0" fontId="8" fillId="0" borderId="0" xfId="0" applyFont="1" applyFill="1" applyBorder="1"/>
    <xf numFmtId="2" fontId="7" fillId="0" borderId="0" xfId="0" applyNumberFormat="1" applyFont="1" applyFill="1" applyBorder="1"/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wrapText="1"/>
    </xf>
    <xf numFmtId="167" fontId="5" fillId="0" borderId="0" xfId="0" applyNumberFormat="1" applyFont="1" applyFill="1" applyBorder="1" applyAlignment="1">
      <alignment horizontal="center" wrapText="1"/>
    </xf>
    <xf numFmtId="2" fontId="5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167" fontId="5" fillId="0" borderId="0" xfId="0" applyNumberFormat="1" applyFont="1" applyFill="1" applyBorder="1" applyAlignment="1">
      <alignment horizontal="center"/>
    </xf>
    <xf numFmtId="2" fontId="10" fillId="0" borderId="0" xfId="3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center"/>
    </xf>
    <xf numFmtId="14" fontId="5" fillId="0" borderId="7" xfId="0" applyNumberFormat="1" applyFont="1" applyFill="1" applyBorder="1"/>
    <xf numFmtId="2" fontId="7" fillId="0" borderId="0" xfId="0" applyNumberFormat="1" applyFont="1" applyFill="1" applyBorder="1" applyAlignment="1">
      <alignment horizontal="center"/>
    </xf>
    <xf numFmtId="166" fontId="5" fillId="0" borderId="9" xfId="0" applyNumberFormat="1" applyFont="1" applyFill="1" applyBorder="1"/>
    <xf numFmtId="14" fontId="5" fillId="0" borderId="11" xfId="0" applyNumberFormat="1" applyFont="1" applyFill="1" applyBorder="1"/>
    <xf numFmtId="166" fontId="5" fillId="0" borderId="14" xfId="0" applyNumberFormat="1" applyFont="1" applyFill="1" applyBorder="1"/>
    <xf numFmtId="14" fontId="5" fillId="0" borderId="5" xfId="0" applyNumberFormat="1" applyFont="1" applyFill="1" applyBorder="1"/>
    <xf numFmtId="0" fontId="5" fillId="0" borderId="0" xfId="0" applyFont="1" applyFill="1" applyBorder="1" applyAlignment="1">
      <alignment horizontal="right"/>
    </xf>
    <xf numFmtId="1" fontId="5" fillId="0" borderId="0" xfId="0" applyNumberFormat="1" applyFont="1" applyFill="1" applyBorder="1" applyAlignment="1">
      <alignment horizontal="center"/>
    </xf>
    <xf numFmtId="2" fontId="7" fillId="3" borderId="0" xfId="0" applyNumberFormat="1" applyFont="1" applyFill="1" applyBorder="1"/>
    <xf numFmtId="10" fontId="5" fillId="0" borderId="4" xfId="11" applyNumberFormat="1" applyFont="1" applyFill="1" applyBorder="1" applyAlignment="1">
      <alignment horizontal="center" vertical="center"/>
    </xf>
    <xf numFmtId="0" fontId="7" fillId="0" borderId="25" xfId="11" applyFont="1" applyFill="1" applyBorder="1" applyAlignment="1">
      <alignment horizontal="center" vertical="center" wrapText="1"/>
    </xf>
    <xf numFmtId="0" fontId="9" fillId="0" borderId="1" xfId="11" applyFont="1" applyFill="1" applyBorder="1" applyAlignment="1">
      <alignment vertical="center"/>
    </xf>
    <xf numFmtId="0" fontId="5" fillId="0" borderId="5" xfId="11" applyFont="1" applyFill="1" applyBorder="1" applyAlignment="1">
      <alignment vertical="center"/>
    </xf>
    <xf numFmtId="0" fontId="7" fillId="0" borderId="3" xfId="11" applyFont="1" applyFill="1" applyBorder="1" applyAlignment="1">
      <alignment vertical="center"/>
    </xf>
    <xf numFmtId="0" fontId="7" fillId="0" borderId="0" xfId="11" applyFont="1" applyFill="1" applyBorder="1" applyAlignment="1">
      <alignment horizontal="center" vertical="center"/>
    </xf>
    <xf numFmtId="0" fontId="0" fillId="26" borderId="0" xfId="0" applyFill="1"/>
    <xf numFmtId="0" fontId="5" fillId="0" borderId="4" xfId="11" applyFont="1" applyFill="1" applyBorder="1" applyAlignment="1">
      <alignment vertical="center"/>
    </xf>
    <xf numFmtId="10" fontId="5" fillId="0" borderId="26" xfId="11" applyNumberFormat="1" applyFont="1" applyFill="1" applyBorder="1" applyAlignment="1">
      <alignment horizontal="center" vertical="center"/>
    </xf>
    <xf numFmtId="0" fontId="5" fillId="0" borderId="7" xfId="11" applyFont="1" applyFill="1" applyBorder="1" applyAlignment="1">
      <alignment vertical="center"/>
    </xf>
    <xf numFmtId="10" fontId="7" fillId="0" borderId="13" xfId="11" applyNumberFormat="1" applyFont="1" applyFill="1" applyBorder="1" applyAlignment="1">
      <alignment horizontal="center" vertical="center"/>
    </xf>
    <xf numFmtId="10" fontId="14" fillId="0" borderId="28" xfId="11" applyNumberFormat="1" applyFont="1" applyFill="1" applyBorder="1" applyAlignment="1">
      <alignment horizontal="center" vertical="center"/>
    </xf>
    <xf numFmtId="0" fontId="7" fillId="0" borderId="1" xfId="11" applyFont="1" applyFill="1" applyBorder="1" applyAlignment="1">
      <alignment vertical="center"/>
    </xf>
    <xf numFmtId="10" fontId="5" fillId="0" borderId="27" xfId="11" applyNumberFormat="1" applyFont="1" applyFill="1" applyBorder="1" applyAlignment="1">
      <alignment horizontal="center" vertical="center"/>
    </xf>
    <xf numFmtId="0" fontId="5" fillId="0" borderId="24" xfId="11" applyFont="1" applyFill="1" applyBorder="1" applyAlignment="1">
      <alignment vertical="center"/>
    </xf>
    <xf numFmtId="0" fontId="5" fillId="0" borderId="11" xfId="11" applyFont="1" applyFill="1" applyBorder="1" applyAlignment="1">
      <alignment vertical="center"/>
    </xf>
    <xf numFmtId="0" fontId="31" fillId="26" borderId="0" xfId="0" applyFont="1" applyFill="1"/>
    <xf numFmtId="0" fontId="32" fillId="26" borderId="0" xfId="0" applyFont="1" applyFill="1"/>
    <xf numFmtId="0" fontId="33" fillId="26" borderId="0" xfId="0" applyFont="1" applyFill="1"/>
    <xf numFmtId="14" fontId="14" fillId="26" borderId="0" xfId="0" applyNumberFormat="1" applyFont="1" applyFill="1"/>
    <xf numFmtId="0" fontId="5" fillId="0" borderId="0" xfId="0" applyFont="1" applyFill="1" applyBorder="1"/>
    <xf numFmtId="0" fontId="7" fillId="0" borderId="0" xfId="0" applyFont="1" applyFill="1" applyBorder="1"/>
    <xf numFmtId="0" fontId="5" fillId="0" borderId="7" xfId="0" applyFont="1" applyFill="1" applyBorder="1"/>
    <xf numFmtId="0" fontId="5" fillId="0" borderId="5" xfId="0" applyFont="1" applyFill="1" applyBorder="1"/>
    <xf numFmtId="0" fontId="5" fillId="0" borderId="4" xfId="0" applyFont="1" applyFill="1" applyBorder="1"/>
    <xf numFmtId="0" fontId="5" fillId="0" borderId="11" xfId="0" applyFont="1" applyFill="1" applyBorder="1"/>
    <xf numFmtId="2" fontId="5" fillId="0" borderId="0" xfId="0" applyNumberFormat="1" applyFont="1" applyFill="1" applyBorder="1"/>
    <xf numFmtId="0" fontId="7" fillId="2" borderId="0" xfId="0" applyFont="1" applyFill="1" applyBorder="1"/>
    <xf numFmtId="0" fontId="5" fillId="2" borderId="0" xfId="0" applyFont="1" applyFill="1" applyBorder="1"/>
    <xf numFmtId="0" fontId="7" fillId="0" borderId="5" xfId="0" applyFont="1" applyFill="1" applyBorder="1"/>
    <xf numFmtId="0" fontId="7" fillId="0" borderId="0" xfId="0" applyFont="1" applyFill="1" applyBorder="1" applyAlignment="1">
      <alignment horizontal="center"/>
    </xf>
    <xf numFmtId="10" fontId="5" fillId="0" borderId="0" xfId="0" applyNumberFormat="1" applyFont="1" applyFill="1" applyBorder="1"/>
    <xf numFmtId="0" fontId="7" fillId="0" borderId="7" xfId="0" applyFont="1" applyFill="1" applyBorder="1"/>
    <xf numFmtId="0" fontId="7" fillId="0" borderId="11" xfId="0" applyFont="1" applyFill="1" applyBorder="1"/>
    <xf numFmtId="0" fontId="7" fillId="0" borderId="11" xfId="0" applyFont="1" applyFill="1" applyBorder="1" applyAlignment="1">
      <alignment horizontal="center"/>
    </xf>
    <xf numFmtId="10" fontId="5" fillId="0" borderId="0" xfId="28" applyNumberFormat="1" applyFont="1" applyFill="1" applyBorder="1"/>
    <xf numFmtId="10" fontId="7" fillId="0" borderId="0" xfId="28" applyNumberFormat="1" applyFont="1" applyFill="1" applyBorder="1"/>
    <xf numFmtId="9" fontId="7" fillId="0" borderId="0" xfId="419" applyFont="1" applyFill="1" applyBorder="1"/>
    <xf numFmtId="0" fontId="0" fillId="0" borderId="0" xfId="0" applyFill="1" applyBorder="1"/>
    <xf numFmtId="0" fontId="5" fillId="0" borderId="0" xfId="0" applyFont="1" applyFill="1" applyBorder="1"/>
    <xf numFmtId="0" fontId="5" fillId="0" borderId="9" xfId="0" applyFont="1" applyFill="1" applyBorder="1"/>
    <xf numFmtId="0" fontId="5" fillId="0" borderId="10" xfId="0" applyFont="1" applyFill="1" applyBorder="1"/>
    <xf numFmtId="0" fontId="5" fillId="0" borderId="4" xfId="0" applyFont="1" applyFill="1" applyBorder="1"/>
    <xf numFmtId="0" fontId="5" fillId="0" borderId="14" xfId="0" applyFont="1" applyFill="1" applyBorder="1"/>
    <xf numFmtId="2" fontId="5" fillId="0" borderId="0" xfId="0" applyNumberFormat="1" applyFont="1" applyFill="1" applyBorder="1"/>
    <xf numFmtId="166" fontId="5" fillId="0" borderId="4" xfId="0" applyNumberFormat="1" applyFont="1" applyFill="1" applyBorder="1"/>
    <xf numFmtId="166" fontId="5" fillId="0" borderId="13" xfId="0" applyNumberFormat="1" applyFont="1" applyFill="1" applyBorder="1"/>
    <xf numFmtId="0" fontId="5" fillId="2" borderId="0" xfId="0" applyFont="1" applyFill="1" applyBorder="1"/>
    <xf numFmtId="10" fontId="5" fillId="0" borderId="0" xfId="0" applyNumberFormat="1" applyFont="1" applyFill="1" applyBorder="1"/>
    <xf numFmtId="9" fontId="5" fillId="0" borderId="0" xfId="0" applyNumberFormat="1" applyFont="1" applyFill="1" applyBorder="1"/>
    <xf numFmtId="168" fontId="5" fillId="0" borderId="0" xfId="0" applyNumberFormat="1" applyFont="1" applyFill="1" applyBorder="1"/>
    <xf numFmtId="10" fontId="5" fillId="0" borderId="4" xfId="0" applyNumberFormat="1" applyFont="1" applyFill="1" applyBorder="1"/>
    <xf numFmtId="10" fontId="7" fillId="0" borderId="9" xfId="419" applyNumberFormat="1" applyFont="1" applyFill="1" applyBorder="1"/>
    <xf numFmtId="10" fontId="7" fillId="0" borderId="14" xfId="0" applyNumberFormat="1" applyFont="1" applyFill="1" applyBorder="1"/>
    <xf numFmtId="0" fontId="7" fillId="0" borderId="13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10" fontId="5" fillId="0" borderId="0" xfId="28" applyNumberFormat="1" applyFont="1" applyFill="1" applyBorder="1"/>
    <xf numFmtId="10" fontId="5" fillId="0" borderId="4" xfId="28" applyNumberFormat="1" applyFont="1" applyFill="1" applyBorder="1"/>
    <xf numFmtId="10" fontId="5" fillId="0" borderId="14" xfId="28" applyNumberFormat="1" applyFont="1" applyFill="1" applyBorder="1"/>
    <xf numFmtId="10" fontId="5" fillId="0" borderId="13" xfId="28" applyNumberFormat="1" applyFont="1" applyFill="1" applyBorder="1"/>
    <xf numFmtId="169" fontId="14" fillId="0" borderId="9" xfId="0" applyNumberFormat="1" applyFont="1" applyFill="1" applyBorder="1"/>
    <xf numFmtId="169" fontId="14" fillId="0" borderId="14" xfId="0" applyNumberFormat="1" applyFont="1" applyFill="1" applyBorder="1"/>
    <xf numFmtId="10" fontId="5" fillId="0" borderId="9" xfId="0" applyNumberFormat="1" applyFont="1" applyFill="1" applyBorder="1"/>
    <xf numFmtId="0" fontId="34" fillId="26" borderId="0" xfId="0" applyFont="1" applyFill="1"/>
    <xf numFmtId="0" fontId="35" fillId="26" borderId="0" xfId="0" applyFont="1" applyFill="1"/>
    <xf numFmtId="0" fontId="36" fillId="0" borderId="7" xfId="0" applyFont="1" applyFill="1" applyBorder="1" applyAlignment="1">
      <alignment horizontal="center"/>
    </xf>
    <xf numFmtId="0" fontId="36" fillId="0" borderId="9" xfId="0" applyFont="1" applyFill="1" applyBorder="1" applyAlignment="1">
      <alignment horizontal="center"/>
    </xf>
    <xf numFmtId="0" fontId="36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166" fontId="7" fillId="0" borderId="0" xfId="0" applyNumberFormat="1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2" fontId="8" fillId="0" borderId="0" xfId="0" applyNumberFormat="1" applyFont="1" applyFill="1" applyBorder="1" applyAlignment="1">
      <alignment horizontal="left"/>
    </xf>
    <xf numFmtId="2" fontId="11" fillId="0" borderId="0" xfId="0" applyNumberFormat="1" applyFont="1" applyFill="1" applyBorder="1" applyAlignment="1">
      <alignment horizontal="left"/>
    </xf>
    <xf numFmtId="14" fontId="8" fillId="0" borderId="0" xfId="0" applyNumberFormat="1" applyFont="1" applyFill="1" applyBorder="1" applyAlignment="1">
      <alignment horizontal="left" wrapText="1"/>
    </xf>
    <xf numFmtId="166" fontId="8" fillId="0" borderId="0" xfId="0" applyNumberFormat="1" applyFont="1" applyFill="1" applyBorder="1" applyAlignment="1">
      <alignment horizontal="left"/>
    </xf>
    <xf numFmtId="0" fontId="14" fillId="0" borderId="8" xfId="4" applyFont="1" applyFill="1" applyBorder="1" applyAlignment="1">
      <alignment horizontal="left" vertical="center" wrapText="1"/>
    </xf>
    <xf numFmtId="0" fontId="14" fillId="0" borderId="6" xfId="4" applyFont="1" applyFill="1" applyBorder="1" applyAlignment="1">
      <alignment horizontal="left" vertical="center" wrapText="1"/>
    </xf>
    <xf numFmtId="0" fontId="14" fillId="0" borderId="12" xfId="4" applyFont="1" applyFill="1" applyBorder="1" applyAlignment="1">
      <alignment horizontal="left" vertical="center" wrapText="1"/>
    </xf>
    <xf numFmtId="0" fontId="14" fillId="0" borderId="8" xfId="4" applyFont="1" applyFill="1" applyBorder="1" applyAlignment="1">
      <alignment vertical="center" wrapText="1"/>
    </xf>
    <xf numFmtId="0" fontId="14" fillId="0" borderId="6" xfId="4" applyFont="1" applyFill="1" applyBorder="1" applyAlignment="1">
      <alignment vertical="center" wrapText="1"/>
    </xf>
    <xf numFmtId="0" fontId="14" fillId="0" borderId="12" xfId="4" applyFont="1" applyFill="1" applyBorder="1" applyAlignment="1">
      <alignment vertical="center" wrapText="1"/>
    </xf>
    <xf numFmtId="0" fontId="9" fillId="0" borderId="2" xfId="11" applyFont="1" applyFill="1" applyBorder="1" applyAlignment="1">
      <alignment horizontal="center" vertical="center"/>
    </xf>
    <xf numFmtId="0" fontId="9" fillId="0" borderId="3" xfId="11" applyFont="1" applyFill="1" applyBorder="1" applyAlignment="1">
      <alignment horizontal="center" vertical="center"/>
    </xf>
    <xf numFmtId="10" fontId="5" fillId="2" borderId="10" xfId="11" applyNumberFormat="1" applyFont="1" applyFill="1" applyBorder="1" applyAlignment="1">
      <alignment horizontal="center" vertical="center"/>
    </xf>
    <xf numFmtId="10" fontId="5" fillId="2" borderId="4" xfId="11" applyNumberFormat="1" applyFont="1" applyFill="1" applyBorder="1" applyAlignment="1">
      <alignment horizontal="center" vertical="center"/>
    </xf>
  </cellXfs>
  <cellStyles count="420">
    <cellStyle name="_x000a_bidires=100_x000d_" xfId="6"/>
    <cellStyle name="_x000a_bidires=100_x000d_ 2" xfId="148"/>
    <cellStyle name="_x000a_bidires=100_x000d_ 2 2" xfId="149"/>
    <cellStyle name="_x000a_bidires=100_x000d_ 2 3" xfId="150"/>
    <cellStyle name="_x000a_bidires=100_x000d_ 2 4" xfId="214"/>
    <cellStyle name="_x000a_bidires=100_x000d_ 3" xfId="151"/>
    <cellStyle name="_x000a_bidires=100_x000d_ 4" xfId="152"/>
    <cellStyle name="_x000a_bidires=100_x000d_ 5" xfId="147"/>
    <cellStyle name="20% - Accent1 2" xfId="153"/>
    <cellStyle name="20% - Accent2 2" xfId="154"/>
    <cellStyle name="20% - Accent3 2" xfId="155"/>
    <cellStyle name="20% - Accent4 2" xfId="156"/>
    <cellStyle name="20% - Accent5 2" xfId="157"/>
    <cellStyle name="20% - Accent6 2" xfId="158"/>
    <cellStyle name="40% - Accent1 2" xfId="159"/>
    <cellStyle name="40% - Accent2 2" xfId="160"/>
    <cellStyle name="40% - Accent3 2" xfId="161"/>
    <cellStyle name="40% - Accent4 2" xfId="162"/>
    <cellStyle name="40% - Accent5 2" xfId="163"/>
    <cellStyle name="40% - Accent6 2" xfId="164"/>
    <cellStyle name="60% - Accent1 2" xfId="165"/>
    <cellStyle name="60% - Accent2 2" xfId="166"/>
    <cellStyle name="60% - Accent3 2" xfId="167"/>
    <cellStyle name="60% - Accent4 2" xfId="168"/>
    <cellStyle name="60% - Accent5 2" xfId="169"/>
    <cellStyle name="60% - Accent6 2" xfId="170"/>
    <cellStyle name="Accent1 2" xfId="171"/>
    <cellStyle name="Accent2 2" xfId="172"/>
    <cellStyle name="Accent3 2" xfId="173"/>
    <cellStyle name="Accent4 2" xfId="174"/>
    <cellStyle name="Accent5 2" xfId="175"/>
    <cellStyle name="Accent6 2" xfId="176"/>
    <cellStyle name="Bad 2" xfId="177"/>
    <cellStyle name="Calculation 2" xfId="178"/>
    <cellStyle name="Check Cell 2" xfId="179"/>
    <cellStyle name="Comma" xfId="1" builtinId="3"/>
    <cellStyle name="Comma  - Style1" xfId="8"/>
    <cellStyle name="Comma 2" xfId="7"/>
    <cellStyle name="Comma 2 2" xfId="218"/>
    <cellStyle name="Comma 2 3" xfId="228"/>
    <cellStyle name="Comma 2 3 2" xfId="292"/>
    <cellStyle name="Comma 2 3 2 2" xfId="316"/>
    <cellStyle name="Comma 2 3 2 2 2" xfId="364"/>
    <cellStyle name="Comma 2 3 2 2 3" xfId="412"/>
    <cellStyle name="Comma 2 3 2 3" xfId="340"/>
    <cellStyle name="Comma 2 3 2 4" xfId="388"/>
    <cellStyle name="Comma 2 3 3" xfId="304"/>
    <cellStyle name="Comma 2 3 3 2" xfId="352"/>
    <cellStyle name="Comma 2 3 3 3" xfId="400"/>
    <cellStyle name="Comma 2 3 4" xfId="328"/>
    <cellStyle name="Comma 2 3 5" xfId="376"/>
    <cellStyle name="Comma 2 4" xfId="286"/>
    <cellStyle name="Comma 2 4 2" xfId="310"/>
    <cellStyle name="Comma 2 4 2 2" xfId="358"/>
    <cellStyle name="Comma 2 4 2 3" xfId="406"/>
    <cellStyle name="Comma 2 4 3" xfId="334"/>
    <cellStyle name="Comma 2 4 4" xfId="382"/>
    <cellStyle name="Comma 2 5" xfId="298"/>
    <cellStyle name="Comma 2 5 2" xfId="346"/>
    <cellStyle name="Comma 2 5 3" xfId="394"/>
    <cellStyle name="Comma 2 6" xfId="322"/>
    <cellStyle name="Comma 2 7" xfId="370"/>
    <cellStyle name="Comma 3" xfId="141"/>
    <cellStyle name="Comma 3 2" xfId="281"/>
    <cellStyle name="Comma 3 2 2" xfId="294"/>
    <cellStyle name="Comma 3 2 2 2" xfId="318"/>
    <cellStyle name="Comma 3 2 2 2 2" xfId="366"/>
    <cellStyle name="Comma 3 2 2 2 3" xfId="414"/>
    <cellStyle name="Comma 3 2 2 3" xfId="342"/>
    <cellStyle name="Comma 3 2 2 4" xfId="390"/>
    <cellStyle name="Comma 3 2 3" xfId="306"/>
    <cellStyle name="Comma 3 2 3 2" xfId="354"/>
    <cellStyle name="Comma 3 2 3 3" xfId="402"/>
    <cellStyle name="Comma 3 2 4" xfId="330"/>
    <cellStyle name="Comma 3 2 5" xfId="378"/>
    <cellStyle name="Comma 3 3" xfId="288"/>
    <cellStyle name="Comma 3 3 2" xfId="312"/>
    <cellStyle name="Comma 3 3 2 2" xfId="360"/>
    <cellStyle name="Comma 3 3 2 3" xfId="408"/>
    <cellStyle name="Comma 3 3 3" xfId="336"/>
    <cellStyle name="Comma 3 3 4" xfId="384"/>
    <cellStyle name="Comma 3 4" xfId="300"/>
    <cellStyle name="Comma 3 4 2" xfId="348"/>
    <cellStyle name="Comma 3 4 3" xfId="396"/>
    <cellStyle name="Comma 3 5" xfId="324"/>
    <cellStyle name="Comma 3 6" xfId="372"/>
    <cellStyle name="Comma 4" xfId="142"/>
    <cellStyle name="Comma 4 2" xfId="282"/>
    <cellStyle name="Comma 4 2 2" xfId="295"/>
    <cellStyle name="Comma 4 2 2 2" xfId="319"/>
    <cellStyle name="Comma 4 2 2 2 2" xfId="367"/>
    <cellStyle name="Comma 4 2 2 2 3" xfId="415"/>
    <cellStyle name="Comma 4 2 2 3" xfId="343"/>
    <cellStyle name="Comma 4 2 2 4" xfId="391"/>
    <cellStyle name="Comma 4 2 3" xfId="307"/>
    <cellStyle name="Comma 4 2 3 2" xfId="355"/>
    <cellStyle name="Comma 4 2 3 3" xfId="403"/>
    <cellStyle name="Comma 4 2 4" xfId="331"/>
    <cellStyle name="Comma 4 2 5" xfId="379"/>
    <cellStyle name="Comma 4 3" xfId="289"/>
    <cellStyle name="Comma 4 3 2" xfId="313"/>
    <cellStyle name="Comma 4 3 2 2" xfId="361"/>
    <cellStyle name="Comma 4 3 2 3" xfId="409"/>
    <cellStyle name="Comma 4 3 3" xfId="337"/>
    <cellStyle name="Comma 4 3 4" xfId="385"/>
    <cellStyle name="Comma 4 4" xfId="301"/>
    <cellStyle name="Comma 4 4 2" xfId="349"/>
    <cellStyle name="Comma 4 4 3" xfId="397"/>
    <cellStyle name="Comma 4 5" xfId="325"/>
    <cellStyle name="Comma 4 6" xfId="373"/>
    <cellStyle name="Comma 5" xfId="144"/>
    <cellStyle name="Comma 6" xfId="418"/>
    <cellStyle name="Curren - Style2" xfId="9"/>
    <cellStyle name="Explanatory Text 2" xfId="180"/>
    <cellStyle name="Good 2" xfId="181"/>
    <cellStyle name="Heading 1 2" xfId="182"/>
    <cellStyle name="Heading 2 2" xfId="183"/>
    <cellStyle name="Heading 3 2" xfId="184"/>
    <cellStyle name="Heading 4 2" xfId="185"/>
    <cellStyle name="Input 2" xfId="186"/>
    <cellStyle name="Linked Cell 2" xfId="187"/>
    <cellStyle name="Neutral 2" xfId="188"/>
    <cellStyle name="Normal" xfId="0" builtinId="0"/>
    <cellStyle name="Normal - Style3" xfId="10"/>
    <cellStyle name="Normal 10" xfId="11"/>
    <cellStyle name="Normal 100" xfId="114"/>
    <cellStyle name="Normal 100 2" xfId="257"/>
    <cellStyle name="Normal 101" xfId="115"/>
    <cellStyle name="Normal 101 2" xfId="258"/>
    <cellStyle name="Normal 102" xfId="116"/>
    <cellStyle name="Normal 102 2" xfId="259"/>
    <cellStyle name="Normal 103" xfId="117"/>
    <cellStyle name="Normal 103 2" xfId="260"/>
    <cellStyle name="Normal 104" xfId="118"/>
    <cellStyle name="Normal 104 2" xfId="261"/>
    <cellStyle name="Normal 105" xfId="119"/>
    <cellStyle name="Normal 105 2" xfId="262"/>
    <cellStyle name="Normal 106" xfId="120"/>
    <cellStyle name="Normal 106 2" xfId="263"/>
    <cellStyle name="Normal 107" xfId="121"/>
    <cellStyle name="Normal 107 2" xfId="264"/>
    <cellStyle name="Normal 108" xfId="122"/>
    <cellStyle name="Normal 108 2" xfId="265"/>
    <cellStyle name="Normal 109" xfId="123"/>
    <cellStyle name="Normal 109 2" xfId="266"/>
    <cellStyle name="Normal 11" xfId="12"/>
    <cellStyle name="Normal 110" xfId="124"/>
    <cellStyle name="Normal 110 2" xfId="267"/>
    <cellStyle name="Normal 111" xfId="125"/>
    <cellStyle name="Normal 111 2" xfId="268"/>
    <cellStyle name="Normal 112" xfId="126"/>
    <cellStyle name="Normal 112 2" xfId="269"/>
    <cellStyle name="Normal 113" xfId="127"/>
    <cellStyle name="Normal 113 2" xfId="270"/>
    <cellStyle name="Normal 114" xfId="128"/>
    <cellStyle name="Normal 114 2" xfId="271"/>
    <cellStyle name="Normal 115" xfId="129"/>
    <cellStyle name="Normal 115 2" xfId="272"/>
    <cellStyle name="Normal 116" xfId="130"/>
    <cellStyle name="Normal 116 2" xfId="273"/>
    <cellStyle name="Normal 117" xfId="131"/>
    <cellStyle name="Normal 117 2" xfId="274"/>
    <cellStyle name="Normal 118" xfId="132"/>
    <cellStyle name="Normal 118 2" xfId="275"/>
    <cellStyle name="Normal 119" xfId="133"/>
    <cellStyle name="Normal 119 2" xfId="276"/>
    <cellStyle name="Normal 12" xfId="13"/>
    <cellStyle name="Normal 120" xfId="134"/>
    <cellStyle name="Normal 120 2" xfId="277"/>
    <cellStyle name="Normal 121" xfId="135"/>
    <cellStyle name="Normal 121 2" xfId="278"/>
    <cellStyle name="Normal 122" xfId="136"/>
    <cellStyle name="Normal 122 2" xfId="279"/>
    <cellStyle name="Normal 123" xfId="137"/>
    <cellStyle name="Normal 124" xfId="138"/>
    <cellStyle name="Normal 125" xfId="139"/>
    <cellStyle name="Normal 126" xfId="5"/>
    <cellStyle name="Normal 126 2" xfId="227"/>
    <cellStyle name="Normal 126 2 2" xfId="291"/>
    <cellStyle name="Normal 126 2 2 2" xfId="315"/>
    <cellStyle name="Normal 126 2 2 2 2" xfId="363"/>
    <cellStyle name="Normal 126 2 2 2 3" xfId="411"/>
    <cellStyle name="Normal 126 2 2 3" xfId="339"/>
    <cellStyle name="Normal 126 2 2 4" xfId="387"/>
    <cellStyle name="Normal 126 2 3" xfId="303"/>
    <cellStyle name="Normal 126 2 3 2" xfId="351"/>
    <cellStyle name="Normal 126 2 3 3" xfId="399"/>
    <cellStyle name="Normal 126 2 4" xfId="327"/>
    <cellStyle name="Normal 126 2 5" xfId="375"/>
    <cellStyle name="Normal 126 3" xfId="285"/>
    <cellStyle name="Normal 126 3 2" xfId="309"/>
    <cellStyle name="Normal 126 3 2 2" xfId="357"/>
    <cellStyle name="Normal 126 3 2 3" xfId="405"/>
    <cellStyle name="Normal 126 3 3" xfId="333"/>
    <cellStyle name="Normal 126 3 4" xfId="381"/>
    <cellStyle name="Normal 126 4" xfId="297"/>
    <cellStyle name="Normal 126 4 2" xfId="345"/>
    <cellStyle name="Normal 126 4 3" xfId="393"/>
    <cellStyle name="Normal 126 5" xfId="321"/>
    <cellStyle name="Normal 126 6" xfId="369"/>
    <cellStyle name="Normal 127" xfId="140"/>
    <cellStyle name="Normal 127 2" xfId="280"/>
    <cellStyle name="Normal 127 2 2" xfId="293"/>
    <cellStyle name="Normal 127 2 2 2" xfId="317"/>
    <cellStyle name="Normal 127 2 2 2 2" xfId="365"/>
    <cellStyle name="Normal 127 2 2 2 3" xfId="413"/>
    <cellStyle name="Normal 127 2 2 3" xfId="341"/>
    <cellStyle name="Normal 127 2 2 4" xfId="389"/>
    <cellStyle name="Normal 127 2 3" xfId="305"/>
    <cellStyle name="Normal 127 2 3 2" xfId="353"/>
    <cellStyle name="Normal 127 2 3 3" xfId="401"/>
    <cellStyle name="Normal 127 2 4" xfId="329"/>
    <cellStyle name="Normal 127 2 5" xfId="377"/>
    <cellStyle name="Normal 127 3" xfId="287"/>
    <cellStyle name="Normal 127 3 2" xfId="311"/>
    <cellStyle name="Normal 127 3 2 2" xfId="359"/>
    <cellStyle name="Normal 127 3 2 3" xfId="407"/>
    <cellStyle name="Normal 127 3 3" xfId="335"/>
    <cellStyle name="Normal 127 3 4" xfId="383"/>
    <cellStyle name="Normal 127 4" xfId="299"/>
    <cellStyle name="Normal 127 4 2" xfId="347"/>
    <cellStyle name="Normal 127 4 3" xfId="395"/>
    <cellStyle name="Normal 127 5" xfId="323"/>
    <cellStyle name="Normal 127 6" xfId="371"/>
    <cellStyle name="Normal 128" xfId="143"/>
    <cellStyle name="Normal 128 2" xfId="283"/>
    <cellStyle name="Normal 128 2 2" xfId="296"/>
    <cellStyle name="Normal 128 2 2 2" xfId="320"/>
    <cellStyle name="Normal 128 2 2 2 2" xfId="368"/>
    <cellStyle name="Normal 128 2 2 2 3" xfId="416"/>
    <cellStyle name="Normal 128 2 2 3" xfId="344"/>
    <cellStyle name="Normal 128 2 2 4" xfId="392"/>
    <cellStyle name="Normal 128 2 3" xfId="308"/>
    <cellStyle name="Normal 128 2 3 2" xfId="356"/>
    <cellStyle name="Normal 128 2 3 3" xfId="404"/>
    <cellStyle name="Normal 128 2 4" xfId="332"/>
    <cellStyle name="Normal 128 2 5" xfId="380"/>
    <cellStyle name="Normal 128 3" xfId="290"/>
    <cellStyle name="Normal 128 3 2" xfId="314"/>
    <cellStyle name="Normal 128 3 2 2" xfId="362"/>
    <cellStyle name="Normal 128 3 2 3" xfId="410"/>
    <cellStyle name="Normal 128 3 3" xfId="338"/>
    <cellStyle name="Normal 128 3 4" xfId="386"/>
    <cellStyle name="Normal 128 4" xfId="302"/>
    <cellStyle name="Normal 128 4 2" xfId="350"/>
    <cellStyle name="Normal 128 4 3" xfId="398"/>
    <cellStyle name="Normal 128 5" xfId="326"/>
    <cellStyle name="Normal 128 6" xfId="374"/>
    <cellStyle name="Normal 129" xfId="146"/>
    <cellStyle name="Normal 13" xfId="14"/>
    <cellStyle name="Normal 130" xfId="190"/>
    <cellStyle name="Normal 131" xfId="215"/>
    <cellStyle name="Normal 132" xfId="216"/>
    <cellStyle name="Normal 133" xfId="217"/>
    <cellStyle name="Normal 134" xfId="189"/>
    <cellStyle name="Normal 135" xfId="219"/>
    <cellStyle name="Normal 136" xfId="220"/>
    <cellStyle name="Normal 137" xfId="221"/>
    <cellStyle name="Normal 138" xfId="213"/>
    <cellStyle name="Normal 139" xfId="224"/>
    <cellStyle name="Normal 14" xfId="15"/>
    <cellStyle name="Normal 140" xfId="225"/>
    <cellStyle name="Normal 141" xfId="226"/>
    <cellStyle name="Normal 142" xfId="284"/>
    <cellStyle name="Normal 143" xfId="4"/>
    <cellStyle name="Normal 144" xfId="417"/>
    <cellStyle name="Normal 15" xfId="16"/>
    <cellStyle name="Normal 16" xfId="17"/>
    <cellStyle name="Normal 17" xfId="31"/>
    <cellStyle name="Normal 18" xfId="32"/>
    <cellStyle name="Normal 19" xfId="33"/>
    <cellStyle name="Normal 2" xfId="18"/>
    <cellStyle name="Normal 2 2" xfId="19"/>
    <cellStyle name="Normal 2 2 2" xfId="229"/>
    <cellStyle name="Normal 2 3" xfId="191"/>
    <cellStyle name="Normal 20" xfId="34"/>
    <cellStyle name="Normal 21" xfId="35"/>
    <cellStyle name="Normal 22" xfId="36"/>
    <cellStyle name="Normal 23" xfId="37"/>
    <cellStyle name="Normal 24" xfId="38"/>
    <cellStyle name="Normal 25" xfId="39"/>
    <cellStyle name="Normal 26" xfId="40"/>
    <cellStyle name="Normal 27" xfId="41"/>
    <cellStyle name="Normal 28" xfId="42"/>
    <cellStyle name="Normal 29" xfId="43"/>
    <cellStyle name="Normal 3" xfId="20"/>
    <cellStyle name="Normal 30" xfId="44"/>
    <cellStyle name="Normal 31" xfId="45"/>
    <cellStyle name="Normal 32" xfId="46"/>
    <cellStyle name="Normal 33" xfId="47"/>
    <cellStyle name="Normal 34" xfId="48"/>
    <cellStyle name="Normal 35" xfId="49"/>
    <cellStyle name="Normal 36" xfId="50"/>
    <cellStyle name="Normal 37" xfId="51"/>
    <cellStyle name="Normal 38" xfId="52"/>
    <cellStyle name="Normal 39" xfId="53"/>
    <cellStyle name="Normal 4" xfId="21"/>
    <cellStyle name="Normal 40" xfId="54"/>
    <cellStyle name="Normal 41" xfId="55"/>
    <cellStyle name="Normal 42" xfId="56"/>
    <cellStyle name="Normal 43" xfId="57"/>
    <cellStyle name="Normal 44" xfId="58"/>
    <cellStyle name="Normal 45" xfId="59"/>
    <cellStyle name="Normal 46" xfId="60"/>
    <cellStyle name="Normal 47" xfId="61"/>
    <cellStyle name="Normal 48" xfId="62"/>
    <cellStyle name="Normal 49" xfId="63"/>
    <cellStyle name="Normal 5" xfId="22"/>
    <cellStyle name="Normal 50" xfId="64"/>
    <cellStyle name="Normal 51" xfId="65"/>
    <cellStyle name="Normal 52" xfId="66"/>
    <cellStyle name="Normal 53" xfId="67"/>
    <cellStyle name="Normal 54" xfId="68"/>
    <cellStyle name="Normal 55" xfId="69"/>
    <cellStyle name="Normal 56" xfId="70"/>
    <cellStyle name="Normal 57" xfId="71"/>
    <cellStyle name="Normal 58" xfId="72"/>
    <cellStyle name="Normal 59" xfId="73"/>
    <cellStyle name="Normal 6" xfId="23"/>
    <cellStyle name="Normal 60" xfId="74"/>
    <cellStyle name="Normal 61" xfId="75"/>
    <cellStyle name="Normal 62" xfId="76"/>
    <cellStyle name="Normal 63" xfId="77"/>
    <cellStyle name="Normal 64" xfId="78"/>
    <cellStyle name="Normal 65" xfId="79"/>
    <cellStyle name="Normal 66" xfId="80"/>
    <cellStyle name="Normal 67" xfId="81"/>
    <cellStyle name="Normal 68" xfId="82"/>
    <cellStyle name="Normal 69" xfId="83"/>
    <cellStyle name="Normal 7" xfId="24"/>
    <cellStyle name="Normal 70" xfId="84"/>
    <cellStyle name="Normal 71" xfId="85"/>
    <cellStyle name="Normal 72" xfId="86"/>
    <cellStyle name="Normal 72 2" xfId="230"/>
    <cellStyle name="Normal 73" xfId="87"/>
    <cellStyle name="Normal 73 2" xfId="231"/>
    <cellStyle name="Normal 74" xfId="88"/>
    <cellStyle name="Normal 74 2" xfId="2"/>
    <cellStyle name="Normal 75" xfId="89"/>
    <cellStyle name="Normal 75 2" xfId="232"/>
    <cellStyle name="Normal 76" xfId="90"/>
    <cellStyle name="Normal 76 2" xfId="233"/>
    <cellStyle name="Normal 77" xfId="91"/>
    <cellStyle name="Normal 77 2" xfId="234"/>
    <cellStyle name="Normal 78" xfId="92"/>
    <cellStyle name="Normal 78 2" xfId="235"/>
    <cellStyle name="Normal 79" xfId="93"/>
    <cellStyle name="Normal 79 2" xfId="236"/>
    <cellStyle name="Normal 8" xfId="25"/>
    <cellStyle name="Normal 80" xfId="94"/>
    <cellStyle name="Normal 80 2" xfId="237"/>
    <cellStyle name="Normal 81" xfId="95"/>
    <cellStyle name="Normal 81 2" xfId="238"/>
    <cellStyle name="Normal 82" xfId="96"/>
    <cellStyle name="Normal 82 2" xfId="239"/>
    <cellStyle name="Normal 83" xfId="97"/>
    <cellStyle name="Normal 83 2" xfId="240"/>
    <cellStyle name="Normal 84" xfId="98"/>
    <cellStyle name="Normal 84 2" xfId="241"/>
    <cellStyle name="Normal 85" xfId="99"/>
    <cellStyle name="Normal 85 2" xfId="242"/>
    <cellStyle name="Normal 86" xfId="100"/>
    <cellStyle name="Normal 86 2" xfId="243"/>
    <cellStyle name="Normal 87" xfId="101"/>
    <cellStyle name="Normal 87 2" xfId="244"/>
    <cellStyle name="Normal 88" xfId="102"/>
    <cellStyle name="Normal 88 2" xfId="245"/>
    <cellStyle name="Normal 89" xfId="103"/>
    <cellStyle name="Normal 89 2" xfId="246"/>
    <cellStyle name="Normal 9" xfId="26"/>
    <cellStyle name="Normal 90" xfId="104"/>
    <cellStyle name="Normal 90 2" xfId="247"/>
    <cellStyle name="Normal 91" xfId="105"/>
    <cellStyle name="Normal 91 2" xfId="248"/>
    <cellStyle name="Normal 92" xfId="106"/>
    <cellStyle name="Normal 92 2" xfId="249"/>
    <cellStyle name="Normal 93" xfId="107"/>
    <cellStyle name="Normal 93 2" xfId="250"/>
    <cellStyle name="Normal 94" xfId="108"/>
    <cellStyle name="Normal 94 2" xfId="251"/>
    <cellStyle name="Normal 95" xfId="109"/>
    <cellStyle name="Normal 95 2" xfId="252"/>
    <cellStyle name="Normal 96" xfId="110"/>
    <cellStyle name="Normal 96 2" xfId="253"/>
    <cellStyle name="Normal 97" xfId="111"/>
    <cellStyle name="Normal 97 2" xfId="254"/>
    <cellStyle name="Normal 98" xfId="112"/>
    <cellStyle name="Normal 98 2" xfId="255"/>
    <cellStyle name="Normal 99" xfId="113"/>
    <cellStyle name="Normal 99 2" xfId="256"/>
    <cellStyle name="Note 2" xfId="193"/>
    <cellStyle name="Note 2 2" xfId="194"/>
    <cellStyle name="Note 2 3" xfId="195"/>
    <cellStyle name="Note 2 4" xfId="222"/>
    <cellStyle name="Note 3" xfId="196"/>
    <cellStyle name="Note 4" xfId="197"/>
    <cellStyle name="Note 5" xfId="192"/>
    <cellStyle name="Output 2" xfId="198"/>
    <cellStyle name="Percent" xfId="419" builtinId="5"/>
    <cellStyle name="Percent 2" xfId="28"/>
    <cellStyle name="Percent 2 2" xfId="29"/>
    <cellStyle name="Percent 2 2 2" xfId="200"/>
    <cellStyle name="Percent 2 3" xfId="201"/>
    <cellStyle name="Percent 2 4" xfId="199"/>
    <cellStyle name="Percent 3" xfId="3"/>
    <cellStyle name="Percent 3 2" xfId="202"/>
    <cellStyle name="Percent 4" xfId="27"/>
    <cellStyle name="Percent 4 2" xfId="203"/>
    <cellStyle name="Percent 5" xfId="145"/>
    <cellStyle name="Style 1" xfId="30"/>
    <cellStyle name="Style 1 2" xfId="205"/>
    <cellStyle name="Style 1 2 2" xfId="206"/>
    <cellStyle name="Style 1 2 3" xfId="207"/>
    <cellStyle name="Style 1 2 4" xfId="223"/>
    <cellStyle name="Style 1 3" xfId="208"/>
    <cellStyle name="Style 1 4" xfId="209"/>
    <cellStyle name="Style 1 5" xfId="204"/>
    <cellStyle name="Title 2" xfId="210"/>
    <cellStyle name="Total 2" xfId="211"/>
    <cellStyle name="Warning Text 2" xfId="2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142875</xdr:colOff>
      <xdr:row>4</xdr:row>
      <xdr:rowOff>85090</xdr:rowOff>
    </xdr:to>
    <xdr:pic>
      <xdr:nvPicPr>
        <xdr:cNvPr id="2" name="Picture 1" descr="C:\Users\dianap\AppData\Local\Microsoft\Windows\Temporary Internet Files\Content.Outlook\J10GMA6S\ComComNZ-CMYK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2114550" cy="6565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pho/AppData/Local/Microsoft/Windows/INetCache/Content.Outlook/6OHTD9N7/October%20WACC%20numbers%20to%20be%20adjusted%20(just%20Rf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Description"/>
      <sheetName val="Inputs"/>
      <sheetName val="Output - WACCs"/>
      <sheetName val="Risk-free rate calcs"/>
      <sheetName val="Average debt premium"/>
      <sheetName val="DPRYs"/>
      <sheetName val="Curr DPRY calcs"/>
      <sheetName val="Curr DPRY table (EDBs TP GPBs)"/>
      <sheetName val="Curr DPRY table (Airports)"/>
      <sheetName val="Graph"/>
      <sheetName val="Risk-free rate data&gt;&gt;"/>
      <sheetName val="RFR govt bond yields"/>
      <sheetName val="RFR govt bond summary"/>
      <sheetName val="RFR opt args"/>
      <sheetName val="Debt premium data&gt;&gt;"/>
      <sheetName val="DP govt bond yields"/>
      <sheetName val="DP corp bond yields"/>
      <sheetName val="DP govt bond summary"/>
      <sheetName val="DP corp bond summary"/>
      <sheetName val="Excluded corp bonds"/>
      <sheetName val="DP opt args"/>
      <sheetName val="List of corp bond issuers"/>
    </sheetNames>
    <sheetDataSet>
      <sheetData sheetId="0"/>
      <sheetData sheetId="1"/>
      <sheetData sheetId="2">
        <row r="17">
          <cell r="C17">
            <v>43009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C3" t="str">
            <v>RFR govt bond yields'</v>
          </cell>
        </row>
        <row r="60">
          <cell r="B60" t="str">
            <v>NZGB 6 12/15/17</v>
          </cell>
          <cell r="C60" t="str">
            <v>AA+</v>
          </cell>
          <cell r="D60" t="str">
            <v>S/A</v>
          </cell>
          <cell r="E60" t="str">
            <v>15/12/2017</v>
          </cell>
          <cell r="F60" t="str">
            <v>O</v>
          </cell>
          <cell r="G60" t="str">
            <v>P</v>
          </cell>
        </row>
        <row r="61">
          <cell r="B61" t="str">
            <v>NZGB 5 03/15/19</v>
          </cell>
          <cell r="C61" t="str">
            <v>AA+</v>
          </cell>
          <cell r="D61" t="str">
            <v>S/A</v>
          </cell>
          <cell r="E61" t="str">
            <v>15/03/2019</v>
          </cell>
          <cell r="F61" t="str">
            <v>S</v>
          </cell>
          <cell r="G61" t="str">
            <v>T</v>
          </cell>
        </row>
        <row r="62">
          <cell r="B62" t="str">
            <v>NZGB 3 04/15/20</v>
          </cell>
          <cell r="C62" t="str">
            <v>AA+</v>
          </cell>
          <cell r="D62" t="str">
            <v>S/A</v>
          </cell>
          <cell r="E62" t="str">
            <v>15/04/2020</v>
          </cell>
          <cell r="F62" t="str">
            <v>W</v>
          </cell>
          <cell r="G62" t="str">
            <v>X</v>
          </cell>
        </row>
        <row r="63">
          <cell r="B63" t="str">
            <v>NZGB 6 05/15/21</v>
          </cell>
          <cell r="C63" t="str">
            <v>AA+</v>
          </cell>
          <cell r="D63" t="str">
            <v>S/A</v>
          </cell>
          <cell r="E63" t="str">
            <v>15/05/2021</v>
          </cell>
          <cell r="F63" t="str">
            <v>AA</v>
          </cell>
          <cell r="G63" t="str">
            <v>AB</v>
          </cell>
        </row>
        <row r="64">
          <cell r="B64" t="str">
            <v>NZGB 5 1/2 04/15/23</v>
          </cell>
          <cell r="C64" t="str">
            <v>AA+</v>
          </cell>
          <cell r="D64" t="str">
            <v>S/A</v>
          </cell>
          <cell r="E64" t="str">
            <v>15/04/2023</v>
          </cell>
          <cell r="F64" t="str">
            <v>AE</v>
          </cell>
          <cell r="G64" t="str">
            <v>AF</v>
          </cell>
        </row>
        <row r="65">
          <cell r="B65" t="str">
            <v>NZGB 2 3/4 04/15/25</v>
          </cell>
          <cell r="C65" t="str">
            <v>AA+</v>
          </cell>
          <cell r="D65" t="str">
            <v>S/A</v>
          </cell>
          <cell r="E65" t="str">
            <v>15/04/2025</v>
          </cell>
          <cell r="F65" t="str">
            <v>AI</v>
          </cell>
          <cell r="G65" t="str">
            <v>AJ</v>
          </cell>
        </row>
        <row r="66">
          <cell r="B66" t="str">
            <v>NZGB 4 1/2 04/15/27</v>
          </cell>
          <cell r="C66" t="str">
            <v>AA+</v>
          </cell>
          <cell r="D66" t="str">
            <v>S/A</v>
          </cell>
          <cell r="E66" t="str">
            <v>15/04/2027</v>
          </cell>
          <cell r="F66" t="str">
            <v>AM</v>
          </cell>
          <cell r="G66" t="str">
            <v>AN</v>
          </cell>
        </row>
        <row r="67">
          <cell r="B67" t="str">
            <v>NZGB 3 1/2 04/14/33</v>
          </cell>
          <cell r="C67" t="str">
            <v>AA+</v>
          </cell>
          <cell r="D67" t="str">
            <v>S/A</v>
          </cell>
          <cell r="E67" t="str">
            <v>14/04/2033</v>
          </cell>
          <cell r="F67" t="str">
            <v>AQ</v>
          </cell>
          <cell r="G67" t="str">
            <v>AR</v>
          </cell>
        </row>
        <row r="68">
          <cell r="B68" t="str">
            <v>NZGB 2 3/4 04/15/37</v>
          </cell>
          <cell r="C68" t="str">
            <v>AA+</v>
          </cell>
          <cell r="D68" t="str">
            <v>S/A</v>
          </cell>
          <cell r="E68" t="str">
            <v>15/04/2037</v>
          </cell>
          <cell r="F68" t="str">
            <v>AU</v>
          </cell>
          <cell r="G68" t="str">
            <v>AV</v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C19"/>
  <sheetViews>
    <sheetView tabSelected="1" workbookViewId="0">
      <selection activeCell="F19" sqref="F19"/>
    </sheetView>
  </sheetViews>
  <sheetFormatPr defaultColWidth="9.1796875" defaultRowHeight="14.5" x14ac:dyDescent="0.35"/>
  <cols>
    <col min="1" max="2" width="9.1796875" style="76"/>
    <col min="3" max="3" width="11.26953125" style="76" customWidth="1"/>
    <col min="4" max="16384" width="9.1796875" style="76"/>
  </cols>
  <sheetData>
    <row r="8" spans="2:2" ht="18.75" x14ac:dyDescent="0.3">
      <c r="B8" s="86"/>
    </row>
    <row r="10" spans="2:2" ht="26.25" x14ac:dyDescent="0.4">
      <c r="B10" s="87" t="s">
        <v>15</v>
      </c>
    </row>
    <row r="11" spans="2:2" ht="23.25" x14ac:dyDescent="0.35">
      <c r="B11" s="88"/>
    </row>
    <row r="12" spans="2:2" ht="18.75" x14ac:dyDescent="0.3">
      <c r="B12" s="133" t="s">
        <v>54</v>
      </c>
    </row>
    <row r="19" spans="2:3" ht="15" x14ac:dyDescent="0.25">
      <c r="B19" s="134" t="s">
        <v>16</v>
      </c>
      <c r="C19" s="89">
        <v>43039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6"/>
  <sheetViews>
    <sheetView workbookViewId="0">
      <selection activeCell="H25" sqref="H25"/>
    </sheetView>
  </sheetViews>
  <sheetFormatPr defaultRowHeight="14.5" x14ac:dyDescent="0.35"/>
  <cols>
    <col min="2" max="2" width="31.7265625" customWidth="1"/>
    <col min="3" max="3" width="20" customWidth="1"/>
    <col min="4" max="4" width="16.81640625" customWidth="1"/>
    <col min="5" max="5" width="21" customWidth="1"/>
  </cols>
  <sheetData>
    <row r="1" spans="2:5" ht="15" x14ac:dyDescent="0.25">
      <c r="B1" s="90"/>
      <c r="C1" s="90"/>
      <c r="D1" s="90"/>
      <c r="E1" s="90"/>
    </row>
    <row r="2" spans="2:5" ht="15" x14ac:dyDescent="0.25">
      <c r="B2" s="90"/>
      <c r="C2" s="90"/>
      <c r="D2" s="90"/>
      <c r="E2" s="90"/>
    </row>
    <row r="3" spans="2:5" ht="15" x14ac:dyDescent="0.25">
      <c r="B3" s="97" t="s">
        <v>17</v>
      </c>
      <c r="C3" s="98"/>
      <c r="D3" s="98"/>
      <c r="E3" s="98"/>
    </row>
    <row r="4" spans="2:5" ht="15" x14ac:dyDescent="0.25">
      <c r="B4" s="90"/>
      <c r="C4" s="90"/>
      <c r="D4" s="90"/>
      <c r="E4" s="90"/>
    </row>
    <row r="5" spans="2:5" ht="15" x14ac:dyDescent="0.25">
      <c r="B5" s="91" t="s">
        <v>18</v>
      </c>
      <c r="C5" s="90"/>
      <c r="D5" s="90"/>
      <c r="E5" s="90"/>
    </row>
    <row r="6" spans="2:5" ht="15" x14ac:dyDescent="0.25">
      <c r="B6" s="90"/>
      <c r="C6" s="90"/>
      <c r="D6" s="90"/>
      <c r="E6" s="90"/>
    </row>
    <row r="7" spans="2:5" ht="18.75" x14ac:dyDescent="0.3">
      <c r="B7" s="135" t="s">
        <v>19</v>
      </c>
      <c r="C7" s="136"/>
      <c r="D7" s="136"/>
      <c r="E7" s="137"/>
    </row>
    <row r="8" spans="2:5" ht="15" x14ac:dyDescent="0.25">
      <c r="B8" s="138" t="s">
        <v>20</v>
      </c>
      <c r="C8" s="139"/>
      <c r="D8" s="139"/>
      <c r="E8" s="140"/>
    </row>
    <row r="9" spans="2:5" ht="15" x14ac:dyDescent="0.25">
      <c r="B9" s="99" t="s">
        <v>21</v>
      </c>
      <c r="C9" s="100" t="s">
        <v>22</v>
      </c>
      <c r="D9" s="100" t="s">
        <v>23</v>
      </c>
      <c r="E9" s="94"/>
    </row>
    <row r="10" spans="2:5" ht="15" x14ac:dyDescent="0.25">
      <c r="B10" s="93" t="s">
        <v>24</v>
      </c>
      <c r="C10" s="101">
        <f>'RfR calc October 2017'!AI79/100</f>
        <v>2.4624668907793901E-2</v>
      </c>
      <c r="D10" s="90"/>
      <c r="E10" s="94"/>
    </row>
    <row r="11" spans="2:5" ht="15" x14ac:dyDescent="0.25">
      <c r="B11" s="93" t="s">
        <v>25</v>
      </c>
      <c r="C11" s="118">
        <f>'Average debt premium'!D11</f>
        <v>1.806E-2</v>
      </c>
      <c r="D11" s="109"/>
      <c r="E11" s="112"/>
    </row>
    <row r="12" spans="2:5" ht="15" x14ac:dyDescent="0.25">
      <c r="B12" s="93" t="s">
        <v>26</v>
      </c>
      <c r="C12" s="119">
        <v>0.42</v>
      </c>
      <c r="D12" s="109"/>
      <c r="E12" s="112"/>
    </row>
    <row r="13" spans="2:5" ht="15" x14ac:dyDescent="0.25">
      <c r="B13" s="93" t="s">
        <v>27</v>
      </c>
      <c r="C13" s="114">
        <v>0.4</v>
      </c>
      <c r="D13" s="109"/>
      <c r="E13" s="112"/>
    </row>
    <row r="14" spans="2:5" ht="15" x14ac:dyDescent="0.25">
      <c r="B14" s="93" t="s">
        <v>28</v>
      </c>
      <c r="C14" s="114">
        <v>0</v>
      </c>
      <c r="D14" s="109"/>
      <c r="E14" s="112"/>
    </row>
    <row r="15" spans="2:5" ht="15" x14ac:dyDescent="0.25">
      <c r="B15" s="93" t="s">
        <v>29</v>
      </c>
      <c r="C15" s="120">
        <v>7.0000000000000007E-2</v>
      </c>
      <c r="D15" s="109"/>
      <c r="E15" s="112"/>
    </row>
    <row r="16" spans="2:5" ht="15" x14ac:dyDescent="0.25">
      <c r="B16" s="93" t="s">
        <v>30</v>
      </c>
      <c r="C16" s="120">
        <v>0.28000000000000003</v>
      </c>
      <c r="D16" s="109"/>
      <c r="E16" s="112"/>
    </row>
    <row r="17" spans="2:5" ht="15" x14ac:dyDescent="0.25">
      <c r="B17" s="93" t="s">
        <v>31</v>
      </c>
      <c r="C17" s="120">
        <v>0.28000000000000003</v>
      </c>
      <c r="D17" s="109"/>
      <c r="E17" s="112"/>
    </row>
    <row r="18" spans="2:5" ht="15" x14ac:dyDescent="0.25">
      <c r="B18" s="93" t="s">
        <v>32</v>
      </c>
      <c r="C18" s="118">
        <v>2E-3</v>
      </c>
      <c r="D18" s="109"/>
      <c r="E18" s="112"/>
    </row>
    <row r="19" spans="2:5" ht="15" x14ac:dyDescent="0.25">
      <c r="B19" s="93" t="s">
        <v>33</v>
      </c>
      <c r="C19" s="114">
        <v>0.69</v>
      </c>
      <c r="D19" s="113"/>
      <c r="E19" s="112"/>
    </row>
    <row r="20" spans="2:5" ht="15" x14ac:dyDescent="0.25">
      <c r="B20" s="92" t="s">
        <v>34</v>
      </c>
      <c r="C20" s="132">
        <f>IFERROR(C10*(1-C17)+C19*C15,"")</f>
        <v>6.6029761613611612E-2</v>
      </c>
      <c r="D20" s="110"/>
      <c r="E20" s="111"/>
    </row>
    <row r="21" spans="2:5" ht="15" x14ac:dyDescent="0.25">
      <c r="B21" s="93" t="s">
        <v>35</v>
      </c>
      <c r="C21" s="118">
        <f>IFERROR(C10+C11+C18,"")</f>
        <v>4.4684668907793906E-2</v>
      </c>
      <c r="D21" s="109"/>
      <c r="E21" s="121"/>
    </row>
    <row r="22" spans="2:5" ht="15" x14ac:dyDescent="0.25">
      <c r="B22" s="102" t="s">
        <v>36</v>
      </c>
      <c r="C22" s="122">
        <f>IFERROR(C20*(1-C12)+(C21)*C12,"")</f>
        <v>5.7064822677168184E-2</v>
      </c>
      <c r="D22" s="130">
        <v>1.0500000000000001E-2</v>
      </c>
      <c r="E22" s="111"/>
    </row>
    <row r="23" spans="2:5" ht="15" x14ac:dyDescent="0.25">
      <c r="B23" s="103" t="s">
        <v>37</v>
      </c>
      <c r="C23" s="123">
        <f>IFERROR(C20*(1-C12)+(C21)*(1-C16)*C12,"")</f>
        <v>5.1809905613611616E-2</v>
      </c>
      <c r="D23" s="131">
        <v>1.0500000000000001E-2</v>
      </c>
      <c r="E23" s="116"/>
    </row>
    <row r="24" spans="2:5" ht="15" x14ac:dyDescent="0.25">
      <c r="B24" s="90"/>
      <c r="C24" s="109"/>
      <c r="D24" s="109"/>
      <c r="E24" s="109"/>
    </row>
    <row r="25" spans="2:5" ht="15" x14ac:dyDescent="0.25">
      <c r="B25" s="90"/>
      <c r="C25" s="109"/>
      <c r="D25" s="109"/>
      <c r="E25" s="109"/>
    </row>
    <row r="26" spans="2:5" ht="15" x14ac:dyDescent="0.25">
      <c r="B26" s="97" t="s">
        <v>38</v>
      </c>
      <c r="C26" s="117"/>
      <c r="D26" s="117"/>
      <c r="E26" s="117"/>
    </row>
    <row r="27" spans="2:5" ht="15" x14ac:dyDescent="0.25">
      <c r="B27" s="90"/>
      <c r="C27" s="109"/>
      <c r="D27" s="109"/>
      <c r="E27" s="109"/>
    </row>
    <row r="28" spans="2:5" ht="15" x14ac:dyDescent="0.25">
      <c r="B28" s="92"/>
      <c r="C28" s="111"/>
      <c r="D28" s="141" t="s">
        <v>39</v>
      </c>
      <c r="E28" s="142"/>
    </row>
    <row r="29" spans="2:5" ht="15" x14ac:dyDescent="0.25">
      <c r="B29" s="104" t="s">
        <v>40</v>
      </c>
      <c r="C29" s="124" t="s">
        <v>41</v>
      </c>
      <c r="D29" s="125" t="s">
        <v>42</v>
      </c>
      <c r="E29" s="124" t="s">
        <v>43</v>
      </c>
    </row>
    <row r="30" spans="2:5" ht="15" x14ac:dyDescent="0.25">
      <c r="B30" s="93">
        <v>25</v>
      </c>
      <c r="C30" s="115">
        <v>-0.67400000000000004</v>
      </c>
      <c r="D30" s="126">
        <f>IFERROR($C$22+($D$22*C30),"")</f>
        <v>4.9987822677168184E-2</v>
      </c>
      <c r="E30" s="127">
        <f>IFERROR($C$23+($D$23*C30),"")</f>
        <v>4.4732905613611616E-2</v>
      </c>
    </row>
    <row r="31" spans="2:5" ht="15" x14ac:dyDescent="0.25">
      <c r="B31" s="93">
        <v>50</v>
      </c>
      <c r="C31" s="115">
        <v>0</v>
      </c>
      <c r="D31" s="126">
        <f>IFERROR($C$22+($D$22*C31),"")</f>
        <v>5.7064822677168184E-2</v>
      </c>
      <c r="E31" s="127">
        <f>IFERROR($C$23+($D$23*C31),"")</f>
        <v>5.1809905613611616E-2</v>
      </c>
    </row>
    <row r="32" spans="2:5" ht="15" x14ac:dyDescent="0.25">
      <c r="B32" s="93">
        <v>67</v>
      </c>
      <c r="C32" s="115">
        <v>0.44</v>
      </c>
      <c r="D32" s="126">
        <f>IFERROR($C$22+($D$22*C32),"")</f>
        <v>6.1684822677168183E-2</v>
      </c>
      <c r="E32" s="127">
        <f>IFERROR($C$23+($D$23*C32),"")</f>
        <v>5.6429905613611615E-2</v>
      </c>
    </row>
    <row r="33" spans="2:5" ht="15" x14ac:dyDescent="0.25">
      <c r="B33" s="95">
        <v>75</v>
      </c>
      <c r="C33" s="116">
        <v>0.67400000000000004</v>
      </c>
      <c r="D33" s="128">
        <f>IFERROR($C$22+($D$22*C33),"")</f>
        <v>6.4141822677168184E-2</v>
      </c>
      <c r="E33" s="129">
        <f>IFERROR($C$23+($D$23*C33),"")</f>
        <v>5.8886905613611616E-2</v>
      </c>
    </row>
    <row r="34" spans="2:5" ht="15" x14ac:dyDescent="0.25">
      <c r="B34" s="105"/>
      <c r="C34" s="90"/>
      <c r="D34" s="90"/>
      <c r="E34" s="90"/>
    </row>
    <row r="35" spans="2:5" ht="15" x14ac:dyDescent="0.25">
      <c r="B35" s="105"/>
      <c r="C35" s="90"/>
      <c r="D35" s="90"/>
      <c r="E35" s="90"/>
    </row>
    <row r="36" spans="2:5" ht="15" x14ac:dyDescent="0.25">
      <c r="B36" s="106"/>
      <c r="C36" s="90"/>
      <c r="D36" s="90"/>
      <c r="E36" s="90"/>
    </row>
    <row r="37" spans="2:5" ht="15" x14ac:dyDescent="0.25">
      <c r="B37" s="105"/>
      <c r="C37" s="90"/>
      <c r="D37" s="90"/>
      <c r="E37" s="90"/>
    </row>
    <row r="38" spans="2:5" ht="15" x14ac:dyDescent="0.25">
      <c r="B38" s="91"/>
      <c r="C38" s="90"/>
      <c r="D38" s="90"/>
      <c r="E38" s="105"/>
    </row>
    <row r="39" spans="2:5" x14ac:dyDescent="0.35">
      <c r="B39" s="90"/>
      <c r="C39" s="90"/>
      <c r="D39" s="90"/>
      <c r="E39" s="101"/>
    </row>
    <row r="40" spans="2:5" x14ac:dyDescent="0.35">
      <c r="B40" s="90"/>
      <c r="C40" s="90"/>
      <c r="D40" s="90"/>
      <c r="E40" s="96"/>
    </row>
    <row r="41" spans="2:5" x14ac:dyDescent="0.35">
      <c r="B41" s="90"/>
      <c r="C41" s="90"/>
      <c r="D41" s="90"/>
      <c r="E41" s="107"/>
    </row>
    <row r="42" spans="2:5" x14ac:dyDescent="0.35">
      <c r="B42" s="108"/>
      <c r="C42" s="108"/>
      <c r="D42" s="108"/>
      <c r="E42" s="108"/>
    </row>
    <row r="43" spans="2:5" x14ac:dyDescent="0.35">
      <c r="B43" s="108"/>
      <c r="C43" s="108"/>
      <c r="D43" s="108"/>
      <c r="E43" s="108"/>
    </row>
    <row r="44" spans="2:5" x14ac:dyDescent="0.35">
      <c r="B44" s="108"/>
      <c r="C44" s="108"/>
      <c r="D44" s="108"/>
      <c r="E44" s="108"/>
    </row>
    <row r="45" spans="2:5" x14ac:dyDescent="0.35">
      <c r="B45" s="108"/>
      <c r="C45" s="108"/>
      <c r="D45" s="108"/>
      <c r="E45" s="108"/>
    </row>
    <row r="46" spans="2:5" x14ac:dyDescent="0.35">
      <c r="B46" s="108"/>
      <c r="C46" s="108"/>
      <c r="D46" s="108"/>
      <c r="E46" s="108"/>
    </row>
  </sheetData>
  <mergeCells count="3">
    <mergeCell ref="B7:E7"/>
    <mergeCell ref="B8:E8"/>
    <mergeCell ref="D28:E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9"/>
  <sheetViews>
    <sheetView topLeftCell="C31" workbookViewId="0">
      <selection activeCell="H21" sqref="H21"/>
    </sheetView>
  </sheetViews>
  <sheetFormatPr defaultColWidth="9.1796875" defaultRowHeight="14.5" x14ac:dyDescent="0.35"/>
  <cols>
    <col min="1" max="1" width="2.81640625" style="2" customWidth="1"/>
    <col min="2" max="2" width="30.81640625" style="2" customWidth="1"/>
    <col min="3" max="8" width="20.7265625" style="2" customWidth="1"/>
    <col min="9" max="13" width="20.7265625" style="2" hidden="1" customWidth="1"/>
    <col min="14" max="14" width="20.7265625" style="2" customWidth="1"/>
    <col min="15" max="27" width="20.7265625" style="2" hidden="1" customWidth="1"/>
    <col min="28" max="28" width="15" style="2" hidden="1" customWidth="1"/>
    <col min="29" max="29" width="9.1796875" style="2"/>
    <col min="30" max="30" width="12.26953125" style="2" customWidth="1"/>
    <col min="31" max="31" width="13" style="2" customWidth="1"/>
    <col min="32" max="32" width="14" style="2" customWidth="1"/>
    <col min="33" max="33" width="15.453125" style="2" customWidth="1"/>
    <col min="34" max="34" width="12.1796875" style="2" customWidth="1"/>
    <col min="35" max="35" width="15.453125" style="2" customWidth="1"/>
    <col min="36" max="16384" width="9.1796875" style="2"/>
  </cols>
  <sheetData>
    <row r="1" spans="1:35" ht="23.25" x14ac:dyDescent="0.35">
      <c r="A1" s="1" t="s">
        <v>0</v>
      </c>
      <c r="H1" s="3"/>
    </row>
    <row r="3" spans="1:35" ht="15" x14ac:dyDescent="0.25">
      <c r="B3" s="2" t="s">
        <v>1</v>
      </c>
      <c r="C3" s="4">
        <f>[1]Inputs!C17</f>
        <v>43009</v>
      </c>
      <c r="E3" s="5"/>
    </row>
    <row r="4" spans="1:35" ht="15" x14ac:dyDescent="0.25">
      <c r="B4" s="2" t="s">
        <v>2</v>
      </c>
      <c r="C4" s="6">
        <v>5</v>
      </c>
      <c r="E4" s="5"/>
    </row>
    <row r="5" spans="1:35" ht="15" x14ac:dyDescent="0.25">
      <c r="B5" s="2" t="s">
        <v>3</v>
      </c>
      <c r="C5" s="7">
        <f>C3+(365.25*C4)</f>
        <v>44835.25</v>
      </c>
      <c r="E5" s="5"/>
    </row>
    <row r="7" spans="1:35" ht="15" x14ac:dyDescent="0.25">
      <c r="C7" s="144" t="s">
        <v>4</v>
      </c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6"/>
      <c r="AB7" s="8"/>
      <c r="AC7" s="8"/>
      <c r="AD7" s="8"/>
      <c r="AE7" s="8"/>
      <c r="AF7" s="8"/>
      <c r="AG7" s="8"/>
    </row>
    <row r="8" spans="1:35" ht="15" customHeight="1" x14ac:dyDescent="0.35">
      <c r="B8" s="9" t="s">
        <v>5</v>
      </c>
      <c r="C8" s="10" t="str">
        <f t="array" ref="C8:AA11">TRANSPOSE('[1]RFR govt bond summary'!$B$60:$G$84)</f>
        <v>NZGB 6 12/15/17</v>
      </c>
      <c r="D8" s="11" t="str">
        <v>NZGB 5 03/15/19</v>
      </c>
      <c r="E8" s="10" t="str">
        <v>NZGB 3 04/15/20</v>
      </c>
      <c r="F8" s="11" t="str">
        <v>NZGB 6 05/15/21</v>
      </c>
      <c r="G8" s="12" t="str">
        <v>NZGB 5 1/2 04/15/23</v>
      </c>
      <c r="H8" s="12" t="str">
        <v>NZGB 2 3/4 04/15/25</v>
      </c>
      <c r="I8" s="12" t="str">
        <v>NZGB 4 1/2 04/15/27</v>
      </c>
      <c r="J8" s="11" t="str">
        <v>NZGB 3 1/2 04/14/33</v>
      </c>
      <c r="K8" s="11" t="str">
        <v>NZGB 2 3/4 04/15/37</v>
      </c>
      <c r="L8" s="11" t="str">
        <v/>
      </c>
      <c r="M8" s="11" t="str">
        <v/>
      </c>
      <c r="N8" s="13" t="str">
        <v/>
      </c>
      <c r="O8" s="14" t="str">
        <v/>
      </c>
      <c r="P8" s="15" t="str">
        <v/>
      </c>
      <c r="Q8" s="16" t="str">
        <v/>
      </c>
      <c r="R8" s="15" t="str">
        <v/>
      </c>
      <c r="S8" s="17" t="str">
        <v/>
      </c>
      <c r="T8" s="17" t="str">
        <v/>
      </c>
      <c r="U8" s="15" t="str">
        <v/>
      </c>
      <c r="V8" s="15" t="str">
        <v/>
      </c>
      <c r="W8" s="15" t="str">
        <v/>
      </c>
      <c r="X8" s="15" t="str">
        <v/>
      </c>
      <c r="Y8" s="15" t="str">
        <v/>
      </c>
      <c r="Z8" s="15" t="str">
        <v/>
      </c>
      <c r="AA8" s="15" t="str">
        <v/>
      </c>
      <c r="AB8" s="15" t="s">
        <v>6</v>
      </c>
      <c r="AD8" s="154" t="s">
        <v>10</v>
      </c>
      <c r="AE8" s="151" t="s">
        <v>55</v>
      </c>
      <c r="AF8" s="151" t="s">
        <v>11</v>
      </c>
      <c r="AG8" s="151" t="s">
        <v>12</v>
      </c>
      <c r="AH8" s="151" t="s">
        <v>13</v>
      </c>
      <c r="AI8" s="151" t="s">
        <v>14</v>
      </c>
    </row>
    <row r="9" spans="1:35" x14ac:dyDescent="0.35">
      <c r="B9" s="9" t="s">
        <v>7</v>
      </c>
      <c r="C9" s="10" t="str">
        <v>AA+</v>
      </c>
      <c r="D9" s="11" t="str">
        <v>AA+</v>
      </c>
      <c r="E9" s="10" t="str">
        <v>AA+</v>
      </c>
      <c r="F9" s="11" t="str">
        <v>AA+</v>
      </c>
      <c r="G9" s="12" t="str">
        <v>AA+</v>
      </c>
      <c r="H9" s="12" t="str">
        <v>AA+</v>
      </c>
      <c r="I9" s="12" t="str">
        <v>AA+</v>
      </c>
      <c r="J9" s="12" t="str">
        <v>AA+</v>
      </c>
      <c r="K9" s="12" t="str">
        <v>AA+</v>
      </c>
      <c r="L9" s="12" t="str">
        <v/>
      </c>
      <c r="M9" s="11" t="str">
        <v/>
      </c>
      <c r="N9" s="10" t="str">
        <v/>
      </c>
      <c r="O9" s="18" t="str">
        <v/>
      </c>
      <c r="P9" s="19" t="str">
        <v/>
      </c>
      <c r="Q9" s="2" t="str">
        <v/>
      </c>
      <c r="R9" s="19" t="str">
        <v/>
      </c>
      <c r="S9" s="20" t="str">
        <v/>
      </c>
      <c r="T9" s="20" t="str">
        <v/>
      </c>
      <c r="U9" s="19" t="str">
        <v/>
      </c>
      <c r="V9" s="19" t="str">
        <v/>
      </c>
      <c r="W9" s="19" t="str">
        <v/>
      </c>
      <c r="X9" s="19" t="str">
        <v/>
      </c>
      <c r="Y9" s="19" t="str">
        <v/>
      </c>
      <c r="Z9" s="19" t="str">
        <v/>
      </c>
      <c r="AA9" s="19" t="str">
        <v/>
      </c>
      <c r="AB9" s="19"/>
      <c r="AD9" s="155"/>
      <c r="AE9" s="152"/>
      <c r="AF9" s="152"/>
      <c r="AG9" s="152"/>
      <c r="AH9" s="152"/>
      <c r="AI9" s="152"/>
    </row>
    <row r="10" spans="1:35" x14ac:dyDescent="0.35">
      <c r="B10" s="9" t="s">
        <v>8</v>
      </c>
      <c r="C10" s="10" t="str">
        <v>S/A</v>
      </c>
      <c r="D10" s="10" t="str">
        <v>S/A</v>
      </c>
      <c r="E10" s="10" t="str">
        <v>S/A</v>
      </c>
      <c r="F10" s="11" t="str">
        <v>S/A</v>
      </c>
      <c r="G10" s="12" t="str">
        <v>S/A</v>
      </c>
      <c r="H10" s="12" t="str">
        <v>S/A</v>
      </c>
      <c r="I10" s="12" t="str">
        <v>S/A</v>
      </c>
      <c r="J10" s="12" t="str">
        <v>S/A</v>
      </c>
      <c r="K10" s="12" t="str">
        <v>S/A</v>
      </c>
      <c r="L10" s="12" t="str">
        <v/>
      </c>
      <c r="M10" s="11" t="str">
        <v/>
      </c>
      <c r="N10" s="10" t="str">
        <v/>
      </c>
      <c r="O10" s="18" t="str">
        <v/>
      </c>
      <c r="P10" s="19" t="str">
        <v/>
      </c>
      <c r="Q10" s="2" t="str">
        <v/>
      </c>
      <c r="R10" s="19" t="str">
        <v/>
      </c>
      <c r="S10" s="20" t="str">
        <v/>
      </c>
      <c r="T10" s="20" t="str">
        <v/>
      </c>
      <c r="U10" s="19" t="str">
        <v/>
      </c>
      <c r="V10" s="19" t="str">
        <v/>
      </c>
      <c r="W10" s="19" t="str">
        <v/>
      </c>
      <c r="X10" s="19" t="str">
        <v/>
      </c>
      <c r="Y10" s="19" t="str">
        <v/>
      </c>
      <c r="Z10" s="19" t="str">
        <v/>
      </c>
      <c r="AA10" s="19" t="str">
        <v/>
      </c>
      <c r="AB10" s="19"/>
      <c r="AD10" s="155"/>
      <c r="AE10" s="152"/>
      <c r="AF10" s="152"/>
      <c r="AG10" s="152"/>
      <c r="AH10" s="152"/>
      <c r="AI10" s="152"/>
    </row>
    <row r="11" spans="1:35" x14ac:dyDescent="0.35">
      <c r="B11" s="28" t="s">
        <v>9</v>
      </c>
      <c r="C11" s="21" t="str">
        <v>15/12/2017</v>
      </c>
      <c r="D11" s="22" t="str">
        <v>15/03/2019</v>
      </c>
      <c r="E11" s="21" t="str">
        <v>15/04/2020</v>
      </c>
      <c r="F11" s="22" t="str">
        <v>15/05/2021</v>
      </c>
      <c r="G11" s="23" t="str">
        <v>15/04/2023</v>
      </c>
      <c r="H11" s="23" t="str">
        <v>15/04/2025</v>
      </c>
      <c r="I11" s="22" t="str">
        <v>15/04/2027</v>
      </c>
      <c r="J11" s="22" t="str">
        <v>14/04/2033</v>
      </c>
      <c r="K11" s="22" t="str">
        <v>15/04/2037</v>
      </c>
      <c r="L11" s="22" t="str">
        <v/>
      </c>
      <c r="M11" s="22" t="str">
        <v/>
      </c>
      <c r="N11" s="21" t="str">
        <v/>
      </c>
      <c r="O11" s="24" t="str">
        <v/>
      </c>
      <c r="P11" s="25" t="str">
        <v/>
      </c>
      <c r="Q11" s="26" t="str">
        <v/>
      </c>
      <c r="R11" s="25" t="str">
        <v/>
      </c>
      <c r="S11" s="27" t="str">
        <v/>
      </c>
      <c r="T11" s="27" t="str">
        <v/>
      </c>
      <c r="U11" s="25" t="str">
        <v/>
      </c>
      <c r="V11" s="25" t="str">
        <v/>
      </c>
      <c r="W11" s="25" t="str">
        <v/>
      </c>
      <c r="X11" s="25" t="str">
        <v/>
      </c>
      <c r="Y11" s="25" t="str">
        <v/>
      </c>
      <c r="Z11" s="25" t="str">
        <v/>
      </c>
      <c r="AA11" s="25" t="str">
        <v/>
      </c>
      <c r="AB11" s="25"/>
      <c r="AD11" s="156"/>
      <c r="AE11" s="153"/>
      <c r="AF11" s="153"/>
      <c r="AG11" s="153"/>
      <c r="AH11" s="153"/>
      <c r="AI11" s="153"/>
    </row>
    <row r="12" spans="1:35" ht="15" x14ac:dyDescent="0.25">
      <c r="B12" s="29">
        <v>42919</v>
      </c>
      <c r="C12" s="30"/>
      <c r="D12" s="30"/>
      <c r="E12" s="30"/>
      <c r="F12" s="30">
        <v>2.456</v>
      </c>
      <c r="G12" s="30">
        <v>2.7469999999999999</v>
      </c>
      <c r="H12" s="30"/>
      <c r="I12" s="30"/>
      <c r="J12" s="30"/>
      <c r="K12" s="30"/>
      <c r="L12" s="30" t="str">
        <f ca="1">IFERROR(IF(ISBLANK(INDIRECT("'"&amp;'[1]RFR govt bond summary'!$C$3&amp;"!"&amp;'[1]RFR govt bond summary'!$G$69&amp;$AB12)),"",INDIRECT("'"&amp;'[1]RFR govt bond summary'!$C$3&amp;"!"&amp;'[1]RFR govt bond summary'!$G$69&amp;$AB12)),"")</f>
        <v/>
      </c>
      <c r="M12" s="30" t="str">
        <f ca="1">IFERROR(IF(ISBLANK(INDIRECT("'"&amp;'[1]RFR govt bond summary'!$C$3&amp;"!"&amp;'[1]RFR govt bond summary'!$G$70&amp;$AB12)),"",INDIRECT("'"&amp;'[1]RFR govt bond summary'!$C$3&amp;"!"&amp;'[1]RFR govt bond summary'!$G$70&amp;$AB12)),"")</f>
        <v/>
      </c>
      <c r="N12" s="30" t="str">
        <f ca="1">IFERROR(IF(ISBLANK(INDIRECT("'"&amp;'[1]RFR govt bond summary'!$C$3&amp;"!"&amp;'[1]RFR govt bond summary'!$G$71&amp;$AB12)),"",INDIRECT("'"&amp;'[1]RFR govt bond summary'!$C$3&amp;"!"&amp;'[1]RFR govt bond summary'!$G$71&amp;$AB12)),"")</f>
        <v/>
      </c>
      <c r="O12" s="30" t="str">
        <f ca="1">IFERROR(IF(ISBLANK(INDIRECT("'"&amp;'[1]RFR govt bond summary'!$C$3&amp;"!"&amp;'[1]RFR govt bond summary'!$G$72&amp;$AB12)),"",INDIRECT("'"&amp;'[1]RFR govt bond summary'!$C$3&amp;"!"&amp;'[1]RFR govt bond summary'!$G$72&amp;$AB12)),"")</f>
        <v/>
      </c>
      <c r="P12" s="30" t="str">
        <f ca="1">IFERROR(IF(ISBLANK(INDIRECT("'"&amp;'[1]RFR govt bond summary'!$C$3&amp;"!"&amp;'[1]RFR govt bond summary'!$G$73&amp;$AB12)),"",INDIRECT("'"&amp;'[1]RFR govt bond summary'!$C$3&amp;"!"&amp;'[1]RFR govt bond summary'!$G$73&amp;$AB12)),"")</f>
        <v/>
      </c>
      <c r="Q12" s="30" t="str">
        <f ca="1">IFERROR(IF(ISBLANK(INDIRECT("'"&amp;'[1]RFR govt bond summary'!$C$3&amp;"!"&amp;'[1]RFR govt bond summary'!$G$74&amp;$AB12)),"",INDIRECT("'"&amp;'[1]RFR govt bond summary'!$C$3&amp;"!"&amp;'[1]RFR govt bond summary'!$G$74&amp;$AB12)),"")</f>
        <v/>
      </c>
      <c r="R12" s="30" t="str">
        <f ca="1">IFERROR(IF(ISBLANK(INDIRECT("'"&amp;'[1]RFR govt bond summary'!$C$3&amp;"!"&amp;'[1]RFR govt bond summary'!$G$75&amp;$AB12)),"",INDIRECT("'"&amp;'[1]RFR govt bond summary'!$C$3&amp;"!"&amp;'[1]RFR govt bond summary'!$G$75&amp;$AB12)),"")</f>
        <v/>
      </c>
      <c r="S12" s="30" t="str">
        <f ca="1">IFERROR(IF(ISBLANK(INDIRECT("'"&amp;'[1]RFR govt bond summary'!$C$3&amp;"!"&amp;'[1]RFR govt bond summary'!$G$76&amp;$AB12)),"",INDIRECT("'"&amp;'[1]RFR govt bond summary'!$C$3&amp;"!"&amp;'[1]RFR govt bond summary'!$G$76&amp;$AB12)),"")</f>
        <v/>
      </c>
      <c r="T12" s="30" t="str">
        <f ca="1">IFERROR(IF(ISBLANK(INDIRECT("'"&amp;'[1]RFR govt bond summary'!$C$3&amp;"!"&amp;'[1]RFR govt bond summary'!$G$77&amp;$AB12)),"",INDIRECT("'"&amp;'[1]RFR govt bond summary'!$C$3&amp;"!"&amp;'[1]RFR govt bond summary'!$G$77&amp;$AB12)),"")</f>
        <v/>
      </c>
      <c r="U12" s="30" t="str">
        <f ca="1">IFERROR(IF(ISBLANK(INDIRECT("'"&amp;'[1]RFR govt bond summary'!$C$3&amp;"!"&amp;'[1]RFR govt bond summary'!$G$78&amp;$AB12)),"",INDIRECT("'"&amp;'[1]RFR govt bond summary'!$C$3&amp;"!"&amp;'[1]RFR govt bond summary'!$G$78&amp;$AB12)),"")</f>
        <v/>
      </c>
      <c r="V12" s="30" t="str">
        <f ca="1">IFERROR(IF(ISBLANK(INDIRECT("'"&amp;'[1]RFR govt bond summary'!$C$3&amp;"!"&amp;'[1]RFR govt bond summary'!$G$79&amp;$AB12)),"",INDIRECT("'"&amp;'[1]RFR govt bond summary'!$C$3&amp;"!"&amp;'[1]RFR govt bond summary'!$G$79&amp;$AB12)),"")</f>
        <v/>
      </c>
      <c r="W12" s="30" t="str">
        <f ca="1">IFERROR(IF(ISBLANK(INDIRECT("'"&amp;'[1]RFR govt bond summary'!$C$3&amp;"!"&amp;'[1]RFR govt bond summary'!$G$80&amp;$AB12)),"",INDIRECT("'"&amp;'[1]RFR govt bond summary'!$C$3&amp;"!"&amp;'[1]RFR govt bond summary'!$G$80&amp;$AB12)),"")</f>
        <v/>
      </c>
      <c r="X12" s="30" t="str">
        <f ca="1">IFERROR(IF(ISBLANK(INDIRECT("'"&amp;'[1]RFR govt bond summary'!$C$3&amp;"!"&amp;'[1]RFR govt bond summary'!$G$81&amp;$AB12)),"",INDIRECT("'"&amp;'[1]RFR govt bond summary'!$C$3&amp;"!"&amp;'[1]RFR govt bond summary'!$G$81&amp;$AB12)),"")</f>
        <v/>
      </c>
      <c r="Y12" s="30" t="str">
        <f ca="1">IFERROR(IF(ISBLANK(INDIRECT("'"&amp;'[1]RFR govt bond summary'!$C$3&amp;"!"&amp;'[1]RFR govt bond summary'!$G$82&amp;$AB12)),"",INDIRECT("'"&amp;'[1]RFR govt bond summary'!$C$3&amp;"!"&amp;'[1]RFR govt bond summary'!$G$82&amp;$AB12)),"")</f>
        <v/>
      </c>
      <c r="Z12" s="30" t="str">
        <f ca="1">IFERROR(IF(ISBLANK(INDIRECT("'"&amp;'[1]RFR govt bond summary'!$C$3&amp;"!"&amp;'[1]RFR govt bond summary'!$G$83&amp;$AB12)),"",INDIRECT("'"&amp;'[1]RFR govt bond summary'!$C$3&amp;"!"&amp;'[1]RFR govt bond summary'!$G$83&amp;$AB12)),"")</f>
        <v/>
      </c>
      <c r="AA12" s="30" t="str">
        <f ca="1">IFERROR(IF(ISBLANK(INDIRECT("'"&amp;'[1]RFR govt bond summary'!$C$3&amp;"!"&amp;'[1]RFR govt bond summary'!$G$84&amp;$AB12)),"",INDIRECT("'"&amp;'[1]RFR govt bond summary'!$C$3&amp;"!"&amp;'[1]RFR govt bond summary'!$G$84&amp;$AB12)),"")</f>
        <v/>
      </c>
      <c r="AB12" s="19">
        <v>26</v>
      </c>
      <c r="AD12" s="61">
        <f>B12+365.25*5</f>
        <v>44745.25</v>
      </c>
      <c r="AE12" s="16">
        <f>($F$11-B12)/365.25</f>
        <v>3.8658453114305269</v>
      </c>
      <c r="AF12" s="16">
        <f>($G$11-B12)/365.25</f>
        <v>5.7823408624229984</v>
      </c>
      <c r="AG12" s="63">
        <f>G12-F12</f>
        <v>0.29099999999999993</v>
      </c>
      <c r="AH12" s="16">
        <f>F12+AG12*(AD12-$F$11)/($G$11-$F$11)</f>
        <v>2.6282096428571426</v>
      </c>
      <c r="AI12" s="17">
        <f>((1+AH12/200)^2-1)*100</f>
        <v>2.6454783576741692</v>
      </c>
    </row>
    <row r="13" spans="1:35" ht="15" x14ac:dyDescent="0.25">
      <c r="B13" s="29">
        <v>42920</v>
      </c>
      <c r="C13" s="30"/>
      <c r="D13" s="30"/>
      <c r="E13" s="30"/>
      <c r="F13" s="30">
        <v>2.4119999999999999</v>
      </c>
      <c r="G13" s="30">
        <v>2.702</v>
      </c>
      <c r="H13" s="30"/>
      <c r="I13" s="30"/>
      <c r="J13" s="30"/>
      <c r="K13" s="30"/>
      <c r="L13" s="30" t="str">
        <f ca="1">IFERROR(IF(ISBLANK(INDIRECT("'"&amp;'[1]RFR govt bond summary'!$C$3&amp;"!"&amp;'[1]RFR govt bond summary'!$G$69&amp;$AB13)),"",INDIRECT("'"&amp;'[1]RFR govt bond summary'!$C$3&amp;"!"&amp;'[1]RFR govt bond summary'!$G$69&amp;$AB13)),"")</f>
        <v/>
      </c>
      <c r="M13" s="30" t="str">
        <f ca="1">IFERROR(IF(ISBLANK(INDIRECT("'"&amp;'[1]RFR govt bond summary'!$C$3&amp;"!"&amp;'[1]RFR govt bond summary'!$G$70&amp;$AB13)),"",INDIRECT("'"&amp;'[1]RFR govt bond summary'!$C$3&amp;"!"&amp;'[1]RFR govt bond summary'!$G$70&amp;$AB13)),"")</f>
        <v/>
      </c>
      <c r="N13" s="30" t="str">
        <f ca="1">IFERROR(IF(ISBLANK(INDIRECT("'"&amp;'[1]RFR govt bond summary'!$C$3&amp;"!"&amp;'[1]RFR govt bond summary'!$G$71&amp;$AB13)),"",INDIRECT("'"&amp;'[1]RFR govt bond summary'!$C$3&amp;"!"&amp;'[1]RFR govt bond summary'!$G$71&amp;$AB13)),"")</f>
        <v/>
      </c>
      <c r="O13" s="30" t="str">
        <f ca="1">IFERROR(IF(ISBLANK(INDIRECT("'"&amp;'[1]RFR govt bond summary'!$C$3&amp;"!"&amp;'[1]RFR govt bond summary'!$G$72&amp;$AB13)),"",INDIRECT("'"&amp;'[1]RFR govt bond summary'!$C$3&amp;"!"&amp;'[1]RFR govt bond summary'!$G$72&amp;$AB13)),"")</f>
        <v/>
      </c>
      <c r="P13" s="30" t="str">
        <f ca="1">IFERROR(IF(ISBLANK(INDIRECT("'"&amp;'[1]RFR govt bond summary'!$C$3&amp;"!"&amp;'[1]RFR govt bond summary'!$G$73&amp;$AB13)),"",INDIRECT("'"&amp;'[1]RFR govt bond summary'!$C$3&amp;"!"&amp;'[1]RFR govt bond summary'!$G$73&amp;$AB13)),"")</f>
        <v/>
      </c>
      <c r="Q13" s="30" t="str">
        <f ca="1">IFERROR(IF(ISBLANK(INDIRECT("'"&amp;'[1]RFR govt bond summary'!$C$3&amp;"!"&amp;'[1]RFR govt bond summary'!$G$74&amp;$AB13)),"",INDIRECT("'"&amp;'[1]RFR govt bond summary'!$C$3&amp;"!"&amp;'[1]RFR govt bond summary'!$G$74&amp;$AB13)),"")</f>
        <v/>
      </c>
      <c r="R13" s="30" t="str">
        <f ca="1">IFERROR(IF(ISBLANK(INDIRECT("'"&amp;'[1]RFR govt bond summary'!$C$3&amp;"!"&amp;'[1]RFR govt bond summary'!$G$75&amp;$AB13)),"",INDIRECT("'"&amp;'[1]RFR govt bond summary'!$C$3&amp;"!"&amp;'[1]RFR govt bond summary'!$G$75&amp;$AB13)),"")</f>
        <v/>
      </c>
      <c r="S13" s="30" t="str">
        <f ca="1">IFERROR(IF(ISBLANK(INDIRECT("'"&amp;'[1]RFR govt bond summary'!$C$3&amp;"!"&amp;'[1]RFR govt bond summary'!$G$76&amp;$AB13)),"",INDIRECT("'"&amp;'[1]RFR govt bond summary'!$C$3&amp;"!"&amp;'[1]RFR govt bond summary'!$G$76&amp;$AB13)),"")</f>
        <v/>
      </c>
      <c r="T13" s="30" t="str">
        <f ca="1">IFERROR(IF(ISBLANK(INDIRECT("'"&amp;'[1]RFR govt bond summary'!$C$3&amp;"!"&amp;'[1]RFR govt bond summary'!$G$77&amp;$AB13)),"",INDIRECT("'"&amp;'[1]RFR govt bond summary'!$C$3&amp;"!"&amp;'[1]RFR govt bond summary'!$G$77&amp;$AB13)),"")</f>
        <v/>
      </c>
      <c r="U13" s="30" t="str">
        <f ca="1">IFERROR(IF(ISBLANK(INDIRECT("'"&amp;'[1]RFR govt bond summary'!$C$3&amp;"!"&amp;'[1]RFR govt bond summary'!$G$78&amp;$AB13)),"",INDIRECT("'"&amp;'[1]RFR govt bond summary'!$C$3&amp;"!"&amp;'[1]RFR govt bond summary'!$G$78&amp;$AB13)),"")</f>
        <v/>
      </c>
      <c r="V13" s="30" t="str">
        <f ca="1">IFERROR(IF(ISBLANK(INDIRECT("'"&amp;'[1]RFR govt bond summary'!$C$3&amp;"!"&amp;'[1]RFR govt bond summary'!$G$79&amp;$AB13)),"",INDIRECT("'"&amp;'[1]RFR govt bond summary'!$C$3&amp;"!"&amp;'[1]RFR govt bond summary'!$G$79&amp;$AB13)),"")</f>
        <v/>
      </c>
      <c r="W13" s="30" t="str">
        <f ca="1">IFERROR(IF(ISBLANK(INDIRECT("'"&amp;'[1]RFR govt bond summary'!$C$3&amp;"!"&amp;'[1]RFR govt bond summary'!$G$80&amp;$AB13)),"",INDIRECT("'"&amp;'[1]RFR govt bond summary'!$C$3&amp;"!"&amp;'[1]RFR govt bond summary'!$G$80&amp;$AB13)),"")</f>
        <v/>
      </c>
      <c r="X13" s="30" t="str">
        <f ca="1">IFERROR(IF(ISBLANK(INDIRECT("'"&amp;'[1]RFR govt bond summary'!$C$3&amp;"!"&amp;'[1]RFR govt bond summary'!$G$81&amp;$AB13)),"",INDIRECT("'"&amp;'[1]RFR govt bond summary'!$C$3&amp;"!"&amp;'[1]RFR govt bond summary'!$G$81&amp;$AB13)),"")</f>
        <v/>
      </c>
      <c r="Y13" s="30" t="str">
        <f ca="1">IFERROR(IF(ISBLANK(INDIRECT("'"&amp;'[1]RFR govt bond summary'!$C$3&amp;"!"&amp;'[1]RFR govt bond summary'!$G$82&amp;$AB13)),"",INDIRECT("'"&amp;'[1]RFR govt bond summary'!$C$3&amp;"!"&amp;'[1]RFR govt bond summary'!$G$82&amp;$AB13)),"")</f>
        <v/>
      </c>
      <c r="Z13" s="30" t="str">
        <f ca="1">IFERROR(IF(ISBLANK(INDIRECT("'"&amp;'[1]RFR govt bond summary'!$C$3&amp;"!"&amp;'[1]RFR govt bond summary'!$G$83&amp;$AB13)),"",INDIRECT("'"&amp;'[1]RFR govt bond summary'!$C$3&amp;"!"&amp;'[1]RFR govt bond summary'!$G$83&amp;$AB13)),"")</f>
        <v/>
      </c>
      <c r="AA13" s="30" t="str">
        <f ca="1">IFERROR(IF(ISBLANK(INDIRECT("'"&amp;'[1]RFR govt bond summary'!$C$3&amp;"!"&amp;'[1]RFR govt bond summary'!$G$84&amp;$AB13)),"",INDIRECT("'"&amp;'[1]RFR govt bond summary'!$C$3&amp;"!"&amp;'[1]RFR govt bond summary'!$G$84&amp;$AB13)),"")</f>
        <v/>
      </c>
      <c r="AB13" s="19">
        <f>AB12+1</f>
        <v>27</v>
      </c>
      <c r="AD13" s="66">
        <f t="shared" ref="AD13:AD76" si="0">B13+365.25*5</f>
        <v>44746.25</v>
      </c>
      <c r="AE13" s="2">
        <f t="shared" ref="AE13:AE76" si="1">($F$11-B13)/365.25</f>
        <v>3.8631074606433948</v>
      </c>
      <c r="AF13" s="2">
        <f t="shared" ref="AF13:AF76" si="2">($G$11-B13)/365.25</f>
        <v>5.7796030116358654</v>
      </c>
      <c r="AG13" s="35">
        <f t="shared" ref="AG13:AG76" si="3">G13-F13</f>
        <v>0.29000000000000004</v>
      </c>
      <c r="AH13" s="2">
        <f t="shared" ref="AH13:AH76" si="4">F13+AG13*(AD13-$F$11)/($G$11-$F$11)</f>
        <v>2.5840321428571427</v>
      </c>
      <c r="AI13" s="20">
        <f t="shared" ref="AI13:AI76" si="5">((1+AH13/200)^2-1)*100</f>
        <v>2.6007251981454482</v>
      </c>
    </row>
    <row r="14" spans="1:35" ht="15" x14ac:dyDescent="0.25">
      <c r="B14" s="29">
        <v>42921</v>
      </c>
      <c r="C14" s="30"/>
      <c r="D14" s="30"/>
      <c r="E14" s="30"/>
      <c r="F14" s="30">
        <v>2.3839999999999999</v>
      </c>
      <c r="G14" s="30">
        <v>2.669</v>
      </c>
      <c r="H14" s="30"/>
      <c r="I14" s="30"/>
      <c r="J14" s="30"/>
      <c r="K14" s="30"/>
      <c r="L14" s="30" t="str">
        <f ca="1">IFERROR(IF(ISBLANK(INDIRECT("'"&amp;'[1]RFR govt bond summary'!$C$3&amp;"!"&amp;'[1]RFR govt bond summary'!$G$69&amp;$AB14)),"",INDIRECT("'"&amp;'[1]RFR govt bond summary'!$C$3&amp;"!"&amp;'[1]RFR govt bond summary'!$G$69&amp;$AB14)),"")</f>
        <v/>
      </c>
      <c r="M14" s="30" t="str">
        <f ca="1">IFERROR(IF(ISBLANK(INDIRECT("'"&amp;'[1]RFR govt bond summary'!$C$3&amp;"!"&amp;'[1]RFR govt bond summary'!$G$70&amp;$AB14)),"",INDIRECT("'"&amp;'[1]RFR govt bond summary'!$C$3&amp;"!"&amp;'[1]RFR govt bond summary'!$G$70&amp;$AB14)),"")</f>
        <v/>
      </c>
      <c r="N14" s="30" t="str">
        <f ca="1">IFERROR(IF(ISBLANK(INDIRECT("'"&amp;'[1]RFR govt bond summary'!$C$3&amp;"!"&amp;'[1]RFR govt bond summary'!$G$71&amp;$AB14)),"",INDIRECT("'"&amp;'[1]RFR govt bond summary'!$C$3&amp;"!"&amp;'[1]RFR govt bond summary'!$G$71&amp;$AB14)),"")</f>
        <v/>
      </c>
      <c r="O14" s="30" t="str">
        <f ca="1">IFERROR(IF(ISBLANK(INDIRECT("'"&amp;'[1]RFR govt bond summary'!$C$3&amp;"!"&amp;'[1]RFR govt bond summary'!$G$72&amp;$AB14)),"",INDIRECT("'"&amp;'[1]RFR govt bond summary'!$C$3&amp;"!"&amp;'[1]RFR govt bond summary'!$G$72&amp;$AB14)),"")</f>
        <v/>
      </c>
      <c r="P14" s="30" t="str">
        <f ca="1">IFERROR(IF(ISBLANK(INDIRECT("'"&amp;'[1]RFR govt bond summary'!$C$3&amp;"!"&amp;'[1]RFR govt bond summary'!$G$73&amp;$AB14)),"",INDIRECT("'"&amp;'[1]RFR govt bond summary'!$C$3&amp;"!"&amp;'[1]RFR govt bond summary'!$G$73&amp;$AB14)),"")</f>
        <v/>
      </c>
      <c r="Q14" s="30" t="str">
        <f ca="1">IFERROR(IF(ISBLANK(INDIRECT("'"&amp;'[1]RFR govt bond summary'!$C$3&amp;"!"&amp;'[1]RFR govt bond summary'!$G$74&amp;$AB14)),"",INDIRECT("'"&amp;'[1]RFR govt bond summary'!$C$3&amp;"!"&amp;'[1]RFR govt bond summary'!$G$74&amp;$AB14)),"")</f>
        <v/>
      </c>
      <c r="R14" s="30" t="str">
        <f ca="1">IFERROR(IF(ISBLANK(INDIRECT("'"&amp;'[1]RFR govt bond summary'!$C$3&amp;"!"&amp;'[1]RFR govt bond summary'!$G$75&amp;$AB14)),"",INDIRECT("'"&amp;'[1]RFR govt bond summary'!$C$3&amp;"!"&amp;'[1]RFR govt bond summary'!$G$75&amp;$AB14)),"")</f>
        <v/>
      </c>
      <c r="S14" s="30" t="str">
        <f ca="1">IFERROR(IF(ISBLANK(INDIRECT("'"&amp;'[1]RFR govt bond summary'!$C$3&amp;"!"&amp;'[1]RFR govt bond summary'!$G$76&amp;$AB14)),"",INDIRECT("'"&amp;'[1]RFR govt bond summary'!$C$3&amp;"!"&amp;'[1]RFR govt bond summary'!$G$76&amp;$AB14)),"")</f>
        <v/>
      </c>
      <c r="T14" s="30" t="str">
        <f ca="1">IFERROR(IF(ISBLANK(INDIRECT("'"&amp;'[1]RFR govt bond summary'!$C$3&amp;"!"&amp;'[1]RFR govt bond summary'!$G$77&amp;$AB14)),"",INDIRECT("'"&amp;'[1]RFR govt bond summary'!$C$3&amp;"!"&amp;'[1]RFR govt bond summary'!$G$77&amp;$AB14)),"")</f>
        <v/>
      </c>
      <c r="U14" s="30" t="str">
        <f ca="1">IFERROR(IF(ISBLANK(INDIRECT("'"&amp;'[1]RFR govt bond summary'!$C$3&amp;"!"&amp;'[1]RFR govt bond summary'!$G$78&amp;$AB14)),"",INDIRECT("'"&amp;'[1]RFR govt bond summary'!$C$3&amp;"!"&amp;'[1]RFR govt bond summary'!$G$78&amp;$AB14)),"")</f>
        <v/>
      </c>
      <c r="V14" s="30" t="str">
        <f ca="1">IFERROR(IF(ISBLANK(INDIRECT("'"&amp;'[1]RFR govt bond summary'!$C$3&amp;"!"&amp;'[1]RFR govt bond summary'!$G$79&amp;$AB14)),"",INDIRECT("'"&amp;'[1]RFR govt bond summary'!$C$3&amp;"!"&amp;'[1]RFR govt bond summary'!$G$79&amp;$AB14)),"")</f>
        <v/>
      </c>
      <c r="W14" s="30" t="str">
        <f ca="1">IFERROR(IF(ISBLANK(INDIRECT("'"&amp;'[1]RFR govt bond summary'!$C$3&amp;"!"&amp;'[1]RFR govt bond summary'!$G$80&amp;$AB14)),"",INDIRECT("'"&amp;'[1]RFR govt bond summary'!$C$3&amp;"!"&amp;'[1]RFR govt bond summary'!$G$80&amp;$AB14)),"")</f>
        <v/>
      </c>
      <c r="X14" s="30" t="str">
        <f ca="1">IFERROR(IF(ISBLANK(INDIRECT("'"&amp;'[1]RFR govt bond summary'!$C$3&amp;"!"&amp;'[1]RFR govt bond summary'!$G$81&amp;$AB14)),"",INDIRECT("'"&amp;'[1]RFR govt bond summary'!$C$3&amp;"!"&amp;'[1]RFR govt bond summary'!$G$81&amp;$AB14)),"")</f>
        <v/>
      </c>
      <c r="Y14" s="30" t="str">
        <f ca="1">IFERROR(IF(ISBLANK(INDIRECT("'"&amp;'[1]RFR govt bond summary'!$C$3&amp;"!"&amp;'[1]RFR govt bond summary'!$G$82&amp;$AB14)),"",INDIRECT("'"&amp;'[1]RFR govt bond summary'!$C$3&amp;"!"&amp;'[1]RFR govt bond summary'!$G$82&amp;$AB14)),"")</f>
        <v/>
      </c>
      <c r="Z14" s="30" t="str">
        <f ca="1">IFERROR(IF(ISBLANK(INDIRECT("'"&amp;'[1]RFR govt bond summary'!$C$3&amp;"!"&amp;'[1]RFR govt bond summary'!$G$83&amp;$AB14)),"",INDIRECT("'"&amp;'[1]RFR govt bond summary'!$C$3&amp;"!"&amp;'[1]RFR govt bond summary'!$G$83&amp;$AB14)),"")</f>
        <v/>
      </c>
      <c r="AA14" s="30" t="str">
        <f ca="1">IFERROR(IF(ISBLANK(INDIRECT("'"&amp;'[1]RFR govt bond summary'!$C$3&amp;"!"&amp;'[1]RFR govt bond summary'!$G$84&amp;$AB14)),"",INDIRECT("'"&amp;'[1]RFR govt bond summary'!$C$3&amp;"!"&amp;'[1]RFR govt bond summary'!$G$84&amp;$AB14)),"")</f>
        <v/>
      </c>
      <c r="AB14" s="19">
        <f t="shared" ref="AB14:AB77" si="6">AB13+1</f>
        <v>28</v>
      </c>
      <c r="AD14" s="66">
        <f t="shared" si="0"/>
        <v>44747.25</v>
      </c>
      <c r="AE14" s="2">
        <f t="shared" si="1"/>
        <v>3.8603696098562628</v>
      </c>
      <c r="AF14" s="2">
        <f t="shared" si="2"/>
        <v>5.7768651608487334</v>
      </c>
      <c r="AG14" s="35">
        <f t="shared" si="3"/>
        <v>0.28500000000000014</v>
      </c>
      <c r="AH14" s="2">
        <f t="shared" si="4"/>
        <v>2.5534732142857144</v>
      </c>
      <c r="AI14" s="20">
        <f t="shared" si="5"/>
        <v>2.5697737779258878</v>
      </c>
    </row>
    <row r="15" spans="1:35" ht="15" x14ac:dyDescent="0.25">
      <c r="B15" s="29">
        <v>42922</v>
      </c>
      <c r="C15" s="30"/>
      <c r="D15" s="30"/>
      <c r="E15" s="30"/>
      <c r="F15" s="30">
        <v>2.3620000000000001</v>
      </c>
      <c r="G15" s="30">
        <v>2.6419999999999999</v>
      </c>
      <c r="H15" s="30"/>
      <c r="I15" s="30"/>
      <c r="J15" s="30"/>
      <c r="K15" s="30"/>
      <c r="L15" s="30" t="str">
        <f ca="1">IFERROR(IF(ISBLANK(INDIRECT("'"&amp;'[1]RFR govt bond summary'!$C$3&amp;"!"&amp;'[1]RFR govt bond summary'!$G$69&amp;$AB15)),"",INDIRECT("'"&amp;'[1]RFR govt bond summary'!$C$3&amp;"!"&amp;'[1]RFR govt bond summary'!$G$69&amp;$AB15)),"")</f>
        <v/>
      </c>
      <c r="M15" s="30" t="str">
        <f ca="1">IFERROR(IF(ISBLANK(INDIRECT("'"&amp;'[1]RFR govt bond summary'!$C$3&amp;"!"&amp;'[1]RFR govt bond summary'!$G$70&amp;$AB15)),"",INDIRECT("'"&amp;'[1]RFR govt bond summary'!$C$3&amp;"!"&amp;'[1]RFR govt bond summary'!$G$70&amp;$AB15)),"")</f>
        <v/>
      </c>
      <c r="N15" s="30" t="str">
        <f ca="1">IFERROR(IF(ISBLANK(INDIRECT("'"&amp;'[1]RFR govt bond summary'!$C$3&amp;"!"&amp;'[1]RFR govt bond summary'!$G$71&amp;$AB15)),"",INDIRECT("'"&amp;'[1]RFR govt bond summary'!$C$3&amp;"!"&amp;'[1]RFR govt bond summary'!$G$71&amp;$AB15)),"")</f>
        <v/>
      </c>
      <c r="O15" s="30" t="str">
        <f ca="1">IFERROR(IF(ISBLANK(INDIRECT("'"&amp;'[1]RFR govt bond summary'!$C$3&amp;"!"&amp;'[1]RFR govt bond summary'!$G$72&amp;$AB15)),"",INDIRECT("'"&amp;'[1]RFR govt bond summary'!$C$3&amp;"!"&amp;'[1]RFR govt bond summary'!$G$72&amp;$AB15)),"")</f>
        <v/>
      </c>
      <c r="P15" s="30" t="str">
        <f ca="1">IFERROR(IF(ISBLANK(INDIRECT("'"&amp;'[1]RFR govt bond summary'!$C$3&amp;"!"&amp;'[1]RFR govt bond summary'!$G$73&amp;$AB15)),"",INDIRECT("'"&amp;'[1]RFR govt bond summary'!$C$3&amp;"!"&amp;'[1]RFR govt bond summary'!$G$73&amp;$AB15)),"")</f>
        <v/>
      </c>
      <c r="Q15" s="30" t="str">
        <f ca="1">IFERROR(IF(ISBLANK(INDIRECT("'"&amp;'[1]RFR govt bond summary'!$C$3&amp;"!"&amp;'[1]RFR govt bond summary'!$G$74&amp;$AB15)),"",INDIRECT("'"&amp;'[1]RFR govt bond summary'!$C$3&amp;"!"&amp;'[1]RFR govt bond summary'!$G$74&amp;$AB15)),"")</f>
        <v/>
      </c>
      <c r="R15" s="30" t="str">
        <f ca="1">IFERROR(IF(ISBLANK(INDIRECT("'"&amp;'[1]RFR govt bond summary'!$C$3&amp;"!"&amp;'[1]RFR govt bond summary'!$G$75&amp;$AB15)),"",INDIRECT("'"&amp;'[1]RFR govt bond summary'!$C$3&amp;"!"&amp;'[1]RFR govt bond summary'!$G$75&amp;$AB15)),"")</f>
        <v/>
      </c>
      <c r="S15" s="30" t="str">
        <f ca="1">IFERROR(IF(ISBLANK(INDIRECT("'"&amp;'[1]RFR govt bond summary'!$C$3&amp;"!"&amp;'[1]RFR govt bond summary'!$G$76&amp;$AB15)),"",INDIRECT("'"&amp;'[1]RFR govt bond summary'!$C$3&amp;"!"&amp;'[1]RFR govt bond summary'!$G$76&amp;$AB15)),"")</f>
        <v/>
      </c>
      <c r="T15" s="30" t="str">
        <f ca="1">IFERROR(IF(ISBLANK(INDIRECT("'"&amp;'[1]RFR govt bond summary'!$C$3&amp;"!"&amp;'[1]RFR govt bond summary'!$G$77&amp;$AB15)),"",INDIRECT("'"&amp;'[1]RFR govt bond summary'!$C$3&amp;"!"&amp;'[1]RFR govt bond summary'!$G$77&amp;$AB15)),"")</f>
        <v/>
      </c>
      <c r="U15" s="30" t="str">
        <f ca="1">IFERROR(IF(ISBLANK(INDIRECT("'"&amp;'[1]RFR govt bond summary'!$C$3&amp;"!"&amp;'[1]RFR govt bond summary'!$G$78&amp;$AB15)),"",INDIRECT("'"&amp;'[1]RFR govt bond summary'!$C$3&amp;"!"&amp;'[1]RFR govt bond summary'!$G$78&amp;$AB15)),"")</f>
        <v/>
      </c>
      <c r="V15" s="30" t="str">
        <f ca="1">IFERROR(IF(ISBLANK(INDIRECT("'"&amp;'[1]RFR govt bond summary'!$C$3&amp;"!"&amp;'[1]RFR govt bond summary'!$G$79&amp;$AB15)),"",INDIRECT("'"&amp;'[1]RFR govt bond summary'!$C$3&amp;"!"&amp;'[1]RFR govt bond summary'!$G$79&amp;$AB15)),"")</f>
        <v/>
      </c>
      <c r="W15" s="30" t="str">
        <f ca="1">IFERROR(IF(ISBLANK(INDIRECT("'"&amp;'[1]RFR govt bond summary'!$C$3&amp;"!"&amp;'[1]RFR govt bond summary'!$G$80&amp;$AB15)),"",INDIRECT("'"&amp;'[1]RFR govt bond summary'!$C$3&amp;"!"&amp;'[1]RFR govt bond summary'!$G$80&amp;$AB15)),"")</f>
        <v/>
      </c>
      <c r="X15" s="30" t="str">
        <f ca="1">IFERROR(IF(ISBLANK(INDIRECT("'"&amp;'[1]RFR govt bond summary'!$C$3&amp;"!"&amp;'[1]RFR govt bond summary'!$G$81&amp;$AB15)),"",INDIRECT("'"&amp;'[1]RFR govt bond summary'!$C$3&amp;"!"&amp;'[1]RFR govt bond summary'!$G$81&amp;$AB15)),"")</f>
        <v/>
      </c>
      <c r="Y15" s="30" t="str">
        <f ca="1">IFERROR(IF(ISBLANK(INDIRECT("'"&amp;'[1]RFR govt bond summary'!$C$3&amp;"!"&amp;'[1]RFR govt bond summary'!$G$82&amp;$AB15)),"",INDIRECT("'"&amp;'[1]RFR govt bond summary'!$C$3&amp;"!"&amp;'[1]RFR govt bond summary'!$G$82&amp;$AB15)),"")</f>
        <v/>
      </c>
      <c r="Z15" s="30" t="str">
        <f ca="1">IFERROR(IF(ISBLANK(INDIRECT("'"&amp;'[1]RFR govt bond summary'!$C$3&amp;"!"&amp;'[1]RFR govt bond summary'!$G$83&amp;$AB15)),"",INDIRECT("'"&amp;'[1]RFR govt bond summary'!$C$3&amp;"!"&amp;'[1]RFR govt bond summary'!$G$83&amp;$AB15)),"")</f>
        <v/>
      </c>
      <c r="AA15" s="30" t="str">
        <f ca="1">IFERROR(IF(ISBLANK(INDIRECT("'"&amp;'[1]RFR govt bond summary'!$C$3&amp;"!"&amp;'[1]RFR govt bond summary'!$G$84&amp;$AB15)),"",INDIRECT("'"&amp;'[1]RFR govt bond summary'!$C$3&amp;"!"&amp;'[1]RFR govt bond summary'!$G$84&amp;$AB15)),"")</f>
        <v/>
      </c>
      <c r="AB15" s="19">
        <f t="shared" si="6"/>
        <v>29</v>
      </c>
      <c r="AD15" s="66">
        <f t="shared" si="0"/>
        <v>44748.25</v>
      </c>
      <c r="AE15" s="2">
        <f t="shared" si="1"/>
        <v>3.8576317590691307</v>
      </c>
      <c r="AF15" s="2">
        <f t="shared" si="2"/>
        <v>5.7741273100616013</v>
      </c>
      <c r="AG15" s="35">
        <f t="shared" si="3"/>
        <v>0.2799999999999998</v>
      </c>
      <c r="AH15" s="2">
        <f t="shared" si="4"/>
        <v>2.5289000000000001</v>
      </c>
      <c r="AI15" s="20">
        <f t="shared" si="5"/>
        <v>2.5448883380249976</v>
      </c>
    </row>
    <row r="16" spans="1:35" ht="15" x14ac:dyDescent="0.25">
      <c r="B16" s="29">
        <v>42923</v>
      </c>
      <c r="C16" s="30"/>
      <c r="D16" s="30"/>
      <c r="E16" s="30"/>
      <c r="F16" s="30">
        <v>2.4220000000000002</v>
      </c>
      <c r="G16" s="30">
        <v>2.7069999999999999</v>
      </c>
      <c r="H16" s="30"/>
      <c r="I16" s="30"/>
      <c r="J16" s="30"/>
      <c r="K16" s="30"/>
      <c r="L16" s="30" t="str">
        <f ca="1">IFERROR(IF(ISBLANK(INDIRECT("'"&amp;'[1]RFR govt bond summary'!$C$3&amp;"!"&amp;'[1]RFR govt bond summary'!$G$69&amp;$AB16)),"",INDIRECT("'"&amp;'[1]RFR govt bond summary'!$C$3&amp;"!"&amp;'[1]RFR govt bond summary'!$G$69&amp;$AB16)),"")</f>
        <v/>
      </c>
      <c r="M16" s="30" t="str">
        <f ca="1">IFERROR(IF(ISBLANK(INDIRECT("'"&amp;'[1]RFR govt bond summary'!$C$3&amp;"!"&amp;'[1]RFR govt bond summary'!$G$70&amp;$AB16)),"",INDIRECT("'"&amp;'[1]RFR govt bond summary'!$C$3&amp;"!"&amp;'[1]RFR govt bond summary'!$G$70&amp;$AB16)),"")</f>
        <v/>
      </c>
      <c r="N16" s="30" t="str">
        <f ca="1">IFERROR(IF(ISBLANK(INDIRECT("'"&amp;'[1]RFR govt bond summary'!$C$3&amp;"!"&amp;'[1]RFR govt bond summary'!$G$71&amp;$AB16)),"",INDIRECT("'"&amp;'[1]RFR govt bond summary'!$C$3&amp;"!"&amp;'[1]RFR govt bond summary'!$G$71&amp;$AB16)),"")</f>
        <v/>
      </c>
      <c r="O16" s="30" t="str">
        <f ca="1">IFERROR(IF(ISBLANK(INDIRECT("'"&amp;'[1]RFR govt bond summary'!$C$3&amp;"!"&amp;'[1]RFR govt bond summary'!$G$72&amp;$AB16)),"",INDIRECT("'"&amp;'[1]RFR govt bond summary'!$C$3&amp;"!"&amp;'[1]RFR govt bond summary'!$G$72&amp;$AB16)),"")</f>
        <v/>
      </c>
      <c r="P16" s="30" t="str">
        <f ca="1">IFERROR(IF(ISBLANK(INDIRECT("'"&amp;'[1]RFR govt bond summary'!$C$3&amp;"!"&amp;'[1]RFR govt bond summary'!$G$73&amp;$AB16)),"",INDIRECT("'"&amp;'[1]RFR govt bond summary'!$C$3&amp;"!"&amp;'[1]RFR govt bond summary'!$G$73&amp;$AB16)),"")</f>
        <v/>
      </c>
      <c r="Q16" s="30" t="str">
        <f ca="1">IFERROR(IF(ISBLANK(INDIRECT("'"&amp;'[1]RFR govt bond summary'!$C$3&amp;"!"&amp;'[1]RFR govt bond summary'!$G$74&amp;$AB16)),"",INDIRECT("'"&amp;'[1]RFR govt bond summary'!$C$3&amp;"!"&amp;'[1]RFR govt bond summary'!$G$74&amp;$AB16)),"")</f>
        <v/>
      </c>
      <c r="R16" s="30" t="str">
        <f ca="1">IFERROR(IF(ISBLANK(INDIRECT("'"&amp;'[1]RFR govt bond summary'!$C$3&amp;"!"&amp;'[1]RFR govt bond summary'!$G$75&amp;$AB16)),"",INDIRECT("'"&amp;'[1]RFR govt bond summary'!$C$3&amp;"!"&amp;'[1]RFR govt bond summary'!$G$75&amp;$AB16)),"")</f>
        <v/>
      </c>
      <c r="S16" s="30" t="str">
        <f ca="1">IFERROR(IF(ISBLANK(INDIRECT("'"&amp;'[1]RFR govt bond summary'!$C$3&amp;"!"&amp;'[1]RFR govt bond summary'!$G$76&amp;$AB16)),"",INDIRECT("'"&amp;'[1]RFR govt bond summary'!$C$3&amp;"!"&amp;'[1]RFR govt bond summary'!$G$76&amp;$AB16)),"")</f>
        <v/>
      </c>
      <c r="T16" s="30" t="str">
        <f ca="1">IFERROR(IF(ISBLANK(INDIRECT("'"&amp;'[1]RFR govt bond summary'!$C$3&amp;"!"&amp;'[1]RFR govt bond summary'!$G$77&amp;$AB16)),"",INDIRECT("'"&amp;'[1]RFR govt bond summary'!$C$3&amp;"!"&amp;'[1]RFR govt bond summary'!$G$77&amp;$AB16)),"")</f>
        <v/>
      </c>
      <c r="U16" s="30" t="str">
        <f ca="1">IFERROR(IF(ISBLANK(INDIRECT("'"&amp;'[1]RFR govt bond summary'!$C$3&amp;"!"&amp;'[1]RFR govt bond summary'!$G$78&amp;$AB16)),"",INDIRECT("'"&amp;'[1]RFR govt bond summary'!$C$3&amp;"!"&amp;'[1]RFR govt bond summary'!$G$78&amp;$AB16)),"")</f>
        <v/>
      </c>
      <c r="V16" s="30" t="str">
        <f ca="1">IFERROR(IF(ISBLANK(INDIRECT("'"&amp;'[1]RFR govt bond summary'!$C$3&amp;"!"&amp;'[1]RFR govt bond summary'!$G$79&amp;$AB16)),"",INDIRECT("'"&amp;'[1]RFR govt bond summary'!$C$3&amp;"!"&amp;'[1]RFR govt bond summary'!$G$79&amp;$AB16)),"")</f>
        <v/>
      </c>
      <c r="W16" s="30" t="str">
        <f ca="1">IFERROR(IF(ISBLANK(INDIRECT("'"&amp;'[1]RFR govt bond summary'!$C$3&amp;"!"&amp;'[1]RFR govt bond summary'!$G$80&amp;$AB16)),"",INDIRECT("'"&amp;'[1]RFR govt bond summary'!$C$3&amp;"!"&amp;'[1]RFR govt bond summary'!$G$80&amp;$AB16)),"")</f>
        <v/>
      </c>
      <c r="X16" s="30" t="str">
        <f ca="1">IFERROR(IF(ISBLANK(INDIRECT("'"&amp;'[1]RFR govt bond summary'!$C$3&amp;"!"&amp;'[1]RFR govt bond summary'!$G$81&amp;$AB16)),"",INDIRECT("'"&amp;'[1]RFR govt bond summary'!$C$3&amp;"!"&amp;'[1]RFR govt bond summary'!$G$81&amp;$AB16)),"")</f>
        <v/>
      </c>
      <c r="Y16" s="30" t="str">
        <f ca="1">IFERROR(IF(ISBLANK(INDIRECT("'"&amp;'[1]RFR govt bond summary'!$C$3&amp;"!"&amp;'[1]RFR govt bond summary'!$G$82&amp;$AB16)),"",INDIRECT("'"&amp;'[1]RFR govt bond summary'!$C$3&amp;"!"&amp;'[1]RFR govt bond summary'!$G$82&amp;$AB16)),"")</f>
        <v/>
      </c>
      <c r="Z16" s="30" t="str">
        <f ca="1">IFERROR(IF(ISBLANK(INDIRECT("'"&amp;'[1]RFR govt bond summary'!$C$3&amp;"!"&amp;'[1]RFR govt bond summary'!$G$83&amp;$AB16)),"",INDIRECT("'"&amp;'[1]RFR govt bond summary'!$C$3&amp;"!"&amp;'[1]RFR govt bond summary'!$G$83&amp;$AB16)),"")</f>
        <v/>
      </c>
      <c r="AA16" s="30" t="str">
        <f ca="1">IFERROR(IF(ISBLANK(INDIRECT("'"&amp;'[1]RFR govt bond summary'!$C$3&amp;"!"&amp;'[1]RFR govt bond summary'!$G$84&amp;$AB16)),"",INDIRECT("'"&amp;'[1]RFR govt bond summary'!$C$3&amp;"!"&amp;'[1]RFR govt bond summary'!$G$84&amp;$AB16)),"")</f>
        <v/>
      </c>
      <c r="AB16" s="19">
        <f t="shared" si="6"/>
        <v>30</v>
      </c>
      <c r="AD16" s="66">
        <f t="shared" si="0"/>
        <v>44749.25</v>
      </c>
      <c r="AE16" s="2">
        <f t="shared" si="1"/>
        <v>3.8548939082819986</v>
      </c>
      <c r="AF16" s="2">
        <f t="shared" si="2"/>
        <v>5.7713894592744692</v>
      </c>
      <c r="AG16" s="35">
        <f t="shared" si="3"/>
        <v>0.2849999999999997</v>
      </c>
      <c r="AH16" s="2">
        <f t="shared" si="4"/>
        <v>2.5922874999999999</v>
      </c>
      <c r="AI16" s="20">
        <f t="shared" si="5"/>
        <v>2.6090873862066433</v>
      </c>
    </row>
    <row r="17" spans="2:35" ht="15" x14ac:dyDescent="0.25">
      <c r="B17" s="29">
        <v>42926</v>
      </c>
      <c r="C17" s="30"/>
      <c r="D17" s="30"/>
      <c r="E17" s="30"/>
      <c r="F17" s="30">
        <v>2.4359999999999999</v>
      </c>
      <c r="G17" s="30">
        <v>2.7210000000000001</v>
      </c>
      <c r="H17" s="30"/>
      <c r="I17" s="30"/>
      <c r="J17" s="30"/>
      <c r="K17" s="30"/>
      <c r="L17" s="30" t="str">
        <f ca="1">IFERROR(IF(ISBLANK(INDIRECT("'"&amp;'[1]RFR govt bond summary'!$C$3&amp;"!"&amp;'[1]RFR govt bond summary'!$G$69&amp;$AB17)),"",INDIRECT("'"&amp;'[1]RFR govt bond summary'!$C$3&amp;"!"&amp;'[1]RFR govt bond summary'!$G$69&amp;$AB17)),"")</f>
        <v/>
      </c>
      <c r="M17" s="30" t="str">
        <f ca="1">IFERROR(IF(ISBLANK(INDIRECT("'"&amp;'[1]RFR govt bond summary'!$C$3&amp;"!"&amp;'[1]RFR govt bond summary'!$G$70&amp;$AB17)),"",INDIRECT("'"&amp;'[1]RFR govt bond summary'!$C$3&amp;"!"&amp;'[1]RFR govt bond summary'!$G$70&amp;$AB17)),"")</f>
        <v/>
      </c>
      <c r="N17" s="30" t="str">
        <f ca="1">IFERROR(IF(ISBLANK(INDIRECT("'"&amp;'[1]RFR govt bond summary'!$C$3&amp;"!"&amp;'[1]RFR govt bond summary'!$G$71&amp;$AB17)),"",INDIRECT("'"&amp;'[1]RFR govt bond summary'!$C$3&amp;"!"&amp;'[1]RFR govt bond summary'!$G$71&amp;$AB17)),"")</f>
        <v/>
      </c>
      <c r="O17" s="30" t="str">
        <f ca="1">IFERROR(IF(ISBLANK(INDIRECT("'"&amp;'[1]RFR govt bond summary'!$C$3&amp;"!"&amp;'[1]RFR govt bond summary'!$G$72&amp;$AB17)),"",INDIRECT("'"&amp;'[1]RFR govt bond summary'!$C$3&amp;"!"&amp;'[1]RFR govt bond summary'!$G$72&amp;$AB17)),"")</f>
        <v/>
      </c>
      <c r="P17" s="30" t="str">
        <f ca="1">IFERROR(IF(ISBLANK(INDIRECT("'"&amp;'[1]RFR govt bond summary'!$C$3&amp;"!"&amp;'[1]RFR govt bond summary'!$G$73&amp;$AB17)),"",INDIRECT("'"&amp;'[1]RFR govt bond summary'!$C$3&amp;"!"&amp;'[1]RFR govt bond summary'!$G$73&amp;$AB17)),"")</f>
        <v/>
      </c>
      <c r="Q17" s="30" t="str">
        <f ca="1">IFERROR(IF(ISBLANK(INDIRECT("'"&amp;'[1]RFR govt bond summary'!$C$3&amp;"!"&amp;'[1]RFR govt bond summary'!$G$74&amp;$AB17)),"",INDIRECT("'"&amp;'[1]RFR govt bond summary'!$C$3&amp;"!"&amp;'[1]RFR govt bond summary'!$G$74&amp;$AB17)),"")</f>
        <v/>
      </c>
      <c r="R17" s="30" t="str">
        <f ca="1">IFERROR(IF(ISBLANK(INDIRECT("'"&amp;'[1]RFR govt bond summary'!$C$3&amp;"!"&amp;'[1]RFR govt bond summary'!$G$75&amp;$AB17)),"",INDIRECT("'"&amp;'[1]RFR govt bond summary'!$C$3&amp;"!"&amp;'[1]RFR govt bond summary'!$G$75&amp;$AB17)),"")</f>
        <v/>
      </c>
      <c r="S17" s="30" t="str">
        <f ca="1">IFERROR(IF(ISBLANK(INDIRECT("'"&amp;'[1]RFR govt bond summary'!$C$3&amp;"!"&amp;'[1]RFR govt bond summary'!$G$76&amp;$AB17)),"",INDIRECT("'"&amp;'[1]RFR govt bond summary'!$C$3&amp;"!"&amp;'[1]RFR govt bond summary'!$G$76&amp;$AB17)),"")</f>
        <v/>
      </c>
      <c r="T17" s="30" t="str">
        <f ca="1">IFERROR(IF(ISBLANK(INDIRECT("'"&amp;'[1]RFR govt bond summary'!$C$3&amp;"!"&amp;'[1]RFR govt bond summary'!$G$77&amp;$AB17)),"",INDIRECT("'"&amp;'[1]RFR govt bond summary'!$C$3&amp;"!"&amp;'[1]RFR govt bond summary'!$G$77&amp;$AB17)),"")</f>
        <v/>
      </c>
      <c r="U17" s="30" t="str">
        <f ca="1">IFERROR(IF(ISBLANK(INDIRECT("'"&amp;'[1]RFR govt bond summary'!$C$3&amp;"!"&amp;'[1]RFR govt bond summary'!$G$78&amp;$AB17)),"",INDIRECT("'"&amp;'[1]RFR govt bond summary'!$C$3&amp;"!"&amp;'[1]RFR govt bond summary'!$G$78&amp;$AB17)),"")</f>
        <v/>
      </c>
      <c r="V17" s="30" t="str">
        <f ca="1">IFERROR(IF(ISBLANK(INDIRECT("'"&amp;'[1]RFR govt bond summary'!$C$3&amp;"!"&amp;'[1]RFR govt bond summary'!$G$79&amp;$AB17)),"",INDIRECT("'"&amp;'[1]RFR govt bond summary'!$C$3&amp;"!"&amp;'[1]RFR govt bond summary'!$G$79&amp;$AB17)),"")</f>
        <v/>
      </c>
      <c r="W17" s="30" t="str">
        <f ca="1">IFERROR(IF(ISBLANK(INDIRECT("'"&amp;'[1]RFR govt bond summary'!$C$3&amp;"!"&amp;'[1]RFR govt bond summary'!$G$80&amp;$AB17)),"",INDIRECT("'"&amp;'[1]RFR govt bond summary'!$C$3&amp;"!"&amp;'[1]RFR govt bond summary'!$G$80&amp;$AB17)),"")</f>
        <v/>
      </c>
      <c r="X17" s="30" t="str">
        <f ca="1">IFERROR(IF(ISBLANK(INDIRECT("'"&amp;'[1]RFR govt bond summary'!$C$3&amp;"!"&amp;'[1]RFR govt bond summary'!$G$81&amp;$AB17)),"",INDIRECT("'"&amp;'[1]RFR govt bond summary'!$C$3&amp;"!"&amp;'[1]RFR govt bond summary'!$G$81&amp;$AB17)),"")</f>
        <v/>
      </c>
      <c r="Y17" s="30" t="str">
        <f ca="1">IFERROR(IF(ISBLANK(INDIRECT("'"&amp;'[1]RFR govt bond summary'!$C$3&amp;"!"&amp;'[1]RFR govt bond summary'!$G$82&amp;$AB17)),"",INDIRECT("'"&amp;'[1]RFR govt bond summary'!$C$3&amp;"!"&amp;'[1]RFR govt bond summary'!$G$82&amp;$AB17)),"")</f>
        <v/>
      </c>
      <c r="Z17" s="30" t="str">
        <f ca="1">IFERROR(IF(ISBLANK(INDIRECT("'"&amp;'[1]RFR govt bond summary'!$C$3&amp;"!"&amp;'[1]RFR govt bond summary'!$G$83&amp;$AB17)),"",INDIRECT("'"&amp;'[1]RFR govt bond summary'!$C$3&amp;"!"&amp;'[1]RFR govt bond summary'!$G$83&amp;$AB17)),"")</f>
        <v/>
      </c>
      <c r="AA17" s="30" t="str">
        <f ca="1">IFERROR(IF(ISBLANK(INDIRECT("'"&amp;'[1]RFR govt bond summary'!$C$3&amp;"!"&amp;'[1]RFR govt bond summary'!$G$84&amp;$AB17)),"",INDIRECT("'"&amp;'[1]RFR govt bond summary'!$C$3&amp;"!"&amp;'[1]RFR govt bond summary'!$G$84&amp;$AB17)),"")</f>
        <v/>
      </c>
      <c r="AB17" s="19">
        <f t="shared" si="6"/>
        <v>31</v>
      </c>
      <c r="AD17" s="66">
        <f t="shared" si="0"/>
        <v>44752.25</v>
      </c>
      <c r="AE17" s="2">
        <f t="shared" si="1"/>
        <v>3.8466803559206024</v>
      </c>
      <c r="AF17" s="2">
        <f t="shared" si="2"/>
        <v>5.763175906913073</v>
      </c>
      <c r="AG17" s="35">
        <f t="shared" si="3"/>
        <v>0.28500000000000014</v>
      </c>
      <c r="AH17" s="2">
        <f t="shared" si="4"/>
        <v>2.6075089285714288</v>
      </c>
      <c r="AI17" s="20">
        <f t="shared" si="5"/>
        <v>2.6245066856029009</v>
      </c>
    </row>
    <row r="18" spans="2:35" ht="15" x14ac:dyDescent="0.25">
      <c r="B18" s="29">
        <v>42927</v>
      </c>
      <c r="C18" s="30"/>
      <c r="D18" s="30"/>
      <c r="E18" s="30"/>
      <c r="F18" s="30">
        <v>2.4220000000000002</v>
      </c>
      <c r="G18" s="30">
        <v>2.7130000000000001</v>
      </c>
      <c r="H18" s="30"/>
      <c r="I18" s="30"/>
      <c r="J18" s="30"/>
      <c r="K18" s="30"/>
      <c r="L18" s="30" t="str">
        <f ca="1">IFERROR(IF(ISBLANK(INDIRECT("'"&amp;'[1]RFR govt bond summary'!$C$3&amp;"!"&amp;'[1]RFR govt bond summary'!$G$69&amp;$AB18)),"",INDIRECT("'"&amp;'[1]RFR govt bond summary'!$C$3&amp;"!"&amp;'[1]RFR govt bond summary'!$G$69&amp;$AB18)),"")</f>
        <v/>
      </c>
      <c r="M18" s="30" t="str">
        <f ca="1">IFERROR(IF(ISBLANK(INDIRECT("'"&amp;'[1]RFR govt bond summary'!$C$3&amp;"!"&amp;'[1]RFR govt bond summary'!$G$70&amp;$AB18)),"",INDIRECT("'"&amp;'[1]RFR govt bond summary'!$C$3&amp;"!"&amp;'[1]RFR govt bond summary'!$G$70&amp;$AB18)),"")</f>
        <v/>
      </c>
      <c r="N18" s="30" t="str">
        <f ca="1">IFERROR(IF(ISBLANK(INDIRECT("'"&amp;'[1]RFR govt bond summary'!$C$3&amp;"!"&amp;'[1]RFR govt bond summary'!$G$71&amp;$AB18)),"",INDIRECT("'"&amp;'[1]RFR govt bond summary'!$C$3&amp;"!"&amp;'[1]RFR govt bond summary'!$G$71&amp;$AB18)),"")</f>
        <v/>
      </c>
      <c r="O18" s="30" t="str">
        <f ca="1">IFERROR(IF(ISBLANK(INDIRECT("'"&amp;'[1]RFR govt bond summary'!$C$3&amp;"!"&amp;'[1]RFR govt bond summary'!$G$72&amp;$AB18)),"",INDIRECT("'"&amp;'[1]RFR govt bond summary'!$C$3&amp;"!"&amp;'[1]RFR govt bond summary'!$G$72&amp;$AB18)),"")</f>
        <v/>
      </c>
      <c r="P18" s="30" t="str">
        <f ca="1">IFERROR(IF(ISBLANK(INDIRECT("'"&amp;'[1]RFR govt bond summary'!$C$3&amp;"!"&amp;'[1]RFR govt bond summary'!$G$73&amp;$AB18)),"",INDIRECT("'"&amp;'[1]RFR govt bond summary'!$C$3&amp;"!"&amp;'[1]RFR govt bond summary'!$G$73&amp;$AB18)),"")</f>
        <v/>
      </c>
      <c r="Q18" s="30" t="str">
        <f ca="1">IFERROR(IF(ISBLANK(INDIRECT("'"&amp;'[1]RFR govt bond summary'!$C$3&amp;"!"&amp;'[1]RFR govt bond summary'!$G$74&amp;$AB18)),"",INDIRECT("'"&amp;'[1]RFR govt bond summary'!$C$3&amp;"!"&amp;'[1]RFR govt bond summary'!$G$74&amp;$AB18)),"")</f>
        <v/>
      </c>
      <c r="R18" s="30" t="str">
        <f ca="1">IFERROR(IF(ISBLANK(INDIRECT("'"&amp;'[1]RFR govt bond summary'!$C$3&amp;"!"&amp;'[1]RFR govt bond summary'!$G$75&amp;$AB18)),"",INDIRECT("'"&amp;'[1]RFR govt bond summary'!$C$3&amp;"!"&amp;'[1]RFR govt bond summary'!$G$75&amp;$AB18)),"")</f>
        <v/>
      </c>
      <c r="S18" s="30" t="str">
        <f ca="1">IFERROR(IF(ISBLANK(INDIRECT("'"&amp;'[1]RFR govt bond summary'!$C$3&amp;"!"&amp;'[1]RFR govt bond summary'!$G$76&amp;$AB18)),"",INDIRECT("'"&amp;'[1]RFR govt bond summary'!$C$3&amp;"!"&amp;'[1]RFR govt bond summary'!$G$76&amp;$AB18)),"")</f>
        <v/>
      </c>
      <c r="T18" s="30" t="str">
        <f ca="1">IFERROR(IF(ISBLANK(INDIRECT("'"&amp;'[1]RFR govt bond summary'!$C$3&amp;"!"&amp;'[1]RFR govt bond summary'!$G$77&amp;$AB18)),"",INDIRECT("'"&amp;'[1]RFR govt bond summary'!$C$3&amp;"!"&amp;'[1]RFR govt bond summary'!$G$77&amp;$AB18)),"")</f>
        <v/>
      </c>
      <c r="U18" s="30" t="str">
        <f ca="1">IFERROR(IF(ISBLANK(INDIRECT("'"&amp;'[1]RFR govt bond summary'!$C$3&amp;"!"&amp;'[1]RFR govt bond summary'!$G$78&amp;$AB18)),"",INDIRECT("'"&amp;'[1]RFR govt bond summary'!$C$3&amp;"!"&amp;'[1]RFR govt bond summary'!$G$78&amp;$AB18)),"")</f>
        <v/>
      </c>
      <c r="V18" s="30" t="str">
        <f ca="1">IFERROR(IF(ISBLANK(INDIRECT("'"&amp;'[1]RFR govt bond summary'!$C$3&amp;"!"&amp;'[1]RFR govt bond summary'!$G$79&amp;$AB18)),"",INDIRECT("'"&amp;'[1]RFR govt bond summary'!$C$3&amp;"!"&amp;'[1]RFR govt bond summary'!$G$79&amp;$AB18)),"")</f>
        <v/>
      </c>
      <c r="W18" s="30" t="str">
        <f ca="1">IFERROR(IF(ISBLANK(INDIRECT("'"&amp;'[1]RFR govt bond summary'!$C$3&amp;"!"&amp;'[1]RFR govt bond summary'!$G$80&amp;$AB18)),"",INDIRECT("'"&amp;'[1]RFR govt bond summary'!$C$3&amp;"!"&amp;'[1]RFR govt bond summary'!$G$80&amp;$AB18)),"")</f>
        <v/>
      </c>
      <c r="X18" s="30" t="str">
        <f ca="1">IFERROR(IF(ISBLANK(INDIRECT("'"&amp;'[1]RFR govt bond summary'!$C$3&amp;"!"&amp;'[1]RFR govt bond summary'!$G$81&amp;$AB18)),"",INDIRECT("'"&amp;'[1]RFR govt bond summary'!$C$3&amp;"!"&amp;'[1]RFR govt bond summary'!$G$81&amp;$AB18)),"")</f>
        <v/>
      </c>
      <c r="Y18" s="30" t="str">
        <f ca="1">IFERROR(IF(ISBLANK(INDIRECT("'"&amp;'[1]RFR govt bond summary'!$C$3&amp;"!"&amp;'[1]RFR govt bond summary'!$G$82&amp;$AB18)),"",INDIRECT("'"&amp;'[1]RFR govt bond summary'!$C$3&amp;"!"&amp;'[1]RFR govt bond summary'!$G$82&amp;$AB18)),"")</f>
        <v/>
      </c>
      <c r="Z18" s="30" t="str">
        <f ca="1">IFERROR(IF(ISBLANK(INDIRECT("'"&amp;'[1]RFR govt bond summary'!$C$3&amp;"!"&amp;'[1]RFR govt bond summary'!$G$83&amp;$AB18)),"",INDIRECT("'"&amp;'[1]RFR govt bond summary'!$C$3&amp;"!"&amp;'[1]RFR govt bond summary'!$G$83&amp;$AB18)),"")</f>
        <v/>
      </c>
      <c r="AA18" s="30" t="str">
        <f ca="1">IFERROR(IF(ISBLANK(INDIRECT("'"&amp;'[1]RFR govt bond summary'!$C$3&amp;"!"&amp;'[1]RFR govt bond summary'!$G$84&amp;$AB18)),"",INDIRECT("'"&amp;'[1]RFR govt bond summary'!$C$3&amp;"!"&amp;'[1]RFR govt bond summary'!$G$84&amp;$AB18)),"")</f>
        <v/>
      </c>
      <c r="AB18" s="19">
        <f t="shared" si="6"/>
        <v>32</v>
      </c>
      <c r="AD18" s="66">
        <f t="shared" si="0"/>
        <v>44753.25</v>
      </c>
      <c r="AE18" s="2">
        <f t="shared" si="1"/>
        <v>3.8439425051334704</v>
      </c>
      <c r="AF18" s="2">
        <f t="shared" si="2"/>
        <v>5.760438056125941</v>
      </c>
      <c r="AG18" s="35">
        <f t="shared" si="3"/>
        <v>0.29099999999999993</v>
      </c>
      <c r="AH18" s="2">
        <f t="shared" si="4"/>
        <v>2.5975353571428572</v>
      </c>
      <c r="AI18" s="20">
        <f t="shared" si="5"/>
        <v>2.6144033319718707</v>
      </c>
    </row>
    <row r="19" spans="2:35" ht="15" x14ac:dyDescent="0.25">
      <c r="B19" s="29">
        <v>42928</v>
      </c>
      <c r="C19" s="30"/>
      <c r="D19" s="30"/>
      <c r="E19" s="30"/>
      <c r="F19" s="30">
        <v>2.4009999999999998</v>
      </c>
      <c r="G19" s="30">
        <v>2.6829999999999998</v>
      </c>
      <c r="H19" s="30"/>
      <c r="I19" s="30"/>
      <c r="J19" s="30"/>
      <c r="K19" s="30"/>
      <c r="L19" s="30" t="str">
        <f ca="1">IFERROR(IF(ISBLANK(INDIRECT("'"&amp;'[1]RFR govt bond summary'!$C$3&amp;"!"&amp;'[1]RFR govt bond summary'!$G$69&amp;$AB19)),"",INDIRECT("'"&amp;'[1]RFR govt bond summary'!$C$3&amp;"!"&amp;'[1]RFR govt bond summary'!$G$69&amp;$AB19)),"")</f>
        <v/>
      </c>
      <c r="M19" s="30" t="str">
        <f ca="1">IFERROR(IF(ISBLANK(INDIRECT("'"&amp;'[1]RFR govt bond summary'!$C$3&amp;"!"&amp;'[1]RFR govt bond summary'!$G$70&amp;$AB19)),"",INDIRECT("'"&amp;'[1]RFR govt bond summary'!$C$3&amp;"!"&amp;'[1]RFR govt bond summary'!$G$70&amp;$AB19)),"")</f>
        <v/>
      </c>
      <c r="N19" s="30" t="str">
        <f ca="1">IFERROR(IF(ISBLANK(INDIRECT("'"&amp;'[1]RFR govt bond summary'!$C$3&amp;"!"&amp;'[1]RFR govt bond summary'!$G$71&amp;$AB19)),"",INDIRECT("'"&amp;'[1]RFR govt bond summary'!$C$3&amp;"!"&amp;'[1]RFR govt bond summary'!$G$71&amp;$AB19)),"")</f>
        <v/>
      </c>
      <c r="O19" s="30" t="str">
        <f ca="1">IFERROR(IF(ISBLANK(INDIRECT("'"&amp;'[1]RFR govt bond summary'!$C$3&amp;"!"&amp;'[1]RFR govt bond summary'!$G$72&amp;$AB19)),"",INDIRECT("'"&amp;'[1]RFR govt bond summary'!$C$3&amp;"!"&amp;'[1]RFR govt bond summary'!$G$72&amp;$AB19)),"")</f>
        <v/>
      </c>
      <c r="P19" s="30" t="str">
        <f ca="1">IFERROR(IF(ISBLANK(INDIRECT("'"&amp;'[1]RFR govt bond summary'!$C$3&amp;"!"&amp;'[1]RFR govt bond summary'!$G$73&amp;$AB19)),"",INDIRECT("'"&amp;'[1]RFR govt bond summary'!$C$3&amp;"!"&amp;'[1]RFR govt bond summary'!$G$73&amp;$AB19)),"")</f>
        <v/>
      </c>
      <c r="Q19" s="30" t="str">
        <f ca="1">IFERROR(IF(ISBLANK(INDIRECT("'"&amp;'[1]RFR govt bond summary'!$C$3&amp;"!"&amp;'[1]RFR govt bond summary'!$G$74&amp;$AB19)),"",INDIRECT("'"&amp;'[1]RFR govt bond summary'!$C$3&amp;"!"&amp;'[1]RFR govt bond summary'!$G$74&amp;$AB19)),"")</f>
        <v/>
      </c>
      <c r="R19" s="30" t="str">
        <f ca="1">IFERROR(IF(ISBLANK(INDIRECT("'"&amp;'[1]RFR govt bond summary'!$C$3&amp;"!"&amp;'[1]RFR govt bond summary'!$G$75&amp;$AB19)),"",INDIRECT("'"&amp;'[1]RFR govt bond summary'!$C$3&amp;"!"&amp;'[1]RFR govt bond summary'!$G$75&amp;$AB19)),"")</f>
        <v/>
      </c>
      <c r="S19" s="30" t="str">
        <f ca="1">IFERROR(IF(ISBLANK(INDIRECT("'"&amp;'[1]RFR govt bond summary'!$C$3&amp;"!"&amp;'[1]RFR govt bond summary'!$G$76&amp;$AB19)),"",INDIRECT("'"&amp;'[1]RFR govt bond summary'!$C$3&amp;"!"&amp;'[1]RFR govt bond summary'!$G$76&amp;$AB19)),"")</f>
        <v/>
      </c>
      <c r="T19" s="30" t="str">
        <f ca="1">IFERROR(IF(ISBLANK(INDIRECT("'"&amp;'[1]RFR govt bond summary'!$C$3&amp;"!"&amp;'[1]RFR govt bond summary'!$G$77&amp;$AB19)),"",INDIRECT("'"&amp;'[1]RFR govt bond summary'!$C$3&amp;"!"&amp;'[1]RFR govt bond summary'!$G$77&amp;$AB19)),"")</f>
        <v/>
      </c>
      <c r="U19" s="30" t="str">
        <f ca="1">IFERROR(IF(ISBLANK(INDIRECT("'"&amp;'[1]RFR govt bond summary'!$C$3&amp;"!"&amp;'[1]RFR govt bond summary'!$G$78&amp;$AB19)),"",INDIRECT("'"&amp;'[1]RFR govt bond summary'!$C$3&amp;"!"&amp;'[1]RFR govt bond summary'!$G$78&amp;$AB19)),"")</f>
        <v/>
      </c>
      <c r="V19" s="30" t="str">
        <f ca="1">IFERROR(IF(ISBLANK(INDIRECT("'"&amp;'[1]RFR govt bond summary'!$C$3&amp;"!"&amp;'[1]RFR govt bond summary'!$G$79&amp;$AB19)),"",INDIRECT("'"&amp;'[1]RFR govt bond summary'!$C$3&amp;"!"&amp;'[1]RFR govt bond summary'!$G$79&amp;$AB19)),"")</f>
        <v/>
      </c>
      <c r="W19" s="30" t="str">
        <f ca="1">IFERROR(IF(ISBLANK(INDIRECT("'"&amp;'[1]RFR govt bond summary'!$C$3&amp;"!"&amp;'[1]RFR govt bond summary'!$G$80&amp;$AB19)),"",INDIRECT("'"&amp;'[1]RFR govt bond summary'!$C$3&amp;"!"&amp;'[1]RFR govt bond summary'!$G$80&amp;$AB19)),"")</f>
        <v/>
      </c>
      <c r="X19" s="30" t="str">
        <f ca="1">IFERROR(IF(ISBLANK(INDIRECT("'"&amp;'[1]RFR govt bond summary'!$C$3&amp;"!"&amp;'[1]RFR govt bond summary'!$G$81&amp;$AB19)),"",INDIRECT("'"&amp;'[1]RFR govt bond summary'!$C$3&amp;"!"&amp;'[1]RFR govt bond summary'!$G$81&amp;$AB19)),"")</f>
        <v/>
      </c>
      <c r="Y19" s="30" t="str">
        <f ca="1">IFERROR(IF(ISBLANK(INDIRECT("'"&amp;'[1]RFR govt bond summary'!$C$3&amp;"!"&amp;'[1]RFR govt bond summary'!$G$82&amp;$AB19)),"",INDIRECT("'"&amp;'[1]RFR govt bond summary'!$C$3&amp;"!"&amp;'[1]RFR govt bond summary'!$G$82&amp;$AB19)),"")</f>
        <v/>
      </c>
      <c r="Z19" s="30" t="str">
        <f ca="1">IFERROR(IF(ISBLANK(INDIRECT("'"&amp;'[1]RFR govt bond summary'!$C$3&amp;"!"&amp;'[1]RFR govt bond summary'!$G$83&amp;$AB19)),"",INDIRECT("'"&amp;'[1]RFR govt bond summary'!$C$3&amp;"!"&amp;'[1]RFR govt bond summary'!$G$83&amp;$AB19)),"")</f>
        <v/>
      </c>
      <c r="AA19" s="30" t="str">
        <f ca="1">IFERROR(IF(ISBLANK(INDIRECT("'"&amp;'[1]RFR govt bond summary'!$C$3&amp;"!"&amp;'[1]RFR govt bond summary'!$G$84&amp;$AB19)),"",INDIRECT("'"&amp;'[1]RFR govt bond summary'!$C$3&amp;"!"&amp;'[1]RFR govt bond summary'!$G$84&amp;$AB19)),"")</f>
        <v/>
      </c>
      <c r="AB19" s="19">
        <f t="shared" si="6"/>
        <v>33</v>
      </c>
      <c r="AD19" s="66">
        <f t="shared" si="0"/>
        <v>44754.25</v>
      </c>
      <c r="AE19" s="2">
        <f t="shared" si="1"/>
        <v>3.8412046543463383</v>
      </c>
      <c r="AF19" s="2">
        <f t="shared" si="2"/>
        <v>5.7577002053388089</v>
      </c>
      <c r="AG19" s="35">
        <f t="shared" si="3"/>
        <v>0.28200000000000003</v>
      </c>
      <c r="AH19" s="2">
        <f t="shared" si="4"/>
        <v>2.5715092857142854</v>
      </c>
      <c r="AI19" s="20">
        <f t="shared" si="5"/>
        <v>2.5880409357305734</v>
      </c>
    </row>
    <row r="20" spans="2:35" ht="15" x14ac:dyDescent="0.25">
      <c r="B20" s="29">
        <v>42929</v>
      </c>
      <c r="C20" s="30"/>
      <c r="D20" s="30"/>
      <c r="E20" s="30"/>
      <c r="F20" s="30">
        <v>2.3529999999999998</v>
      </c>
      <c r="G20" s="30">
        <v>2.6349999999999998</v>
      </c>
      <c r="H20" s="30"/>
      <c r="I20" s="30"/>
      <c r="J20" s="30"/>
      <c r="K20" s="30"/>
      <c r="L20" s="30" t="str">
        <f ca="1">IFERROR(IF(ISBLANK(INDIRECT("'"&amp;'[1]RFR govt bond summary'!$C$3&amp;"!"&amp;'[1]RFR govt bond summary'!$G$69&amp;$AB20)),"",INDIRECT("'"&amp;'[1]RFR govt bond summary'!$C$3&amp;"!"&amp;'[1]RFR govt bond summary'!$G$69&amp;$AB20)),"")</f>
        <v/>
      </c>
      <c r="M20" s="30" t="str">
        <f ca="1">IFERROR(IF(ISBLANK(INDIRECT("'"&amp;'[1]RFR govt bond summary'!$C$3&amp;"!"&amp;'[1]RFR govt bond summary'!$G$70&amp;$AB20)),"",INDIRECT("'"&amp;'[1]RFR govt bond summary'!$C$3&amp;"!"&amp;'[1]RFR govt bond summary'!$G$70&amp;$AB20)),"")</f>
        <v/>
      </c>
      <c r="N20" s="30" t="str">
        <f ca="1">IFERROR(IF(ISBLANK(INDIRECT("'"&amp;'[1]RFR govt bond summary'!$C$3&amp;"!"&amp;'[1]RFR govt bond summary'!$G$71&amp;$AB20)),"",INDIRECT("'"&amp;'[1]RFR govt bond summary'!$C$3&amp;"!"&amp;'[1]RFR govt bond summary'!$G$71&amp;$AB20)),"")</f>
        <v/>
      </c>
      <c r="O20" s="30" t="str">
        <f ca="1">IFERROR(IF(ISBLANK(INDIRECT("'"&amp;'[1]RFR govt bond summary'!$C$3&amp;"!"&amp;'[1]RFR govt bond summary'!$G$72&amp;$AB20)),"",INDIRECT("'"&amp;'[1]RFR govt bond summary'!$C$3&amp;"!"&amp;'[1]RFR govt bond summary'!$G$72&amp;$AB20)),"")</f>
        <v/>
      </c>
      <c r="P20" s="30" t="str">
        <f ca="1">IFERROR(IF(ISBLANK(INDIRECT("'"&amp;'[1]RFR govt bond summary'!$C$3&amp;"!"&amp;'[1]RFR govt bond summary'!$G$73&amp;$AB20)),"",INDIRECT("'"&amp;'[1]RFR govt bond summary'!$C$3&amp;"!"&amp;'[1]RFR govt bond summary'!$G$73&amp;$AB20)),"")</f>
        <v/>
      </c>
      <c r="Q20" s="30" t="str">
        <f ca="1">IFERROR(IF(ISBLANK(INDIRECT("'"&amp;'[1]RFR govt bond summary'!$C$3&amp;"!"&amp;'[1]RFR govt bond summary'!$G$74&amp;$AB20)),"",INDIRECT("'"&amp;'[1]RFR govt bond summary'!$C$3&amp;"!"&amp;'[1]RFR govt bond summary'!$G$74&amp;$AB20)),"")</f>
        <v/>
      </c>
      <c r="R20" s="30" t="str">
        <f ca="1">IFERROR(IF(ISBLANK(INDIRECT("'"&amp;'[1]RFR govt bond summary'!$C$3&amp;"!"&amp;'[1]RFR govt bond summary'!$G$75&amp;$AB20)),"",INDIRECT("'"&amp;'[1]RFR govt bond summary'!$C$3&amp;"!"&amp;'[1]RFR govt bond summary'!$G$75&amp;$AB20)),"")</f>
        <v/>
      </c>
      <c r="S20" s="30" t="str">
        <f ca="1">IFERROR(IF(ISBLANK(INDIRECT("'"&amp;'[1]RFR govt bond summary'!$C$3&amp;"!"&amp;'[1]RFR govt bond summary'!$G$76&amp;$AB20)),"",INDIRECT("'"&amp;'[1]RFR govt bond summary'!$C$3&amp;"!"&amp;'[1]RFR govt bond summary'!$G$76&amp;$AB20)),"")</f>
        <v/>
      </c>
      <c r="T20" s="30" t="str">
        <f ca="1">IFERROR(IF(ISBLANK(INDIRECT("'"&amp;'[1]RFR govt bond summary'!$C$3&amp;"!"&amp;'[1]RFR govt bond summary'!$G$77&amp;$AB20)),"",INDIRECT("'"&amp;'[1]RFR govt bond summary'!$C$3&amp;"!"&amp;'[1]RFR govt bond summary'!$G$77&amp;$AB20)),"")</f>
        <v/>
      </c>
      <c r="U20" s="30" t="str">
        <f ca="1">IFERROR(IF(ISBLANK(INDIRECT("'"&amp;'[1]RFR govt bond summary'!$C$3&amp;"!"&amp;'[1]RFR govt bond summary'!$G$78&amp;$AB20)),"",INDIRECT("'"&amp;'[1]RFR govt bond summary'!$C$3&amp;"!"&amp;'[1]RFR govt bond summary'!$G$78&amp;$AB20)),"")</f>
        <v/>
      </c>
      <c r="V20" s="30" t="str">
        <f ca="1">IFERROR(IF(ISBLANK(INDIRECT("'"&amp;'[1]RFR govt bond summary'!$C$3&amp;"!"&amp;'[1]RFR govt bond summary'!$G$79&amp;$AB20)),"",INDIRECT("'"&amp;'[1]RFR govt bond summary'!$C$3&amp;"!"&amp;'[1]RFR govt bond summary'!$G$79&amp;$AB20)),"")</f>
        <v/>
      </c>
      <c r="W20" s="30" t="str">
        <f ca="1">IFERROR(IF(ISBLANK(INDIRECT("'"&amp;'[1]RFR govt bond summary'!$C$3&amp;"!"&amp;'[1]RFR govt bond summary'!$G$80&amp;$AB20)),"",INDIRECT("'"&amp;'[1]RFR govt bond summary'!$C$3&amp;"!"&amp;'[1]RFR govt bond summary'!$G$80&amp;$AB20)),"")</f>
        <v/>
      </c>
      <c r="X20" s="30" t="str">
        <f ca="1">IFERROR(IF(ISBLANK(INDIRECT("'"&amp;'[1]RFR govt bond summary'!$C$3&amp;"!"&amp;'[1]RFR govt bond summary'!$G$81&amp;$AB20)),"",INDIRECT("'"&amp;'[1]RFR govt bond summary'!$C$3&amp;"!"&amp;'[1]RFR govt bond summary'!$G$81&amp;$AB20)),"")</f>
        <v/>
      </c>
      <c r="Y20" s="30" t="str">
        <f ca="1">IFERROR(IF(ISBLANK(INDIRECT("'"&amp;'[1]RFR govt bond summary'!$C$3&amp;"!"&amp;'[1]RFR govt bond summary'!$G$82&amp;$AB20)),"",INDIRECT("'"&amp;'[1]RFR govt bond summary'!$C$3&amp;"!"&amp;'[1]RFR govt bond summary'!$G$82&amp;$AB20)),"")</f>
        <v/>
      </c>
      <c r="Z20" s="30" t="str">
        <f ca="1">IFERROR(IF(ISBLANK(INDIRECT("'"&amp;'[1]RFR govt bond summary'!$C$3&amp;"!"&amp;'[1]RFR govt bond summary'!$G$83&amp;$AB20)),"",INDIRECT("'"&amp;'[1]RFR govt bond summary'!$C$3&amp;"!"&amp;'[1]RFR govt bond summary'!$G$83&amp;$AB20)),"")</f>
        <v/>
      </c>
      <c r="AA20" s="30" t="str">
        <f ca="1">IFERROR(IF(ISBLANK(INDIRECT("'"&amp;'[1]RFR govt bond summary'!$C$3&amp;"!"&amp;'[1]RFR govt bond summary'!$G$84&amp;$AB20)),"",INDIRECT("'"&amp;'[1]RFR govt bond summary'!$C$3&amp;"!"&amp;'[1]RFR govt bond summary'!$G$84&amp;$AB20)),"")</f>
        <v/>
      </c>
      <c r="AB20" s="19">
        <f t="shared" si="6"/>
        <v>34</v>
      </c>
      <c r="AD20" s="66">
        <f t="shared" si="0"/>
        <v>44755.25</v>
      </c>
      <c r="AE20" s="2">
        <f t="shared" si="1"/>
        <v>3.8384668035592062</v>
      </c>
      <c r="AF20" s="2">
        <f t="shared" si="2"/>
        <v>5.7549623545516768</v>
      </c>
      <c r="AG20" s="35">
        <f t="shared" si="3"/>
        <v>0.28200000000000003</v>
      </c>
      <c r="AH20" s="2">
        <f t="shared" si="4"/>
        <v>2.5239121428571427</v>
      </c>
      <c r="AI20" s="20">
        <f t="shared" si="5"/>
        <v>2.5398374741192775</v>
      </c>
    </row>
    <row r="21" spans="2:35" ht="15" x14ac:dyDescent="0.25">
      <c r="B21" s="29">
        <v>42930</v>
      </c>
      <c r="C21" s="30"/>
      <c r="D21" s="30"/>
      <c r="E21" s="30"/>
      <c r="F21" s="30">
        <v>2.3679999999999999</v>
      </c>
      <c r="G21" s="30">
        <v>2.6550000000000002</v>
      </c>
      <c r="H21" s="30"/>
      <c r="I21" s="30"/>
      <c r="J21" s="30"/>
      <c r="K21" s="30"/>
      <c r="L21" s="30" t="str">
        <f ca="1">IFERROR(IF(ISBLANK(INDIRECT("'"&amp;'[1]RFR govt bond summary'!$C$3&amp;"!"&amp;'[1]RFR govt bond summary'!$G$69&amp;$AB21)),"",INDIRECT("'"&amp;'[1]RFR govt bond summary'!$C$3&amp;"!"&amp;'[1]RFR govt bond summary'!$G$69&amp;$AB21)),"")</f>
        <v/>
      </c>
      <c r="M21" s="30" t="str">
        <f ca="1">IFERROR(IF(ISBLANK(INDIRECT("'"&amp;'[1]RFR govt bond summary'!$C$3&amp;"!"&amp;'[1]RFR govt bond summary'!$G$70&amp;$AB21)),"",INDIRECT("'"&amp;'[1]RFR govt bond summary'!$C$3&amp;"!"&amp;'[1]RFR govt bond summary'!$G$70&amp;$AB21)),"")</f>
        <v/>
      </c>
      <c r="N21" s="30" t="str">
        <f ca="1">IFERROR(IF(ISBLANK(INDIRECT("'"&amp;'[1]RFR govt bond summary'!$C$3&amp;"!"&amp;'[1]RFR govt bond summary'!$G$71&amp;$AB21)),"",INDIRECT("'"&amp;'[1]RFR govt bond summary'!$C$3&amp;"!"&amp;'[1]RFR govt bond summary'!$G$71&amp;$AB21)),"")</f>
        <v/>
      </c>
      <c r="O21" s="30" t="str">
        <f ca="1">IFERROR(IF(ISBLANK(INDIRECT("'"&amp;'[1]RFR govt bond summary'!$C$3&amp;"!"&amp;'[1]RFR govt bond summary'!$G$72&amp;$AB21)),"",INDIRECT("'"&amp;'[1]RFR govt bond summary'!$C$3&amp;"!"&amp;'[1]RFR govt bond summary'!$G$72&amp;$AB21)),"")</f>
        <v/>
      </c>
      <c r="P21" s="30" t="str">
        <f ca="1">IFERROR(IF(ISBLANK(INDIRECT("'"&amp;'[1]RFR govt bond summary'!$C$3&amp;"!"&amp;'[1]RFR govt bond summary'!$G$73&amp;$AB21)),"",INDIRECT("'"&amp;'[1]RFR govt bond summary'!$C$3&amp;"!"&amp;'[1]RFR govt bond summary'!$G$73&amp;$AB21)),"")</f>
        <v/>
      </c>
      <c r="Q21" s="30" t="str">
        <f ca="1">IFERROR(IF(ISBLANK(INDIRECT("'"&amp;'[1]RFR govt bond summary'!$C$3&amp;"!"&amp;'[1]RFR govt bond summary'!$G$74&amp;$AB21)),"",INDIRECT("'"&amp;'[1]RFR govt bond summary'!$C$3&amp;"!"&amp;'[1]RFR govt bond summary'!$G$74&amp;$AB21)),"")</f>
        <v/>
      </c>
      <c r="R21" s="30" t="str">
        <f ca="1">IFERROR(IF(ISBLANK(INDIRECT("'"&amp;'[1]RFR govt bond summary'!$C$3&amp;"!"&amp;'[1]RFR govt bond summary'!$G$75&amp;$AB21)),"",INDIRECT("'"&amp;'[1]RFR govt bond summary'!$C$3&amp;"!"&amp;'[1]RFR govt bond summary'!$G$75&amp;$AB21)),"")</f>
        <v/>
      </c>
      <c r="S21" s="30" t="str">
        <f ca="1">IFERROR(IF(ISBLANK(INDIRECT("'"&amp;'[1]RFR govt bond summary'!$C$3&amp;"!"&amp;'[1]RFR govt bond summary'!$G$76&amp;$AB21)),"",INDIRECT("'"&amp;'[1]RFR govt bond summary'!$C$3&amp;"!"&amp;'[1]RFR govt bond summary'!$G$76&amp;$AB21)),"")</f>
        <v/>
      </c>
      <c r="T21" s="30" t="str">
        <f ca="1">IFERROR(IF(ISBLANK(INDIRECT("'"&amp;'[1]RFR govt bond summary'!$C$3&amp;"!"&amp;'[1]RFR govt bond summary'!$G$77&amp;$AB21)),"",INDIRECT("'"&amp;'[1]RFR govt bond summary'!$C$3&amp;"!"&amp;'[1]RFR govt bond summary'!$G$77&amp;$AB21)),"")</f>
        <v/>
      </c>
      <c r="U21" s="30" t="str">
        <f ca="1">IFERROR(IF(ISBLANK(INDIRECT("'"&amp;'[1]RFR govt bond summary'!$C$3&amp;"!"&amp;'[1]RFR govt bond summary'!$G$78&amp;$AB21)),"",INDIRECT("'"&amp;'[1]RFR govt bond summary'!$C$3&amp;"!"&amp;'[1]RFR govt bond summary'!$G$78&amp;$AB21)),"")</f>
        <v/>
      </c>
      <c r="V21" s="30" t="str">
        <f ca="1">IFERROR(IF(ISBLANK(INDIRECT("'"&amp;'[1]RFR govt bond summary'!$C$3&amp;"!"&amp;'[1]RFR govt bond summary'!$G$79&amp;$AB21)),"",INDIRECT("'"&amp;'[1]RFR govt bond summary'!$C$3&amp;"!"&amp;'[1]RFR govt bond summary'!$G$79&amp;$AB21)),"")</f>
        <v/>
      </c>
      <c r="W21" s="30" t="str">
        <f ca="1">IFERROR(IF(ISBLANK(INDIRECT("'"&amp;'[1]RFR govt bond summary'!$C$3&amp;"!"&amp;'[1]RFR govt bond summary'!$G$80&amp;$AB21)),"",INDIRECT("'"&amp;'[1]RFR govt bond summary'!$C$3&amp;"!"&amp;'[1]RFR govt bond summary'!$G$80&amp;$AB21)),"")</f>
        <v/>
      </c>
      <c r="X21" s="30" t="str">
        <f ca="1">IFERROR(IF(ISBLANK(INDIRECT("'"&amp;'[1]RFR govt bond summary'!$C$3&amp;"!"&amp;'[1]RFR govt bond summary'!$G$81&amp;$AB21)),"",INDIRECT("'"&amp;'[1]RFR govt bond summary'!$C$3&amp;"!"&amp;'[1]RFR govt bond summary'!$G$81&amp;$AB21)),"")</f>
        <v/>
      </c>
      <c r="Y21" s="30" t="str">
        <f ca="1">IFERROR(IF(ISBLANK(INDIRECT("'"&amp;'[1]RFR govt bond summary'!$C$3&amp;"!"&amp;'[1]RFR govt bond summary'!$G$82&amp;$AB21)),"",INDIRECT("'"&amp;'[1]RFR govt bond summary'!$C$3&amp;"!"&amp;'[1]RFR govt bond summary'!$G$82&amp;$AB21)),"")</f>
        <v/>
      </c>
      <c r="Z21" s="30" t="str">
        <f ca="1">IFERROR(IF(ISBLANK(INDIRECT("'"&amp;'[1]RFR govt bond summary'!$C$3&amp;"!"&amp;'[1]RFR govt bond summary'!$G$83&amp;$AB21)),"",INDIRECT("'"&amp;'[1]RFR govt bond summary'!$C$3&amp;"!"&amp;'[1]RFR govt bond summary'!$G$83&amp;$AB21)),"")</f>
        <v/>
      </c>
      <c r="AA21" s="30" t="str">
        <f ca="1">IFERROR(IF(ISBLANK(INDIRECT("'"&amp;'[1]RFR govt bond summary'!$C$3&amp;"!"&amp;'[1]RFR govt bond summary'!$G$84&amp;$AB21)),"",INDIRECT("'"&amp;'[1]RFR govt bond summary'!$C$3&amp;"!"&amp;'[1]RFR govt bond summary'!$G$84&amp;$AB21)),"")</f>
        <v/>
      </c>
      <c r="AB21" s="19">
        <f t="shared" si="6"/>
        <v>35</v>
      </c>
      <c r="AD21" s="66">
        <f t="shared" si="0"/>
        <v>44756.25</v>
      </c>
      <c r="AE21" s="2">
        <f t="shared" si="1"/>
        <v>3.8357289527720737</v>
      </c>
      <c r="AF21" s="2">
        <f t="shared" si="2"/>
        <v>5.7522245037645447</v>
      </c>
      <c r="AG21" s="35">
        <f t="shared" si="3"/>
        <v>0.28700000000000037</v>
      </c>
      <c r="AH21" s="2">
        <f t="shared" si="4"/>
        <v>2.5423525000000002</v>
      </c>
      <c r="AI21" s="20">
        <f t="shared" si="5"/>
        <v>2.5585113905856272</v>
      </c>
    </row>
    <row r="22" spans="2:35" ht="15" x14ac:dyDescent="0.25">
      <c r="B22" s="29">
        <v>42933</v>
      </c>
      <c r="C22" s="30"/>
      <c r="D22" s="30"/>
      <c r="E22" s="30"/>
      <c r="F22" s="30">
        <v>2.3620000000000001</v>
      </c>
      <c r="G22" s="30">
        <v>2.6520000000000001</v>
      </c>
      <c r="H22" s="30"/>
      <c r="I22" s="30"/>
      <c r="J22" s="30"/>
      <c r="K22" s="30"/>
      <c r="L22" s="30" t="str">
        <f ca="1">IFERROR(IF(ISBLANK(INDIRECT("'"&amp;'[1]RFR govt bond summary'!$C$3&amp;"!"&amp;'[1]RFR govt bond summary'!$G$69&amp;$AB22)),"",INDIRECT("'"&amp;'[1]RFR govt bond summary'!$C$3&amp;"!"&amp;'[1]RFR govt bond summary'!$G$69&amp;$AB22)),"")</f>
        <v/>
      </c>
      <c r="M22" s="30" t="str">
        <f ca="1">IFERROR(IF(ISBLANK(INDIRECT("'"&amp;'[1]RFR govt bond summary'!$C$3&amp;"!"&amp;'[1]RFR govt bond summary'!$G$70&amp;$AB22)),"",INDIRECT("'"&amp;'[1]RFR govt bond summary'!$C$3&amp;"!"&amp;'[1]RFR govt bond summary'!$G$70&amp;$AB22)),"")</f>
        <v/>
      </c>
      <c r="N22" s="30" t="str">
        <f ca="1">IFERROR(IF(ISBLANK(INDIRECT("'"&amp;'[1]RFR govt bond summary'!$C$3&amp;"!"&amp;'[1]RFR govt bond summary'!$G$71&amp;$AB22)),"",INDIRECT("'"&amp;'[1]RFR govt bond summary'!$C$3&amp;"!"&amp;'[1]RFR govt bond summary'!$G$71&amp;$AB22)),"")</f>
        <v/>
      </c>
      <c r="O22" s="30" t="str">
        <f ca="1">IFERROR(IF(ISBLANK(INDIRECT("'"&amp;'[1]RFR govt bond summary'!$C$3&amp;"!"&amp;'[1]RFR govt bond summary'!$G$72&amp;$AB22)),"",INDIRECT("'"&amp;'[1]RFR govt bond summary'!$C$3&amp;"!"&amp;'[1]RFR govt bond summary'!$G$72&amp;$AB22)),"")</f>
        <v/>
      </c>
      <c r="P22" s="30" t="str">
        <f ca="1">IFERROR(IF(ISBLANK(INDIRECT("'"&amp;'[1]RFR govt bond summary'!$C$3&amp;"!"&amp;'[1]RFR govt bond summary'!$G$73&amp;$AB22)),"",INDIRECT("'"&amp;'[1]RFR govt bond summary'!$C$3&amp;"!"&amp;'[1]RFR govt bond summary'!$G$73&amp;$AB22)),"")</f>
        <v/>
      </c>
      <c r="Q22" s="30" t="str">
        <f ca="1">IFERROR(IF(ISBLANK(INDIRECT("'"&amp;'[1]RFR govt bond summary'!$C$3&amp;"!"&amp;'[1]RFR govt bond summary'!$G$74&amp;$AB22)),"",INDIRECT("'"&amp;'[1]RFR govt bond summary'!$C$3&amp;"!"&amp;'[1]RFR govt bond summary'!$G$74&amp;$AB22)),"")</f>
        <v/>
      </c>
      <c r="R22" s="30" t="str">
        <f ca="1">IFERROR(IF(ISBLANK(INDIRECT("'"&amp;'[1]RFR govt bond summary'!$C$3&amp;"!"&amp;'[1]RFR govt bond summary'!$G$75&amp;$AB22)),"",INDIRECT("'"&amp;'[1]RFR govt bond summary'!$C$3&amp;"!"&amp;'[1]RFR govt bond summary'!$G$75&amp;$AB22)),"")</f>
        <v/>
      </c>
      <c r="S22" s="30" t="str">
        <f ca="1">IFERROR(IF(ISBLANK(INDIRECT("'"&amp;'[1]RFR govt bond summary'!$C$3&amp;"!"&amp;'[1]RFR govt bond summary'!$G$76&amp;$AB22)),"",INDIRECT("'"&amp;'[1]RFR govt bond summary'!$C$3&amp;"!"&amp;'[1]RFR govt bond summary'!$G$76&amp;$AB22)),"")</f>
        <v/>
      </c>
      <c r="T22" s="30" t="str">
        <f ca="1">IFERROR(IF(ISBLANK(INDIRECT("'"&amp;'[1]RFR govt bond summary'!$C$3&amp;"!"&amp;'[1]RFR govt bond summary'!$G$77&amp;$AB22)),"",INDIRECT("'"&amp;'[1]RFR govt bond summary'!$C$3&amp;"!"&amp;'[1]RFR govt bond summary'!$G$77&amp;$AB22)),"")</f>
        <v/>
      </c>
      <c r="U22" s="30" t="str">
        <f ca="1">IFERROR(IF(ISBLANK(INDIRECT("'"&amp;'[1]RFR govt bond summary'!$C$3&amp;"!"&amp;'[1]RFR govt bond summary'!$G$78&amp;$AB22)),"",INDIRECT("'"&amp;'[1]RFR govt bond summary'!$C$3&amp;"!"&amp;'[1]RFR govt bond summary'!$G$78&amp;$AB22)),"")</f>
        <v/>
      </c>
      <c r="V22" s="30" t="str">
        <f ca="1">IFERROR(IF(ISBLANK(INDIRECT("'"&amp;'[1]RFR govt bond summary'!$C$3&amp;"!"&amp;'[1]RFR govt bond summary'!$G$79&amp;$AB22)),"",INDIRECT("'"&amp;'[1]RFR govt bond summary'!$C$3&amp;"!"&amp;'[1]RFR govt bond summary'!$G$79&amp;$AB22)),"")</f>
        <v/>
      </c>
      <c r="W22" s="30" t="str">
        <f ca="1">IFERROR(IF(ISBLANK(INDIRECT("'"&amp;'[1]RFR govt bond summary'!$C$3&amp;"!"&amp;'[1]RFR govt bond summary'!$G$80&amp;$AB22)),"",INDIRECT("'"&amp;'[1]RFR govt bond summary'!$C$3&amp;"!"&amp;'[1]RFR govt bond summary'!$G$80&amp;$AB22)),"")</f>
        <v/>
      </c>
      <c r="X22" s="30" t="str">
        <f ca="1">IFERROR(IF(ISBLANK(INDIRECT("'"&amp;'[1]RFR govt bond summary'!$C$3&amp;"!"&amp;'[1]RFR govt bond summary'!$G$81&amp;$AB22)),"",INDIRECT("'"&amp;'[1]RFR govt bond summary'!$C$3&amp;"!"&amp;'[1]RFR govt bond summary'!$G$81&amp;$AB22)),"")</f>
        <v/>
      </c>
      <c r="Y22" s="30" t="str">
        <f ca="1">IFERROR(IF(ISBLANK(INDIRECT("'"&amp;'[1]RFR govt bond summary'!$C$3&amp;"!"&amp;'[1]RFR govt bond summary'!$G$82&amp;$AB22)),"",INDIRECT("'"&amp;'[1]RFR govt bond summary'!$C$3&amp;"!"&amp;'[1]RFR govt bond summary'!$G$82&amp;$AB22)),"")</f>
        <v/>
      </c>
      <c r="Z22" s="30" t="str">
        <f ca="1">IFERROR(IF(ISBLANK(INDIRECT("'"&amp;'[1]RFR govt bond summary'!$C$3&amp;"!"&amp;'[1]RFR govt bond summary'!$G$83&amp;$AB22)),"",INDIRECT("'"&amp;'[1]RFR govt bond summary'!$C$3&amp;"!"&amp;'[1]RFR govt bond summary'!$G$83&amp;$AB22)),"")</f>
        <v/>
      </c>
      <c r="AA22" s="30" t="str">
        <f ca="1">IFERROR(IF(ISBLANK(INDIRECT("'"&amp;'[1]RFR govt bond summary'!$C$3&amp;"!"&amp;'[1]RFR govt bond summary'!$G$84&amp;$AB22)),"",INDIRECT("'"&amp;'[1]RFR govt bond summary'!$C$3&amp;"!"&amp;'[1]RFR govt bond summary'!$G$84&amp;$AB22)),"")</f>
        <v/>
      </c>
      <c r="AB22" s="19">
        <f t="shared" si="6"/>
        <v>36</v>
      </c>
      <c r="AD22" s="66">
        <f t="shared" si="0"/>
        <v>44759.25</v>
      </c>
      <c r="AE22" s="2">
        <f t="shared" si="1"/>
        <v>3.8275154004106775</v>
      </c>
      <c r="AF22" s="2">
        <f t="shared" si="2"/>
        <v>5.7440109514031485</v>
      </c>
      <c r="AG22" s="35">
        <f t="shared" si="3"/>
        <v>0.29000000000000004</v>
      </c>
      <c r="AH22" s="2">
        <f t="shared" si="4"/>
        <v>2.5394178571428574</v>
      </c>
      <c r="AI22" s="20">
        <f t="shared" si="5"/>
        <v>2.5555394647758023</v>
      </c>
    </row>
    <row r="23" spans="2:35" ht="15" x14ac:dyDescent="0.25">
      <c r="B23" s="29">
        <v>42934</v>
      </c>
      <c r="C23" s="30"/>
      <c r="D23" s="30"/>
      <c r="E23" s="30"/>
      <c r="F23" s="30">
        <v>2.3340000000000001</v>
      </c>
      <c r="G23" s="30">
        <v>2.63</v>
      </c>
      <c r="H23" s="30"/>
      <c r="I23" s="30"/>
      <c r="J23" s="30"/>
      <c r="K23" s="30"/>
      <c r="L23" s="30" t="str">
        <f ca="1">IFERROR(IF(ISBLANK(INDIRECT("'"&amp;'[1]RFR govt bond summary'!$C$3&amp;"!"&amp;'[1]RFR govt bond summary'!$G$69&amp;$AB23)),"",INDIRECT("'"&amp;'[1]RFR govt bond summary'!$C$3&amp;"!"&amp;'[1]RFR govt bond summary'!$G$69&amp;$AB23)),"")</f>
        <v/>
      </c>
      <c r="M23" s="30" t="str">
        <f ca="1">IFERROR(IF(ISBLANK(INDIRECT("'"&amp;'[1]RFR govt bond summary'!$C$3&amp;"!"&amp;'[1]RFR govt bond summary'!$G$70&amp;$AB23)),"",INDIRECT("'"&amp;'[1]RFR govt bond summary'!$C$3&amp;"!"&amp;'[1]RFR govt bond summary'!$G$70&amp;$AB23)),"")</f>
        <v/>
      </c>
      <c r="N23" s="30" t="str">
        <f ca="1">IFERROR(IF(ISBLANK(INDIRECT("'"&amp;'[1]RFR govt bond summary'!$C$3&amp;"!"&amp;'[1]RFR govt bond summary'!$G$71&amp;$AB23)),"",INDIRECT("'"&amp;'[1]RFR govt bond summary'!$C$3&amp;"!"&amp;'[1]RFR govt bond summary'!$G$71&amp;$AB23)),"")</f>
        <v/>
      </c>
      <c r="O23" s="30" t="str">
        <f ca="1">IFERROR(IF(ISBLANK(INDIRECT("'"&amp;'[1]RFR govt bond summary'!$C$3&amp;"!"&amp;'[1]RFR govt bond summary'!$G$72&amp;$AB23)),"",INDIRECT("'"&amp;'[1]RFR govt bond summary'!$C$3&amp;"!"&amp;'[1]RFR govt bond summary'!$G$72&amp;$AB23)),"")</f>
        <v/>
      </c>
      <c r="P23" s="30" t="str">
        <f ca="1">IFERROR(IF(ISBLANK(INDIRECT("'"&amp;'[1]RFR govt bond summary'!$C$3&amp;"!"&amp;'[1]RFR govt bond summary'!$G$73&amp;$AB23)),"",INDIRECT("'"&amp;'[1]RFR govt bond summary'!$C$3&amp;"!"&amp;'[1]RFR govt bond summary'!$G$73&amp;$AB23)),"")</f>
        <v/>
      </c>
      <c r="Q23" s="30" t="str">
        <f ca="1">IFERROR(IF(ISBLANK(INDIRECT("'"&amp;'[1]RFR govt bond summary'!$C$3&amp;"!"&amp;'[1]RFR govt bond summary'!$G$74&amp;$AB23)),"",INDIRECT("'"&amp;'[1]RFR govt bond summary'!$C$3&amp;"!"&amp;'[1]RFR govt bond summary'!$G$74&amp;$AB23)),"")</f>
        <v/>
      </c>
      <c r="R23" s="30" t="str">
        <f ca="1">IFERROR(IF(ISBLANK(INDIRECT("'"&amp;'[1]RFR govt bond summary'!$C$3&amp;"!"&amp;'[1]RFR govt bond summary'!$G$75&amp;$AB23)),"",INDIRECT("'"&amp;'[1]RFR govt bond summary'!$C$3&amp;"!"&amp;'[1]RFR govt bond summary'!$G$75&amp;$AB23)),"")</f>
        <v/>
      </c>
      <c r="S23" s="30" t="str">
        <f ca="1">IFERROR(IF(ISBLANK(INDIRECT("'"&amp;'[1]RFR govt bond summary'!$C$3&amp;"!"&amp;'[1]RFR govt bond summary'!$G$76&amp;$AB23)),"",INDIRECT("'"&amp;'[1]RFR govt bond summary'!$C$3&amp;"!"&amp;'[1]RFR govt bond summary'!$G$76&amp;$AB23)),"")</f>
        <v/>
      </c>
      <c r="T23" s="30" t="str">
        <f ca="1">IFERROR(IF(ISBLANK(INDIRECT("'"&amp;'[1]RFR govt bond summary'!$C$3&amp;"!"&amp;'[1]RFR govt bond summary'!$G$77&amp;$AB23)),"",INDIRECT("'"&amp;'[1]RFR govt bond summary'!$C$3&amp;"!"&amp;'[1]RFR govt bond summary'!$G$77&amp;$AB23)),"")</f>
        <v/>
      </c>
      <c r="U23" s="30" t="str">
        <f ca="1">IFERROR(IF(ISBLANK(INDIRECT("'"&amp;'[1]RFR govt bond summary'!$C$3&amp;"!"&amp;'[1]RFR govt bond summary'!$G$78&amp;$AB23)),"",INDIRECT("'"&amp;'[1]RFR govt bond summary'!$C$3&amp;"!"&amp;'[1]RFR govt bond summary'!$G$78&amp;$AB23)),"")</f>
        <v/>
      </c>
      <c r="V23" s="30" t="str">
        <f ca="1">IFERROR(IF(ISBLANK(INDIRECT("'"&amp;'[1]RFR govt bond summary'!$C$3&amp;"!"&amp;'[1]RFR govt bond summary'!$G$79&amp;$AB23)),"",INDIRECT("'"&amp;'[1]RFR govt bond summary'!$C$3&amp;"!"&amp;'[1]RFR govt bond summary'!$G$79&amp;$AB23)),"")</f>
        <v/>
      </c>
      <c r="W23" s="30" t="str">
        <f ca="1">IFERROR(IF(ISBLANK(INDIRECT("'"&amp;'[1]RFR govt bond summary'!$C$3&amp;"!"&amp;'[1]RFR govt bond summary'!$G$80&amp;$AB23)),"",INDIRECT("'"&amp;'[1]RFR govt bond summary'!$C$3&amp;"!"&amp;'[1]RFR govt bond summary'!$G$80&amp;$AB23)),"")</f>
        <v/>
      </c>
      <c r="X23" s="30" t="str">
        <f ca="1">IFERROR(IF(ISBLANK(INDIRECT("'"&amp;'[1]RFR govt bond summary'!$C$3&amp;"!"&amp;'[1]RFR govt bond summary'!$G$81&amp;$AB23)),"",INDIRECT("'"&amp;'[1]RFR govt bond summary'!$C$3&amp;"!"&amp;'[1]RFR govt bond summary'!$G$81&amp;$AB23)),"")</f>
        <v/>
      </c>
      <c r="Y23" s="30" t="str">
        <f ca="1">IFERROR(IF(ISBLANK(INDIRECT("'"&amp;'[1]RFR govt bond summary'!$C$3&amp;"!"&amp;'[1]RFR govt bond summary'!$G$82&amp;$AB23)),"",INDIRECT("'"&amp;'[1]RFR govt bond summary'!$C$3&amp;"!"&amp;'[1]RFR govt bond summary'!$G$82&amp;$AB23)),"")</f>
        <v/>
      </c>
      <c r="Z23" s="30" t="str">
        <f ca="1">IFERROR(IF(ISBLANK(INDIRECT("'"&amp;'[1]RFR govt bond summary'!$C$3&amp;"!"&amp;'[1]RFR govt bond summary'!$G$83&amp;$AB23)),"",INDIRECT("'"&amp;'[1]RFR govt bond summary'!$C$3&amp;"!"&amp;'[1]RFR govt bond summary'!$G$83&amp;$AB23)),"")</f>
        <v/>
      </c>
      <c r="AA23" s="30" t="str">
        <f ca="1">IFERROR(IF(ISBLANK(INDIRECT("'"&amp;'[1]RFR govt bond summary'!$C$3&amp;"!"&amp;'[1]RFR govt bond summary'!$G$84&amp;$AB23)),"",INDIRECT("'"&amp;'[1]RFR govt bond summary'!$C$3&amp;"!"&amp;'[1]RFR govt bond summary'!$G$84&amp;$AB23)),"")</f>
        <v/>
      </c>
      <c r="AB23" s="19">
        <f t="shared" si="6"/>
        <v>37</v>
      </c>
      <c r="AD23" s="66">
        <f t="shared" si="0"/>
        <v>44760.25</v>
      </c>
      <c r="AE23" s="2">
        <f t="shared" si="1"/>
        <v>3.8247775496235454</v>
      </c>
      <c r="AF23" s="2">
        <f t="shared" si="2"/>
        <v>5.7412731006160165</v>
      </c>
      <c r="AG23" s="35">
        <f t="shared" si="3"/>
        <v>0.29599999999999982</v>
      </c>
      <c r="AH23" s="2">
        <f t="shared" si="4"/>
        <v>2.5155114285714286</v>
      </c>
      <c r="AI23" s="20">
        <f t="shared" si="5"/>
        <v>2.531330922939623</v>
      </c>
    </row>
    <row r="24" spans="2:35" ht="15" x14ac:dyDescent="0.25">
      <c r="B24" s="29">
        <v>42935</v>
      </c>
      <c r="C24" s="30"/>
      <c r="D24" s="30"/>
      <c r="E24" s="30"/>
      <c r="F24" s="30">
        <v>2.3239999999999998</v>
      </c>
      <c r="G24" s="30">
        <v>2.6160000000000001</v>
      </c>
      <c r="H24" s="30"/>
      <c r="I24" s="30"/>
      <c r="J24" s="30"/>
      <c r="K24" s="30"/>
      <c r="L24" s="30" t="str">
        <f ca="1">IFERROR(IF(ISBLANK(INDIRECT("'"&amp;'[1]RFR govt bond summary'!$C$3&amp;"!"&amp;'[1]RFR govt bond summary'!$G$69&amp;$AB24)),"",INDIRECT("'"&amp;'[1]RFR govt bond summary'!$C$3&amp;"!"&amp;'[1]RFR govt bond summary'!$G$69&amp;$AB24)),"")</f>
        <v/>
      </c>
      <c r="M24" s="30" t="str">
        <f ca="1">IFERROR(IF(ISBLANK(INDIRECT("'"&amp;'[1]RFR govt bond summary'!$C$3&amp;"!"&amp;'[1]RFR govt bond summary'!$G$70&amp;$AB24)),"",INDIRECT("'"&amp;'[1]RFR govt bond summary'!$C$3&amp;"!"&amp;'[1]RFR govt bond summary'!$G$70&amp;$AB24)),"")</f>
        <v/>
      </c>
      <c r="N24" s="30" t="str">
        <f ca="1">IFERROR(IF(ISBLANK(INDIRECT("'"&amp;'[1]RFR govt bond summary'!$C$3&amp;"!"&amp;'[1]RFR govt bond summary'!$G$71&amp;$AB24)),"",INDIRECT("'"&amp;'[1]RFR govt bond summary'!$C$3&amp;"!"&amp;'[1]RFR govt bond summary'!$G$71&amp;$AB24)),"")</f>
        <v/>
      </c>
      <c r="O24" s="30" t="str">
        <f ca="1">IFERROR(IF(ISBLANK(INDIRECT("'"&amp;'[1]RFR govt bond summary'!$C$3&amp;"!"&amp;'[1]RFR govt bond summary'!$G$72&amp;$AB24)),"",INDIRECT("'"&amp;'[1]RFR govt bond summary'!$C$3&amp;"!"&amp;'[1]RFR govt bond summary'!$G$72&amp;$AB24)),"")</f>
        <v/>
      </c>
      <c r="P24" s="30" t="str">
        <f ca="1">IFERROR(IF(ISBLANK(INDIRECT("'"&amp;'[1]RFR govt bond summary'!$C$3&amp;"!"&amp;'[1]RFR govt bond summary'!$G$73&amp;$AB24)),"",INDIRECT("'"&amp;'[1]RFR govt bond summary'!$C$3&amp;"!"&amp;'[1]RFR govt bond summary'!$G$73&amp;$AB24)),"")</f>
        <v/>
      </c>
      <c r="Q24" s="30" t="str">
        <f ca="1">IFERROR(IF(ISBLANK(INDIRECT("'"&amp;'[1]RFR govt bond summary'!$C$3&amp;"!"&amp;'[1]RFR govt bond summary'!$G$74&amp;$AB24)),"",INDIRECT("'"&amp;'[1]RFR govt bond summary'!$C$3&amp;"!"&amp;'[1]RFR govt bond summary'!$G$74&amp;$AB24)),"")</f>
        <v/>
      </c>
      <c r="R24" s="30" t="str">
        <f ca="1">IFERROR(IF(ISBLANK(INDIRECT("'"&amp;'[1]RFR govt bond summary'!$C$3&amp;"!"&amp;'[1]RFR govt bond summary'!$G$75&amp;$AB24)),"",INDIRECT("'"&amp;'[1]RFR govt bond summary'!$C$3&amp;"!"&amp;'[1]RFR govt bond summary'!$G$75&amp;$AB24)),"")</f>
        <v/>
      </c>
      <c r="S24" s="30" t="str">
        <f ca="1">IFERROR(IF(ISBLANK(INDIRECT("'"&amp;'[1]RFR govt bond summary'!$C$3&amp;"!"&amp;'[1]RFR govt bond summary'!$G$76&amp;$AB24)),"",INDIRECT("'"&amp;'[1]RFR govt bond summary'!$C$3&amp;"!"&amp;'[1]RFR govt bond summary'!$G$76&amp;$AB24)),"")</f>
        <v/>
      </c>
      <c r="T24" s="30" t="str">
        <f ca="1">IFERROR(IF(ISBLANK(INDIRECT("'"&amp;'[1]RFR govt bond summary'!$C$3&amp;"!"&amp;'[1]RFR govt bond summary'!$G$77&amp;$AB24)),"",INDIRECT("'"&amp;'[1]RFR govt bond summary'!$C$3&amp;"!"&amp;'[1]RFR govt bond summary'!$G$77&amp;$AB24)),"")</f>
        <v/>
      </c>
      <c r="U24" s="30" t="str">
        <f ca="1">IFERROR(IF(ISBLANK(INDIRECT("'"&amp;'[1]RFR govt bond summary'!$C$3&amp;"!"&amp;'[1]RFR govt bond summary'!$G$78&amp;$AB24)),"",INDIRECT("'"&amp;'[1]RFR govt bond summary'!$C$3&amp;"!"&amp;'[1]RFR govt bond summary'!$G$78&amp;$AB24)),"")</f>
        <v/>
      </c>
      <c r="V24" s="30" t="str">
        <f ca="1">IFERROR(IF(ISBLANK(INDIRECT("'"&amp;'[1]RFR govt bond summary'!$C$3&amp;"!"&amp;'[1]RFR govt bond summary'!$G$79&amp;$AB24)),"",INDIRECT("'"&amp;'[1]RFR govt bond summary'!$C$3&amp;"!"&amp;'[1]RFR govt bond summary'!$G$79&amp;$AB24)),"")</f>
        <v/>
      </c>
      <c r="W24" s="30" t="str">
        <f ca="1">IFERROR(IF(ISBLANK(INDIRECT("'"&amp;'[1]RFR govt bond summary'!$C$3&amp;"!"&amp;'[1]RFR govt bond summary'!$G$80&amp;$AB24)),"",INDIRECT("'"&amp;'[1]RFR govt bond summary'!$C$3&amp;"!"&amp;'[1]RFR govt bond summary'!$G$80&amp;$AB24)),"")</f>
        <v/>
      </c>
      <c r="X24" s="30" t="str">
        <f ca="1">IFERROR(IF(ISBLANK(INDIRECT("'"&amp;'[1]RFR govt bond summary'!$C$3&amp;"!"&amp;'[1]RFR govt bond summary'!$G$81&amp;$AB24)),"",INDIRECT("'"&amp;'[1]RFR govt bond summary'!$C$3&amp;"!"&amp;'[1]RFR govt bond summary'!$G$81&amp;$AB24)),"")</f>
        <v/>
      </c>
      <c r="Y24" s="30" t="str">
        <f ca="1">IFERROR(IF(ISBLANK(INDIRECT("'"&amp;'[1]RFR govt bond summary'!$C$3&amp;"!"&amp;'[1]RFR govt bond summary'!$G$82&amp;$AB24)),"",INDIRECT("'"&amp;'[1]RFR govt bond summary'!$C$3&amp;"!"&amp;'[1]RFR govt bond summary'!$G$82&amp;$AB24)),"")</f>
        <v/>
      </c>
      <c r="Z24" s="30" t="str">
        <f ca="1">IFERROR(IF(ISBLANK(INDIRECT("'"&amp;'[1]RFR govt bond summary'!$C$3&amp;"!"&amp;'[1]RFR govt bond summary'!$G$83&amp;$AB24)),"",INDIRECT("'"&amp;'[1]RFR govt bond summary'!$C$3&amp;"!"&amp;'[1]RFR govt bond summary'!$G$83&amp;$AB24)),"")</f>
        <v/>
      </c>
      <c r="AA24" s="30" t="str">
        <f ca="1">IFERROR(IF(ISBLANK(INDIRECT("'"&amp;'[1]RFR govt bond summary'!$C$3&amp;"!"&amp;'[1]RFR govt bond summary'!$G$84&amp;$AB24)),"",INDIRECT("'"&amp;'[1]RFR govt bond summary'!$C$3&amp;"!"&amp;'[1]RFR govt bond summary'!$G$84&amp;$AB24)),"")</f>
        <v/>
      </c>
      <c r="AB24" s="19">
        <f t="shared" si="6"/>
        <v>38</v>
      </c>
      <c r="AD24" s="66">
        <f t="shared" si="0"/>
        <v>44761.25</v>
      </c>
      <c r="AE24" s="2">
        <f t="shared" si="1"/>
        <v>3.8220396988364134</v>
      </c>
      <c r="AF24" s="2">
        <f t="shared" si="2"/>
        <v>5.7385352498288844</v>
      </c>
      <c r="AG24" s="35">
        <f t="shared" si="3"/>
        <v>0.29200000000000026</v>
      </c>
      <c r="AH24" s="2">
        <f t="shared" si="4"/>
        <v>2.5034757142857145</v>
      </c>
      <c r="AI24" s="20">
        <f t="shared" si="5"/>
        <v>2.5191441909157453</v>
      </c>
    </row>
    <row r="25" spans="2:35" ht="15" x14ac:dyDescent="0.25">
      <c r="B25" s="29">
        <v>42936</v>
      </c>
      <c r="C25" s="30"/>
      <c r="D25" s="30"/>
      <c r="E25" s="30"/>
      <c r="F25" s="30">
        <v>2.33</v>
      </c>
      <c r="G25" s="30">
        <v>2.6230000000000002</v>
      </c>
      <c r="H25" s="30"/>
      <c r="I25" s="30"/>
      <c r="J25" s="30"/>
      <c r="K25" s="30"/>
      <c r="L25" s="30" t="str">
        <f ca="1">IFERROR(IF(ISBLANK(INDIRECT("'"&amp;'[1]RFR govt bond summary'!$C$3&amp;"!"&amp;'[1]RFR govt bond summary'!$G$69&amp;$AB25)),"",INDIRECT("'"&amp;'[1]RFR govt bond summary'!$C$3&amp;"!"&amp;'[1]RFR govt bond summary'!$G$69&amp;$AB25)),"")</f>
        <v/>
      </c>
      <c r="M25" s="30" t="str">
        <f ca="1">IFERROR(IF(ISBLANK(INDIRECT("'"&amp;'[1]RFR govt bond summary'!$C$3&amp;"!"&amp;'[1]RFR govt bond summary'!$G$70&amp;$AB25)),"",INDIRECT("'"&amp;'[1]RFR govt bond summary'!$C$3&amp;"!"&amp;'[1]RFR govt bond summary'!$G$70&amp;$AB25)),"")</f>
        <v/>
      </c>
      <c r="N25" s="30" t="str">
        <f ca="1">IFERROR(IF(ISBLANK(INDIRECT("'"&amp;'[1]RFR govt bond summary'!$C$3&amp;"!"&amp;'[1]RFR govt bond summary'!$G$71&amp;$AB25)),"",INDIRECT("'"&amp;'[1]RFR govt bond summary'!$C$3&amp;"!"&amp;'[1]RFR govt bond summary'!$G$71&amp;$AB25)),"")</f>
        <v/>
      </c>
      <c r="O25" s="30" t="str">
        <f ca="1">IFERROR(IF(ISBLANK(INDIRECT("'"&amp;'[1]RFR govt bond summary'!$C$3&amp;"!"&amp;'[1]RFR govt bond summary'!$G$72&amp;$AB25)),"",INDIRECT("'"&amp;'[1]RFR govt bond summary'!$C$3&amp;"!"&amp;'[1]RFR govt bond summary'!$G$72&amp;$AB25)),"")</f>
        <v/>
      </c>
      <c r="P25" s="30" t="str">
        <f ca="1">IFERROR(IF(ISBLANK(INDIRECT("'"&amp;'[1]RFR govt bond summary'!$C$3&amp;"!"&amp;'[1]RFR govt bond summary'!$G$73&amp;$AB25)),"",INDIRECT("'"&amp;'[1]RFR govt bond summary'!$C$3&amp;"!"&amp;'[1]RFR govt bond summary'!$G$73&amp;$AB25)),"")</f>
        <v/>
      </c>
      <c r="Q25" s="30" t="str">
        <f ca="1">IFERROR(IF(ISBLANK(INDIRECT("'"&amp;'[1]RFR govt bond summary'!$C$3&amp;"!"&amp;'[1]RFR govt bond summary'!$G$74&amp;$AB25)),"",INDIRECT("'"&amp;'[1]RFR govt bond summary'!$C$3&amp;"!"&amp;'[1]RFR govt bond summary'!$G$74&amp;$AB25)),"")</f>
        <v/>
      </c>
      <c r="R25" s="30" t="str">
        <f ca="1">IFERROR(IF(ISBLANK(INDIRECT("'"&amp;'[1]RFR govt bond summary'!$C$3&amp;"!"&amp;'[1]RFR govt bond summary'!$G$75&amp;$AB25)),"",INDIRECT("'"&amp;'[1]RFR govt bond summary'!$C$3&amp;"!"&amp;'[1]RFR govt bond summary'!$G$75&amp;$AB25)),"")</f>
        <v/>
      </c>
      <c r="S25" s="30" t="str">
        <f ca="1">IFERROR(IF(ISBLANK(INDIRECT("'"&amp;'[1]RFR govt bond summary'!$C$3&amp;"!"&amp;'[1]RFR govt bond summary'!$G$76&amp;$AB25)),"",INDIRECT("'"&amp;'[1]RFR govt bond summary'!$C$3&amp;"!"&amp;'[1]RFR govt bond summary'!$G$76&amp;$AB25)),"")</f>
        <v/>
      </c>
      <c r="T25" s="30" t="str">
        <f ca="1">IFERROR(IF(ISBLANK(INDIRECT("'"&amp;'[1]RFR govt bond summary'!$C$3&amp;"!"&amp;'[1]RFR govt bond summary'!$G$77&amp;$AB25)),"",INDIRECT("'"&amp;'[1]RFR govt bond summary'!$C$3&amp;"!"&amp;'[1]RFR govt bond summary'!$G$77&amp;$AB25)),"")</f>
        <v/>
      </c>
      <c r="U25" s="30" t="str">
        <f ca="1">IFERROR(IF(ISBLANK(INDIRECT("'"&amp;'[1]RFR govt bond summary'!$C$3&amp;"!"&amp;'[1]RFR govt bond summary'!$G$78&amp;$AB25)),"",INDIRECT("'"&amp;'[1]RFR govt bond summary'!$C$3&amp;"!"&amp;'[1]RFR govt bond summary'!$G$78&amp;$AB25)),"")</f>
        <v/>
      </c>
      <c r="V25" s="30" t="str">
        <f ca="1">IFERROR(IF(ISBLANK(INDIRECT("'"&amp;'[1]RFR govt bond summary'!$C$3&amp;"!"&amp;'[1]RFR govt bond summary'!$G$79&amp;$AB25)),"",INDIRECT("'"&amp;'[1]RFR govt bond summary'!$C$3&amp;"!"&amp;'[1]RFR govt bond summary'!$G$79&amp;$AB25)),"")</f>
        <v/>
      </c>
      <c r="W25" s="30" t="str">
        <f ca="1">IFERROR(IF(ISBLANK(INDIRECT("'"&amp;'[1]RFR govt bond summary'!$C$3&amp;"!"&amp;'[1]RFR govt bond summary'!$G$80&amp;$AB25)),"",INDIRECT("'"&amp;'[1]RFR govt bond summary'!$C$3&amp;"!"&amp;'[1]RFR govt bond summary'!$G$80&amp;$AB25)),"")</f>
        <v/>
      </c>
      <c r="X25" s="30" t="str">
        <f ca="1">IFERROR(IF(ISBLANK(INDIRECT("'"&amp;'[1]RFR govt bond summary'!$C$3&amp;"!"&amp;'[1]RFR govt bond summary'!$G$81&amp;$AB25)),"",INDIRECT("'"&amp;'[1]RFR govt bond summary'!$C$3&amp;"!"&amp;'[1]RFR govt bond summary'!$G$81&amp;$AB25)),"")</f>
        <v/>
      </c>
      <c r="Y25" s="30" t="str">
        <f ca="1">IFERROR(IF(ISBLANK(INDIRECT("'"&amp;'[1]RFR govt bond summary'!$C$3&amp;"!"&amp;'[1]RFR govt bond summary'!$G$82&amp;$AB25)),"",INDIRECT("'"&amp;'[1]RFR govt bond summary'!$C$3&amp;"!"&amp;'[1]RFR govt bond summary'!$G$82&amp;$AB25)),"")</f>
        <v/>
      </c>
      <c r="Z25" s="30" t="str">
        <f ca="1">IFERROR(IF(ISBLANK(INDIRECT("'"&amp;'[1]RFR govt bond summary'!$C$3&amp;"!"&amp;'[1]RFR govt bond summary'!$G$83&amp;$AB25)),"",INDIRECT("'"&amp;'[1]RFR govt bond summary'!$C$3&amp;"!"&amp;'[1]RFR govt bond summary'!$G$83&amp;$AB25)),"")</f>
        <v/>
      </c>
      <c r="AA25" s="30" t="str">
        <f ca="1">IFERROR(IF(ISBLANK(INDIRECT("'"&amp;'[1]RFR govt bond summary'!$C$3&amp;"!"&amp;'[1]RFR govt bond summary'!$G$84&amp;$AB25)),"",INDIRECT("'"&amp;'[1]RFR govt bond summary'!$C$3&amp;"!"&amp;'[1]RFR govt bond summary'!$G$84&amp;$AB25)),"")</f>
        <v/>
      </c>
      <c r="AB25" s="19">
        <f t="shared" si="6"/>
        <v>39</v>
      </c>
      <c r="AD25" s="66">
        <f t="shared" si="0"/>
        <v>44762.25</v>
      </c>
      <c r="AE25" s="2">
        <f t="shared" si="1"/>
        <v>3.8193018480492813</v>
      </c>
      <c r="AF25" s="2">
        <f t="shared" si="2"/>
        <v>5.7357973990417523</v>
      </c>
      <c r="AG25" s="35">
        <f t="shared" si="3"/>
        <v>0.29300000000000015</v>
      </c>
      <c r="AH25" s="2">
        <f t="shared" si="4"/>
        <v>2.5105089285714288</v>
      </c>
      <c r="AI25" s="20">
        <f t="shared" si="5"/>
        <v>2.5262655662725342</v>
      </c>
    </row>
    <row r="26" spans="2:35" ht="15" x14ac:dyDescent="0.25">
      <c r="B26" s="29">
        <v>42937</v>
      </c>
      <c r="C26" s="30"/>
      <c r="D26" s="30"/>
      <c r="E26" s="30"/>
      <c r="F26" s="30">
        <v>2.294</v>
      </c>
      <c r="G26" s="30">
        <v>2.5920000000000001</v>
      </c>
      <c r="H26" s="30"/>
      <c r="I26" s="30"/>
      <c r="J26" s="30"/>
      <c r="K26" s="30"/>
      <c r="L26" s="30" t="str">
        <f ca="1">IFERROR(IF(ISBLANK(INDIRECT("'"&amp;'[1]RFR govt bond summary'!$C$3&amp;"!"&amp;'[1]RFR govt bond summary'!$G$69&amp;$AB26)),"",INDIRECT("'"&amp;'[1]RFR govt bond summary'!$C$3&amp;"!"&amp;'[1]RFR govt bond summary'!$G$69&amp;$AB26)),"")</f>
        <v/>
      </c>
      <c r="M26" s="30" t="str">
        <f ca="1">IFERROR(IF(ISBLANK(INDIRECT("'"&amp;'[1]RFR govt bond summary'!$C$3&amp;"!"&amp;'[1]RFR govt bond summary'!$G$70&amp;$AB26)),"",INDIRECT("'"&amp;'[1]RFR govt bond summary'!$C$3&amp;"!"&amp;'[1]RFR govt bond summary'!$G$70&amp;$AB26)),"")</f>
        <v/>
      </c>
      <c r="N26" s="30" t="str">
        <f ca="1">IFERROR(IF(ISBLANK(INDIRECT("'"&amp;'[1]RFR govt bond summary'!$C$3&amp;"!"&amp;'[1]RFR govt bond summary'!$G$71&amp;$AB26)),"",INDIRECT("'"&amp;'[1]RFR govt bond summary'!$C$3&amp;"!"&amp;'[1]RFR govt bond summary'!$G$71&amp;$AB26)),"")</f>
        <v/>
      </c>
      <c r="O26" s="30" t="str">
        <f ca="1">IFERROR(IF(ISBLANK(INDIRECT("'"&amp;'[1]RFR govt bond summary'!$C$3&amp;"!"&amp;'[1]RFR govt bond summary'!$G$72&amp;$AB26)),"",INDIRECT("'"&amp;'[1]RFR govt bond summary'!$C$3&amp;"!"&amp;'[1]RFR govt bond summary'!$G$72&amp;$AB26)),"")</f>
        <v/>
      </c>
      <c r="P26" s="30" t="str">
        <f ca="1">IFERROR(IF(ISBLANK(INDIRECT("'"&amp;'[1]RFR govt bond summary'!$C$3&amp;"!"&amp;'[1]RFR govt bond summary'!$G$73&amp;$AB26)),"",INDIRECT("'"&amp;'[1]RFR govt bond summary'!$C$3&amp;"!"&amp;'[1]RFR govt bond summary'!$G$73&amp;$AB26)),"")</f>
        <v/>
      </c>
      <c r="Q26" s="30" t="str">
        <f ca="1">IFERROR(IF(ISBLANK(INDIRECT("'"&amp;'[1]RFR govt bond summary'!$C$3&amp;"!"&amp;'[1]RFR govt bond summary'!$G$74&amp;$AB26)),"",INDIRECT("'"&amp;'[1]RFR govt bond summary'!$C$3&amp;"!"&amp;'[1]RFR govt bond summary'!$G$74&amp;$AB26)),"")</f>
        <v/>
      </c>
      <c r="R26" s="30" t="str">
        <f ca="1">IFERROR(IF(ISBLANK(INDIRECT("'"&amp;'[1]RFR govt bond summary'!$C$3&amp;"!"&amp;'[1]RFR govt bond summary'!$G$75&amp;$AB26)),"",INDIRECT("'"&amp;'[1]RFR govt bond summary'!$C$3&amp;"!"&amp;'[1]RFR govt bond summary'!$G$75&amp;$AB26)),"")</f>
        <v/>
      </c>
      <c r="S26" s="30" t="str">
        <f ca="1">IFERROR(IF(ISBLANK(INDIRECT("'"&amp;'[1]RFR govt bond summary'!$C$3&amp;"!"&amp;'[1]RFR govt bond summary'!$G$76&amp;$AB26)),"",INDIRECT("'"&amp;'[1]RFR govt bond summary'!$C$3&amp;"!"&amp;'[1]RFR govt bond summary'!$G$76&amp;$AB26)),"")</f>
        <v/>
      </c>
      <c r="T26" s="30" t="str">
        <f ca="1">IFERROR(IF(ISBLANK(INDIRECT("'"&amp;'[1]RFR govt bond summary'!$C$3&amp;"!"&amp;'[1]RFR govt bond summary'!$G$77&amp;$AB26)),"",INDIRECT("'"&amp;'[1]RFR govt bond summary'!$C$3&amp;"!"&amp;'[1]RFR govt bond summary'!$G$77&amp;$AB26)),"")</f>
        <v/>
      </c>
      <c r="U26" s="30" t="str">
        <f ca="1">IFERROR(IF(ISBLANK(INDIRECT("'"&amp;'[1]RFR govt bond summary'!$C$3&amp;"!"&amp;'[1]RFR govt bond summary'!$G$78&amp;$AB26)),"",INDIRECT("'"&amp;'[1]RFR govt bond summary'!$C$3&amp;"!"&amp;'[1]RFR govt bond summary'!$G$78&amp;$AB26)),"")</f>
        <v/>
      </c>
      <c r="V26" s="30" t="str">
        <f ca="1">IFERROR(IF(ISBLANK(INDIRECT("'"&amp;'[1]RFR govt bond summary'!$C$3&amp;"!"&amp;'[1]RFR govt bond summary'!$G$79&amp;$AB26)),"",INDIRECT("'"&amp;'[1]RFR govt bond summary'!$C$3&amp;"!"&amp;'[1]RFR govt bond summary'!$G$79&amp;$AB26)),"")</f>
        <v/>
      </c>
      <c r="W26" s="30" t="str">
        <f ca="1">IFERROR(IF(ISBLANK(INDIRECT("'"&amp;'[1]RFR govt bond summary'!$C$3&amp;"!"&amp;'[1]RFR govt bond summary'!$G$80&amp;$AB26)),"",INDIRECT("'"&amp;'[1]RFR govt bond summary'!$C$3&amp;"!"&amp;'[1]RFR govt bond summary'!$G$80&amp;$AB26)),"")</f>
        <v/>
      </c>
      <c r="X26" s="30" t="str">
        <f ca="1">IFERROR(IF(ISBLANK(INDIRECT("'"&amp;'[1]RFR govt bond summary'!$C$3&amp;"!"&amp;'[1]RFR govt bond summary'!$G$81&amp;$AB26)),"",INDIRECT("'"&amp;'[1]RFR govt bond summary'!$C$3&amp;"!"&amp;'[1]RFR govt bond summary'!$G$81&amp;$AB26)),"")</f>
        <v/>
      </c>
      <c r="Y26" s="30" t="str">
        <f ca="1">IFERROR(IF(ISBLANK(INDIRECT("'"&amp;'[1]RFR govt bond summary'!$C$3&amp;"!"&amp;'[1]RFR govt bond summary'!$G$82&amp;$AB26)),"",INDIRECT("'"&amp;'[1]RFR govt bond summary'!$C$3&amp;"!"&amp;'[1]RFR govt bond summary'!$G$82&amp;$AB26)),"")</f>
        <v/>
      </c>
      <c r="Z26" s="30" t="str">
        <f ca="1">IFERROR(IF(ISBLANK(INDIRECT("'"&amp;'[1]RFR govt bond summary'!$C$3&amp;"!"&amp;'[1]RFR govt bond summary'!$G$83&amp;$AB26)),"",INDIRECT("'"&amp;'[1]RFR govt bond summary'!$C$3&amp;"!"&amp;'[1]RFR govt bond summary'!$G$83&amp;$AB26)),"")</f>
        <v/>
      </c>
      <c r="AA26" s="30" t="str">
        <f ca="1">IFERROR(IF(ISBLANK(INDIRECT("'"&amp;'[1]RFR govt bond summary'!$C$3&amp;"!"&amp;'[1]RFR govt bond summary'!$G$84&amp;$AB26)),"",INDIRECT("'"&amp;'[1]RFR govt bond summary'!$C$3&amp;"!"&amp;'[1]RFR govt bond summary'!$G$84&amp;$AB26)),"")</f>
        <v/>
      </c>
      <c r="AB26" s="19">
        <f t="shared" si="6"/>
        <v>40</v>
      </c>
      <c r="AD26" s="66">
        <f t="shared" si="0"/>
        <v>44763.25</v>
      </c>
      <c r="AE26" s="2">
        <f t="shared" si="1"/>
        <v>3.8165639972621492</v>
      </c>
      <c r="AF26" s="2">
        <f t="shared" si="2"/>
        <v>5.7330595482546203</v>
      </c>
      <c r="AG26" s="35">
        <f t="shared" si="3"/>
        <v>0.29800000000000004</v>
      </c>
      <c r="AH26" s="2">
        <f t="shared" si="4"/>
        <v>2.4780150000000001</v>
      </c>
      <c r="AI26" s="20">
        <f t="shared" si="5"/>
        <v>2.4933663958505381</v>
      </c>
    </row>
    <row r="27" spans="2:35" ht="15" x14ac:dyDescent="0.25">
      <c r="B27" s="29">
        <v>42940</v>
      </c>
      <c r="C27" s="30"/>
      <c r="D27" s="30"/>
      <c r="E27" s="30"/>
      <c r="F27" s="30">
        <v>2.29</v>
      </c>
      <c r="G27" s="30">
        <v>2.5920000000000001</v>
      </c>
      <c r="H27" s="30"/>
      <c r="I27" s="30"/>
      <c r="J27" s="30"/>
      <c r="K27" s="30"/>
      <c r="L27" s="30" t="str">
        <f ca="1">IFERROR(IF(ISBLANK(INDIRECT("'"&amp;'[1]RFR govt bond summary'!$C$3&amp;"!"&amp;'[1]RFR govt bond summary'!$G$69&amp;$AB27)),"",INDIRECT("'"&amp;'[1]RFR govt bond summary'!$C$3&amp;"!"&amp;'[1]RFR govt bond summary'!$G$69&amp;$AB27)),"")</f>
        <v/>
      </c>
      <c r="M27" s="30" t="str">
        <f ca="1">IFERROR(IF(ISBLANK(INDIRECT("'"&amp;'[1]RFR govt bond summary'!$C$3&amp;"!"&amp;'[1]RFR govt bond summary'!$G$70&amp;$AB27)),"",INDIRECT("'"&amp;'[1]RFR govt bond summary'!$C$3&amp;"!"&amp;'[1]RFR govt bond summary'!$G$70&amp;$AB27)),"")</f>
        <v/>
      </c>
      <c r="N27" s="30" t="str">
        <f ca="1">IFERROR(IF(ISBLANK(INDIRECT("'"&amp;'[1]RFR govt bond summary'!$C$3&amp;"!"&amp;'[1]RFR govt bond summary'!$G$71&amp;$AB27)),"",INDIRECT("'"&amp;'[1]RFR govt bond summary'!$C$3&amp;"!"&amp;'[1]RFR govt bond summary'!$G$71&amp;$AB27)),"")</f>
        <v/>
      </c>
      <c r="O27" s="30" t="str">
        <f ca="1">IFERROR(IF(ISBLANK(INDIRECT("'"&amp;'[1]RFR govt bond summary'!$C$3&amp;"!"&amp;'[1]RFR govt bond summary'!$G$72&amp;$AB27)),"",INDIRECT("'"&amp;'[1]RFR govt bond summary'!$C$3&amp;"!"&amp;'[1]RFR govt bond summary'!$G$72&amp;$AB27)),"")</f>
        <v/>
      </c>
      <c r="P27" s="30" t="str">
        <f ca="1">IFERROR(IF(ISBLANK(INDIRECT("'"&amp;'[1]RFR govt bond summary'!$C$3&amp;"!"&amp;'[1]RFR govt bond summary'!$G$73&amp;$AB27)),"",INDIRECT("'"&amp;'[1]RFR govt bond summary'!$C$3&amp;"!"&amp;'[1]RFR govt bond summary'!$G$73&amp;$AB27)),"")</f>
        <v/>
      </c>
      <c r="Q27" s="30" t="str">
        <f ca="1">IFERROR(IF(ISBLANK(INDIRECT("'"&amp;'[1]RFR govt bond summary'!$C$3&amp;"!"&amp;'[1]RFR govt bond summary'!$G$74&amp;$AB27)),"",INDIRECT("'"&amp;'[1]RFR govt bond summary'!$C$3&amp;"!"&amp;'[1]RFR govt bond summary'!$G$74&amp;$AB27)),"")</f>
        <v/>
      </c>
      <c r="R27" s="30" t="str">
        <f ca="1">IFERROR(IF(ISBLANK(INDIRECT("'"&amp;'[1]RFR govt bond summary'!$C$3&amp;"!"&amp;'[1]RFR govt bond summary'!$G$75&amp;$AB27)),"",INDIRECT("'"&amp;'[1]RFR govt bond summary'!$C$3&amp;"!"&amp;'[1]RFR govt bond summary'!$G$75&amp;$AB27)),"")</f>
        <v/>
      </c>
      <c r="S27" s="30" t="str">
        <f ca="1">IFERROR(IF(ISBLANK(INDIRECT("'"&amp;'[1]RFR govt bond summary'!$C$3&amp;"!"&amp;'[1]RFR govt bond summary'!$G$76&amp;$AB27)),"",INDIRECT("'"&amp;'[1]RFR govt bond summary'!$C$3&amp;"!"&amp;'[1]RFR govt bond summary'!$G$76&amp;$AB27)),"")</f>
        <v/>
      </c>
      <c r="T27" s="30" t="str">
        <f ca="1">IFERROR(IF(ISBLANK(INDIRECT("'"&amp;'[1]RFR govt bond summary'!$C$3&amp;"!"&amp;'[1]RFR govt bond summary'!$G$77&amp;$AB27)),"",INDIRECT("'"&amp;'[1]RFR govt bond summary'!$C$3&amp;"!"&amp;'[1]RFR govt bond summary'!$G$77&amp;$AB27)),"")</f>
        <v/>
      </c>
      <c r="U27" s="30" t="str">
        <f ca="1">IFERROR(IF(ISBLANK(INDIRECT("'"&amp;'[1]RFR govt bond summary'!$C$3&amp;"!"&amp;'[1]RFR govt bond summary'!$G$78&amp;$AB27)),"",INDIRECT("'"&amp;'[1]RFR govt bond summary'!$C$3&amp;"!"&amp;'[1]RFR govt bond summary'!$G$78&amp;$AB27)),"")</f>
        <v/>
      </c>
      <c r="V27" s="30" t="str">
        <f ca="1">IFERROR(IF(ISBLANK(INDIRECT("'"&amp;'[1]RFR govt bond summary'!$C$3&amp;"!"&amp;'[1]RFR govt bond summary'!$G$79&amp;$AB27)),"",INDIRECT("'"&amp;'[1]RFR govt bond summary'!$C$3&amp;"!"&amp;'[1]RFR govt bond summary'!$G$79&amp;$AB27)),"")</f>
        <v/>
      </c>
      <c r="W27" s="30" t="str">
        <f ca="1">IFERROR(IF(ISBLANK(INDIRECT("'"&amp;'[1]RFR govt bond summary'!$C$3&amp;"!"&amp;'[1]RFR govt bond summary'!$G$80&amp;$AB27)),"",INDIRECT("'"&amp;'[1]RFR govt bond summary'!$C$3&amp;"!"&amp;'[1]RFR govt bond summary'!$G$80&amp;$AB27)),"")</f>
        <v/>
      </c>
      <c r="X27" s="30" t="str">
        <f ca="1">IFERROR(IF(ISBLANK(INDIRECT("'"&amp;'[1]RFR govt bond summary'!$C$3&amp;"!"&amp;'[1]RFR govt bond summary'!$G$81&amp;$AB27)),"",INDIRECT("'"&amp;'[1]RFR govt bond summary'!$C$3&amp;"!"&amp;'[1]RFR govt bond summary'!$G$81&amp;$AB27)),"")</f>
        <v/>
      </c>
      <c r="Y27" s="30" t="str">
        <f ca="1">IFERROR(IF(ISBLANK(INDIRECT("'"&amp;'[1]RFR govt bond summary'!$C$3&amp;"!"&amp;'[1]RFR govt bond summary'!$G$82&amp;$AB27)),"",INDIRECT("'"&amp;'[1]RFR govt bond summary'!$C$3&amp;"!"&amp;'[1]RFR govt bond summary'!$G$82&amp;$AB27)),"")</f>
        <v/>
      </c>
      <c r="Z27" s="30" t="str">
        <f ca="1">IFERROR(IF(ISBLANK(INDIRECT("'"&amp;'[1]RFR govt bond summary'!$C$3&amp;"!"&amp;'[1]RFR govt bond summary'!$G$83&amp;$AB27)),"",INDIRECT("'"&amp;'[1]RFR govt bond summary'!$C$3&amp;"!"&amp;'[1]RFR govt bond summary'!$G$83&amp;$AB27)),"")</f>
        <v/>
      </c>
      <c r="AA27" s="30" t="str">
        <f ca="1">IFERROR(IF(ISBLANK(INDIRECT("'"&amp;'[1]RFR govt bond summary'!$C$3&amp;"!"&amp;'[1]RFR govt bond summary'!$G$84&amp;$AB27)),"",INDIRECT("'"&amp;'[1]RFR govt bond summary'!$C$3&amp;"!"&amp;'[1]RFR govt bond summary'!$G$84&amp;$AB27)),"")</f>
        <v/>
      </c>
      <c r="AB27" s="19">
        <f t="shared" si="6"/>
        <v>41</v>
      </c>
      <c r="AD27" s="66">
        <f t="shared" si="0"/>
        <v>44766.25</v>
      </c>
      <c r="AE27" s="2">
        <f t="shared" si="1"/>
        <v>3.808350444900753</v>
      </c>
      <c r="AF27" s="2">
        <f t="shared" si="2"/>
        <v>5.7248459958932241</v>
      </c>
      <c r="AG27" s="35">
        <f t="shared" si="3"/>
        <v>0.30200000000000005</v>
      </c>
      <c r="AH27" s="2">
        <f t="shared" si="4"/>
        <v>2.477779285714286</v>
      </c>
      <c r="AI27" s="20">
        <f t="shared" si="5"/>
        <v>2.4931277611860647</v>
      </c>
    </row>
    <row r="28" spans="2:35" ht="15" x14ac:dyDescent="0.25">
      <c r="B28" s="29">
        <v>42941</v>
      </c>
      <c r="C28" s="30"/>
      <c r="D28" s="30"/>
      <c r="E28" s="30"/>
      <c r="F28" s="30">
        <v>2.2890000000000001</v>
      </c>
      <c r="G28" s="30">
        <v>2.5979999999999999</v>
      </c>
      <c r="H28" s="30"/>
      <c r="I28" s="30"/>
      <c r="J28" s="30"/>
      <c r="K28" s="30"/>
      <c r="L28" s="30" t="str">
        <f ca="1">IFERROR(IF(ISBLANK(INDIRECT("'"&amp;'[1]RFR govt bond summary'!$C$3&amp;"!"&amp;'[1]RFR govt bond summary'!$G$69&amp;$AB28)),"",INDIRECT("'"&amp;'[1]RFR govt bond summary'!$C$3&amp;"!"&amp;'[1]RFR govt bond summary'!$G$69&amp;$AB28)),"")</f>
        <v/>
      </c>
      <c r="M28" s="30" t="str">
        <f ca="1">IFERROR(IF(ISBLANK(INDIRECT("'"&amp;'[1]RFR govt bond summary'!$C$3&amp;"!"&amp;'[1]RFR govt bond summary'!$G$70&amp;$AB28)),"",INDIRECT("'"&amp;'[1]RFR govt bond summary'!$C$3&amp;"!"&amp;'[1]RFR govt bond summary'!$G$70&amp;$AB28)),"")</f>
        <v/>
      </c>
      <c r="N28" s="30" t="str">
        <f ca="1">IFERROR(IF(ISBLANK(INDIRECT("'"&amp;'[1]RFR govt bond summary'!$C$3&amp;"!"&amp;'[1]RFR govt bond summary'!$G$71&amp;$AB28)),"",INDIRECT("'"&amp;'[1]RFR govt bond summary'!$C$3&amp;"!"&amp;'[1]RFR govt bond summary'!$G$71&amp;$AB28)),"")</f>
        <v/>
      </c>
      <c r="O28" s="30" t="str">
        <f ca="1">IFERROR(IF(ISBLANK(INDIRECT("'"&amp;'[1]RFR govt bond summary'!$C$3&amp;"!"&amp;'[1]RFR govt bond summary'!$G$72&amp;$AB28)),"",INDIRECT("'"&amp;'[1]RFR govt bond summary'!$C$3&amp;"!"&amp;'[1]RFR govt bond summary'!$G$72&amp;$AB28)),"")</f>
        <v/>
      </c>
      <c r="P28" s="30" t="str">
        <f ca="1">IFERROR(IF(ISBLANK(INDIRECT("'"&amp;'[1]RFR govt bond summary'!$C$3&amp;"!"&amp;'[1]RFR govt bond summary'!$G$73&amp;$AB28)),"",INDIRECT("'"&amp;'[1]RFR govt bond summary'!$C$3&amp;"!"&amp;'[1]RFR govt bond summary'!$G$73&amp;$AB28)),"")</f>
        <v/>
      </c>
      <c r="Q28" s="30" t="str">
        <f ca="1">IFERROR(IF(ISBLANK(INDIRECT("'"&amp;'[1]RFR govt bond summary'!$C$3&amp;"!"&amp;'[1]RFR govt bond summary'!$G$74&amp;$AB28)),"",INDIRECT("'"&amp;'[1]RFR govt bond summary'!$C$3&amp;"!"&amp;'[1]RFR govt bond summary'!$G$74&amp;$AB28)),"")</f>
        <v/>
      </c>
      <c r="R28" s="30" t="str">
        <f ca="1">IFERROR(IF(ISBLANK(INDIRECT("'"&amp;'[1]RFR govt bond summary'!$C$3&amp;"!"&amp;'[1]RFR govt bond summary'!$G$75&amp;$AB28)),"",INDIRECT("'"&amp;'[1]RFR govt bond summary'!$C$3&amp;"!"&amp;'[1]RFR govt bond summary'!$G$75&amp;$AB28)),"")</f>
        <v/>
      </c>
      <c r="S28" s="30" t="str">
        <f ca="1">IFERROR(IF(ISBLANK(INDIRECT("'"&amp;'[1]RFR govt bond summary'!$C$3&amp;"!"&amp;'[1]RFR govt bond summary'!$G$76&amp;$AB28)),"",INDIRECT("'"&amp;'[1]RFR govt bond summary'!$C$3&amp;"!"&amp;'[1]RFR govt bond summary'!$G$76&amp;$AB28)),"")</f>
        <v/>
      </c>
      <c r="T28" s="30" t="str">
        <f ca="1">IFERROR(IF(ISBLANK(INDIRECT("'"&amp;'[1]RFR govt bond summary'!$C$3&amp;"!"&amp;'[1]RFR govt bond summary'!$G$77&amp;$AB28)),"",INDIRECT("'"&amp;'[1]RFR govt bond summary'!$C$3&amp;"!"&amp;'[1]RFR govt bond summary'!$G$77&amp;$AB28)),"")</f>
        <v/>
      </c>
      <c r="U28" s="30" t="str">
        <f ca="1">IFERROR(IF(ISBLANK(INDIRECT("'"&amp;'[1]RFR govt bond summary'!$C$3&amp;"!"&amp;'[1]RFR govt bond summary'!$G$78&amp;$AB28)),"",INDIRECT("'"&amp;'[1]RFR govt bond summary'!$C$3&amp;"!"&amp;'[1]RFR govt bond summary'!$G$78&amp;$AB28)),"")</f>
        <v/>
      </c>
      <c r="V28" s="30" t="str">
        <f ca="1">IFERROR(IF(ISBLANK(INDIRECT("'"&amp;'[1]RFR govt bond summary'!$C$3&amp;"!"&amp;'[1]RFR govt bond summary'!$G$79&amp;$AB28)),"",INDIRECT("'"&amp;'[1]RFR govt bond summary'!$C$3&amp;"!"&amp;'[1]RFR govt bond summary'!$G$79&amp;$AB28)),"")</f>
        <v/>
      </c>
      <c r="W28" s="30" t="str">
        <f ca="1">IFERROR(IF(ISBLANK(INDIRECT("'"&amp;'[1]RFR govt bond summary'!$C$3&amp;"!"&amp;'[1]RFR govt bond summary'!$G$80&amp;$AB28)),"",INDIRECT("'"&amp;'[1]RFR govt bond summary'!$C$3&amp;"!"&amp;'[1]RFR govt bond summary'!$G$80&amp;$AB28)),"")</f>
        <v/>
      </c>
      <c r="X28" s="30" t="str">
        <f ca="1">IFERROR(IF(ISBLANK(INDIRECT("'"&amp;'[1]RFR govt bond summary'!$C$3&amp;"!"&amp;'[1]RFR govt bond summary'!$G$81&amp;$AB28)),"",INDIRECT("'"&amp;'[1]RFR govt bond summary'!$C$3&amp;"!"&amp;'[1]RFR govt bond summary'!$G$81&amp;$AB28)),"")</f>
        <v/>
      </c>
      <c r="Y28" s="30" t="str">
        <f ca="1">IFERROR(IF(ISBLANK(INDIRECT("'"&amp;'[1]RFR govt bond summary'!$C$3&amp;"!"&amp;'[1]RFR govt bond summary'!$G$82&amp;$AB28)),"",INDIRECT("'"&amp;'[1]RFR govt bond summary'!$C$3&amp;"!"&amp;'[1]RFR govt bond summary'!$G$82&amp;$AB28)),"")</f>
        <v/>
      </c>
      <c r="Z28" s="30" t="str">
        <f ca="1">IFERROR(IF(ISBLANK(INDIRECT("'"&amp;'[1]RFR govt bond summary'!$C$3&amp;"!"&amp;'[1]RFR govt bond summary'!$G$83&amp;$AB28)),"",INDIRECT("'"&amp;'[1]RFR govt bond summary'!$C$3&amp;"!"&amp;'[1]RFR govt bond summary'!$G$83&amp;$AB28)),"")</f>
        <v/>
      </c>
      <c r="AA28" s="30" t="str">
        <f ca="1">IFERROR(IF(ISBLANK(INDIRECT("'"&amp;'[1]RFR govt bond summary'!$C$3&amp;"!"&amp;'[1]RFR govt bond summary'!$G$84&amp;$AB28)),"",INDIRECT("'"&amp;'[1]RFR govt bond summary'!$C$3&amp;"!"&amp;'[1]RFR govt bond summary'!$G$84&amp;$AB28)),"")</f>
        <v/>
      </c>
      <c r="AB28" s="19">
        <f t="shared" si="6"/>
        <v>42</v>
      </c>
      <c r="AD28" s="66">
        <f t="shared" si="0"/>
        <v>44767.25</v>
      </c>
      <c r="AE28" s="2">
        <f t="shared" si="1"/>
        <v>3.805612594113621</v>
      </c>
      <c r="AF28" s="2">
        <f t="shared" si="2"/>
        <v>5.722108145106092</v>
      </c>
      <c r="AG28" s="35">
        <f t="shared" si="3"/>
        <v>0.30899999999999972</v>
      </c>
      <c r="AH28" s="2">
        <f t="shared" si="4"/>
        <v>2.4815732142857141</v>
      </c>
      <c r="AI28" s="20">
        <f t="shared" si="5"/>
        <v>2.4969687283303843</v>
      </c>
    </row>
    <row r="29" spans="2:35" ht="15" x14ac:dyDescent="0.25">
      <c r="B29" s="29">
        <v>42942</v>
      </c>
      <c r="C29" s="30"/>
      <c r="D29" s="30"/>
      <c r="E29" s="30"/>
      <c r="F29" s="30">
        <v>2.3029999999999999</v>
      </c>
      <c r="G29" s="30">
        <v>2.6240000000000001</v>
      </c>
      <c r="H29" s="30"/>
      <c r="I29" s="30"/>
      <c r="J29" s="30"/>
      <c r="K29" s="30"/>
      <c r="L29" s="30" t="str">
        <f ca="1">IFERROR(IF(ISBLANK(INDIRECT("'"&amp;'[1]RFR govt bond summary'!$C$3&amp;"!"&amp;'[1]RFR govt bond summary'!$G$69&amp;$AB29)),"",INDIRECT("'"&amp;'[1]RFR govt bond summary'!$C$3&amp;"!"&amp;'[1]RFR govt bond summary'!$G$69&amp;$AB29)),"")</f>
        <v/>
      </c>
      <c r="M29" s="30" t="str">
        <f ca="1">IFERROR(IF(ISBLANK(INDIRECT("'"&amp;'[1]RFR govt bond summary'!$C$3&amp;"!"&amp;'[1]RFR govt bond summary'!$G$70&amp;$AB29)),"",INDIRECT("'"&amp;'[1]RFR govt bond summary'!$C$3&amp;"!"&amp;'[1]RFR govt bond summary'!$G$70&amp;$AB29)),"")</f>
        <v/>
      </c>
      <c r="N29" s="30" t="str">
        <f ca="1">IFERROR(IF(ISBLANK(INDIRECT("'"&amp;'[1]RFR govt bond summary'!$C$3&amp;"!"&amp;'[1]RFR govt bond summary'!$G$71&amp;$AB29)),"",INDIRECT("'"&amp;'[1]RFR govt bond summary'!$C$3&amp;"!"&amp;'[1]RFR govt bond summary'!$G$71&amp;$AB29)),"")</f>
        <v/>
      </c>
      <c r="O29" s="30" t="str">
        <f ca="1">IFERROR(IF(ISBLANK(INDIRECT("'"&amp;'[1]RFR govt bond summary'!$C$3&amp;"!"&amp;'[1]RFR govt bond summary'!$G$72&amp;$AB29)),"",INDIRECT("'"&amp;'[1]RFR govt bond summary'!$C$3&amp;"!"&amp;'[1]RFR govt bond summary'!$G$72&amp;$AB29)),"")</f>
        <v/>
      </c>
      <c r="P29" s="30" t="str">
        <f ca="1">IFERROR(IF(ISBLANK(INDIRECT("'"&amp;'[1]RFR govt bond summary'!$C$3&amp;"!"&amp;'[1]RFR govt bond summary'!$G$73&amp;$AB29)),"",INDIRECT("'"&amp;'[1]RFR govt bond summary'!$C$3&amp;"!"&amp;'[1]RFR govt bond summary'!$G$73&amp;$AB29)),"")</f>
        <v/>
      </c>
      <c r="Q29" s="30" t="str">
        <f ca="1">IFERROR(IF(ISBLANK(INDIRECT("'"&amp;'[1]RFR govt bond summary'!$C$3&amp;"!"&amp;'[1]RFR govt bond summary'!$G$74&amp;$AB29)),"",INDIRECT("'"&amp;'[1]RFR govt bond summary'!$C$3&amp;"!"&amp;'[1]RFR govt bond summary'!$G$74&amp;$AB29)),"")</f>
        <v/>
      </c>
      <c r="R29" s="30" t="str">
        <f ca="1">IFERROR(IF(ISBLANK(INDIRECT("'"&amp;'[1]RFR govt bond summary'!$C$3&amp;"!"&amp;'[1]RFR govt bond summary'!$G$75&amp;$AB29)),"",INDIRECT("'"&amp;'[1]RFR govt bond summary'!$C$3&amp;"!"&amp;'[1]RFR govt bond summary'!$G$75&amp;$AB29)),"")</f>
        <v/>
      </c>
      <c r="S29" s="30" t="str">
        <f ca="1">IFERROR(IF(ISBLANK(INDIRECT("'"&amp;'[1]RFR govt bond summary'!$C$3&amp;"!"&amp;'[1]RFR govt bond summary'!$G$76&amp;$AB29)),"",INDIRECT("'"&amp;'[1]RFR govt bond summary'!$C$3&amp;"!"&amp;'[1]RFR govt bond summary'!$G$76&amp;$AB29)),"")</f>
        <v/>
      </c>
      <c r="T29" s="30" t="str">
        <f ca="1">IFERROR(IF(ISBLANK(INDIRECT("'"&amp;'[1]RFR govt bond summary'!$C$3&amp;"!"&amp;'[1]RFR govt bond summary'!$G$77&amp;$AB29)),"",INDIRECT("'"&amp;'[1]RFR govt bond summary'!$C$3&amp;"!"&amp;'[1]RFR govt bond summary'!$G$77&amp;$AB29)),"")</f>
        <v/>
      </c>
      <c r="U29" s="30" t="str">
        <f ca="1">IFERROR(IF(ISBLANK(INDIRECT("'"&amp;'[1]RFR govt bond summary'!$C$3&amp;"!"&amp;'[1]RFR govt bond summary'!$G$78&amp;$AB29)),"",INDIRECT("'"&amp;'[1]RFR govt bond summary'!$C$3&amp;"!"&amp;'[1]RFR govt bond summary'!$G$78&amp;$AB29)),"")</f>
        <v/>
      </c>
      <c r="V29" s="30" t="str">
        <f ca="1">IFERROR(IF(ISBLANK(INDIRECT("'"&amp;'[1]RFR govt bond summary'!$C$3&amp;"!"&amp;'[1]RFR govt bond summary'!$G$79&amp;$AB29)),"",INDIRECT("'"&amp;'[1]RFR govt bond summary'!$C$3&amp;"!"&amp;'[1]RFR govt bond summary'!$G$79&amp;$AB29)),"")</f>
        <v/>
      </c>
      <c r="W29" s="30" t="str">
        <f ca="1">IFERROR(IF(ISBLANK(INDIRECT("'"&amp;'[1]RFR govt bond summary'!$C$3&amp;"!"&amp;'[1]RFR govt bond summary'!$G$80&amp;$AB29)),"",INDIRECT("'"&amp;'[1]RFR govt bond summary'!$C$3&amp;"!"&amp;'[1]RFR govt bond summary'!$G$80&amp;$AB29)),"")</f>
        <v/>
      </c>
      <c r="X29" s="30" t="str">
        <f ca="1">IFERROR(IF(ISBLANK(INDIRECT("'"&amp;'[1]RFR govt bond summary'!$C$3&amp;"!"&amp;'[1]RFR govt bond summary'!$G$81&amp;$AB29)),"",INDIRECT("'"&amp;'[1]RFR govt bond summary'!$C$3&amp;"!"&amp;'[1]RFR govt bond summary'!$G$81&amp;$AB29)),"")</f>
        <v/>
      </c>
      <c r="Y29" s="30" t="str">
        <f ca="1">IFERROR(IF(ISBLANK(INDIRECT("'"&amp;'[1]RFR govt bond summary'!$C$3&amp;"!"&amp;'[1]RFR govt bond summary'!$G$82&amp;$AB29)),"",INDIRECT("'"&amp;'[1]RFR govt bond summary'!$C$3&amp;"!"&amp;'[1]RFR govt bond summary'!$G$82&amp;$AB29)),"")</f>
        <v/>
      </c>
      <c r="Z29" s="30" t="str">
        <f ca="1">IFERROR(IF(ISBLANK(INDIRECT("'"&amp;'[1]RFR govt bond summary'!$C$3&amp;"!"&amp;'[1]RFR govt bond summary'!$G$83&amp;$AB29)),"",INDIRECT("'"&amp;'[1]RFR govt bond summary'!$C$3&amp;"!"&amp;'[1]RFR govt bond summary'!$G$83&amp;$AB29)),"")</f>
        <v/>
      </c>
      <c r="AA29" s="30" t="str">
        <f ca="1">IFERROR(IF(ISBLANK(INDIRECT("'"&amp;'[1]RFR govt bond summary'!$C$3&amp;"!"&amp;'[1]RFR govt bond summary'!$G$84&amp;$AB29)),"",INDIRECT("'"&amp;'[1]RFR govt bond summary'!$C$3&amp;"!"&amp;'[1]RFR govt bond summary'!$G$84&amp;$AB29)),"")</f>
        <v/>
      </c>
      <c r="AB29" s="19">
        <f t="shared" si="6"/>
        <v>43</v>
      </c>
      <c r="AD29" s="66">
        <f t="shared" si="0"/>
        <v>44768.25</v>
      </c>
      <c r="AE29" s="2">
        <f t="shared" si="1"/>
        <v>3.8028747433264889</v>
      </c>
      <c r="AF29" s="2">
        <f t="shared" si="2"/>
        <v>5.7193702943189599</v>
      </c>
      <c r="AG29" s="35">
        <f t="shared" si="3"/>
        <v>0.32100000000000017</v>
      </c>
      <c r="AH29" s="2">
        <f t="shared" si="4"/>
        <v>2.503510357142857</v>
      </c>
      <c r="AI29" s="20">
        <f t="shared" si="5"/>
        <v>2.5191792674136737</v>
      </c>
    </row>
    <row r="30" spans="2:35" ht="15" x14ac:dyDescent="0.25">
      <c r="B30" s="29">
        <v>42943</v>
      </c>
      <c r="C30" s="30"/>
      <c r="D30" s="30"/>
      <c r="E30" s="30"/>
      <c r="F30" s="30">
        <v>2.2730000000000001</v>
      </c>
      <c r="G30" s="30">
        <v>2.5869999999999997</v>
      </c>
      <c r="H30" s="30"/>
      <c r="I30" s="30"/>
      <c r="J30" s="30"/>
      <c r="K30" s="30"/>
      <c r="L30" s="30" t="str">
        <f ca="1">IFERROR(IF(ISBLANK(INDIRECT("'"&amp;'[1]RFR govt bond summary'!$C$3&amp;"!"&amp;'[1]RFR govt bond summary'!$G$69&amp;$AB30)),"",INDIRECT("'"&amp;'[1]RFR govt bond summary'!$C$3&amp;"!"&amp;'[1]RFR govt bond summary'!$G$69&amp;$AB30)),"")</f>
        <v/>
      </c>
      <c r="M30" s="30" t="str">
        <f ca="1">IFERROR(IF(ISBLANK(INDIRECT("'"&amp;'[1]RFR govt bond summary'!$C$3&amp;"!"&amp;'[1]RFR govt bond summary'!$G$70&amp;$AB30)),"",INDIRECT("'"&amp;'[1]RFR govt bond summary'!$C$3&amp;"!"&amp;'[1]RFR govt bond summary'!$G$70&amp;$AB30)),"")</f>
        <v/>
      </c>
      <c r="N30" s="30" t="str">
        <f ca="1">IFERROR(IF(ISBLANK(INDIRECT("'"&amp;'[1]RFR govt bond summary'!$C$3&amp;"!"&amp;'[1]RFR govt bond summary'!$G$71&amp;$AB30)),"",INDIRECT("'"&amp;'[1]RFR govt bond summary'!$C$3&amp;"!"&amp;'[1]RFR govt bond summary'!$G$71&amp;$AB30)),"")</f>
        <v/>
      </c>
      <c r="O30" s="30" t="str">
        <f ca="1">IFERROR(IF(ISBLANK(INDIRECT("'"&amp;'[1]RFR govt bond summary'!$C$3&amp;"!"&amp;'[1]RFR govt bond summary'!$G$72&amp;$AB30)),"",INDIRECT("'"&amp;'[1]RFR govt bond summary'!$C$3&amp;"!"&amp;'[1]RFR govt bond summary'!$G$72&amp;$AB30)),"")</f>
        <v/>
      </c>
      <c r="P30" s="30" t="str">
        <f ca="1">IFERROR(IF(ISBLANK(INDIRECT("'"&amp;'[1]RFR govt bond summary'!$C$3&amp;"!"&amp;'[1]RFR govt bond summary'!$G$73&amp;$AB30)),"",INDIRECT("'"&amp;'[1]RFR govt bond summary'!$C$3&amp;"!"&amp;'[1]RFR govt bond summary'!$G$73&amp;$AB30)),"")</f>
        <v/>
      </c>
      <c r="Q30" s="30" t="str">
        <f ca="1">IFERROR(IF(ISBLANK(INDIRECT("'"&amp;'[1]RFR govt bond summary'!$C$3&amp;"!"&amp;'[1]RFR govt bond summary'!$G$74&amp;$AB30)),"",INDIRECT("'"&amp;'[1]RFR govt bond summary'!$C$3&amp;"!"&amp;'[1]RFR govt bond summary'!$G$74&amp;$AB30)),"")</f>
        <v/>
      </c>
      <c r="R30" s="30" t="str">
        <f ca="1">IFERROR(IF(ISBLANK(INDIRECT("'"&amp;'[1]RFR govt bond summary'!$C$3&amp;"!"&amp;'[1]RFR govt bond summary'!$G$75&amp;$AB30)),"",INDIRECT("'"&amp;'[1]RFR govt bond summary'!$C$3&amp;"!"&amp;'[1]RFR govt bond summary'!$G$75&amp;$AB30)),"")</f>
        <v/>
      </c>
      <c r="S30" s="30" t="str">
        <f ca="1">IFERROR(IF(ISBLANK(INDIRECT("'"&amp;'[1]RFR govt bond summary'!$C$3&amp;"!"&amp;'[1]RFR govt bond summary'!$G$76&amp;$AB30)),"",INDIRECT("'"&amp;'[1]RFR govt bond summary'!$C$3&amp;"!"&amp;'[1]RFR govt bond summary'!$G$76&amp;$AB30)),"")</f>
        <v/>
      </c>
      <c r="T30" s="30" t="str">
        <f ca="1">IFERROR(IF(ISBLANK(INDIRECT("'"&amp;'[1]RFR govt bond summary'!$C$3&amp;"!"&amp;'[1]RFR govt bond summary'!$G$77&amp;$AB30)),"",INDIRECT("'"&amp;'[1]RFR govt bond summary'!$C$3&amp;"!"&amp;'[1]RFR govt bond summary'!$G$77&amp;$AB30)),"")</f>
        <v/>
      </c>
      <c r="U30" s="30" t="str">
        <f ca="1">IFERROR(IF(ISBLANK(INDIRECT("'"&amp;'[1]RFR govt bond summary'!$C$3&amp;"!"&amp;'[1]RFR govt bond summary'!$G$78&amp;$AB30)),"",INDIRECT("'"&amp;'[1]RFR govt bond summary'!$C$3&amp;"!"&amp;'[1]RFR govt bond summary'!$G$78&amp;$AB30)),"")</f>
        <v/>
      </c>
      <c r="V30" s="30" t="str">
        <f ca="1">IFERROR(IF(ISBLANK(INDIRECT("'"&amp;'[1]RFR govt bond summary'!$C$3&amp;"!"&amp;'[1]RFR govt bond summary'!$G$79&amp;$AB30)),"",INDIRECT("'"&amp;'[1]RFR govt bond summary'!$C$3&amp;"!"&amp;'[1]RFR govt bond summary'!$G$79&amp;$AB30)),"")</f>
        <v/>
      </c>
      <c r="W30" s="30" t="str">
        <f ca="1">IFERROR(IF(ISBLANK(INDIRECT("'"&amp;'[1]RFR govt bond summary'!$C$3&amp;"!"&amp;'[1]RFR govt bond summary'!$G$80&amp;$AB30)),"",INDIRECT("'"&amp;'[1]RFR govt bond summary'!$C$3&amp;"!"&amp;'[1]RFR govt bond summary'!$G$80&amp;$AB30)),"")</f>
        <v/>
      </c>
      <c r="X30" s="30" t="str">
        <f ca="1">IFERROR(IF(ISBLANK(INDIRECT("'"&amp;'[1]RFR govt bond summary'!$C$3&amp;"!"&amp;'[1]RFR govt bond summary'!$G$81&amp;$AB30)),"",INDIRECT("'"&amp;'[1]RFR govt bond summary'!$C$3&amp;"!"&amp;'[1]RFR govt bond summary'!$G$81&amp;$AB30)),"")</f>
        <v/>
      </c>
      <c r="Y30" s="30" t="str">
        <f ca="1">IFERROR(IF(ISBLANK(INDIRECT("'"&amp;'[1]RFR govt bond summary'!$C$3&amp;"!"&amp;'[1]RFR govt bond summary'!$G$82&amp;$AB30)),"",INDIRECT("'"&amp;'[1]RFR govt bond summary'!$C$3&amp;"!"&amp;'[1]RFR govt bond summary'!$G$82&amp;$AB30)),"")</f>
        <v/>
      </c>
      <c r="Z30" s="30" t="str">
        <f ca="1">IFERROR(IF(ISBLANK(INDIRECT("'"&amp;'[1]RFR govt bond summary'!$C$3&amp;"!"&amp;'[1]RFR govt bond summary'!$G$83&amp;$AB30)),"",INDIRECT("'"&amp;'[1]RFR govt bond summary'!$C$3&amp;"!"&amp;'[1]RFR govt bond summary'!$G$83&amp;$AB30)),"")</f>
        <v/>
      </c>
      <c r="AA30" s="30" t="str">
        <f ca="1">IFERROR(IF(ISBLANK(INDIRECT("'"&amp;'[1]RFR govt bond summary'!$C$3&amp;"!"&amp;'[1]RFR govt bond summary'!$G$84&amp;$AB30)),"",INDIRECT("'"&amp;'[1]RFR govt bond summary'!$C$3&amp;"!"&amp;'[1]RFR govt bond summary'!$G$84&amp;$AB30)),"")</f>
        <v/>
      </c>
      <c r="AB30" s="19">
        <f t="shared" si="6"/>
        <v>44</v>
      </c>
      <c r="AD30" s="66">
        <f t="shared" si="0"/>
        <v>44769.25</v>
      </c>
      <c r="AE30" s="2">
        <f t="shared" si="1"/>
        <v>3.8001368925393568</v>
      </c>
      <c r="AF30" s="2">
        <f t="shared" si="2"/>
        <v>5.7166324435318279</v>
      </c>
      <c r="AG30" s="35">
        <f t="shared" si="3"/>
        <v>0.31399999999999961</v>
      </c>
      <c r="AH30" s="2">
        <f t="shared" si="4"/>
        <v>2.4695864285714286</v>
      </c>
      <c r="AI30" s="20">
        <f t="shared" si="5"/>
        <v>2.484833571391909</v>
      </c>
    </row>
    <row r="31" spans="2:35" ht="15" x14ac:dyDescent="0.25">
      <c r="B31" s="29">
        <v>42944</v>
      </c>
      <c r="C31" s="30"/>
      <c r="D31" s="30"/>
      <c r="E31" s="30"/>
      <c r="F31" s="30">
        <v>2.2759999999999998</v>
      </c>
      <c r="G31" s="30">
        <v>2.5910000000000002</v>
      </c>
      <c r="H31" s="30"/>
      <c r="I31" s="30"/>
      <c r="J31" s="30"/>
      <c r="K31" s="30"/>
      <c r="L31" s="30" t="str">
        <f ca="1">IFERROR(IF(ISBLANK(INDIRECT("'"&amp;'[1]RFR govt bond summary'!$C$3&amp;"!"&amp;'[1]RFR govt bond summary'!$G$69&amp;$AB31)),"",INDIRECT("'"&amp;'[1]RFR govt bond summary'!$C$3&amp;"!"&amp;'[1]RFR govt bond summary'!$G$69&amp;$AB31)),"")</f>
        <v/>
      </c>
      <c r="M31" s="30" t="str">
        <f ca="1">IFERROR(IF(ISBLANK(INDIRECT("'"&amp;'[1]RFR govt bond summary'!$C$3&amp;"!"&amp;'[1]RFR govt bond summary'!$G$70&amp;$AB31)),"",INDIRECT("'"&amp;'[1]RFR govt bond summary'!$C$3&amp;"!"&amp;'[1]RFR govt bond summary'!$G$70&amp;$AB31)),"")</f>
        <v/>
      </c>
      <c r="N31" s="30" t="str">
        <f ca="1">IFERROR(IF(ISBLANK(INDIRECT("'"&amp;'[1]RFR govt bond summary'!$C$3&amp;"!"&amp;'[1]RFR govt bond summary'!$G$71&amp;$AB31)),"",INDIRECT("'"&amp;'[1]RFR govt bond summary'!$C$3&amp;"!"&amp;'[1]RFR govt bond summary'!$G$71&amp;$AB31)),"")</f>
        <v/>
      </c>
      <c r="O31" s="30" t="str">
        <f ca="1">IFERROR(IF(ISBLANK(INDIRECT("'"&amp;'[1]RFR govt bond summary'!$C$3&amp;"!"&amp;'[1]RFR govt bond summary'!$G$72&amp;$AB31)),"",INDIRECT("'"&amp;'[1]RFR govt bond summary'!$C$3&amp;"!"&amp;'[1]RFR govt bond summary'!$G$72&amp;$AB31)),"")</f>
        <v/>
      </c>
      <c r="P31" s="30" t="str">
        <f ca="1">IFERROR(IF(ISBLANK(INDIRECT("'"&amp;'[1]RFR govt bond summary'!$C$3&amp;"!"&amp;'[1]RFR govt bond summary'!$G$73&amp;$AB31)),"",INDIRECT("'"&amp;'[1]RFR govt bond summary'!$C$3&amp;"!"&amp;'[1]RFR govt bond summary'!$G$73&amp;$AB31)),"")</f>
        <v/>
      </c>
      <c r="Q31" s="30" t="str">
        <f ca="1">IFERROR(IF(ISBLANK(INDIRECT("'"&amp;'[1]RFR govt bond summary'!$C$3&amp;"!"&amp;'[1]RFR govt bond summary'!$G$74&amp;$AB31)),"",INDIRECT("'"&amp;'[1]RFR govt bond summary'!$C$3&amp;"!"&amp;'[1]RFR govt bond summary'!$G$74&amp;$AB31)),"")</f>
        <v/>
      </c>
      <c r="R31" s="30" t="str">
        <f ca="1">IFERROR(IF(ISBLANK(INDIRECT("'"&amp;'[1]RFR govt bond summary'!$C$3&amp;"!"&amp;'[1]RFR govt bond summary'!$G$75&amp;$AB31)),"",INDIRECT("'"&amp;'[1]RFR govt bond summary'!$C$3&amp;"!"&amp;'[1]RFR govt bond summary'!$G$75&amp;$AB31)),"")</f>
        <v/>
      </c>
      <c r="S31" s="30" t="str">
        <f ca="1">IFERROR(IF(ISBLANK(INDIRECT("'"&amp;'[1]RFR govt bond summary'!$C$3&amp;"!"&amp;'[1]RFR govt bond summary'!$G$76&amp;$AB31)),"",INDIRECT("'"&amp;'[1]RFR govt bond summary'!$C$3&amp;"!"&amp;'[1]RFR govt bond summary'!$G$76&amp;$AB31)),"")</f>
        <v/>
      </c>
      <c r="T31" s="30" t="str">
        <f ca="1">IFERROR(IF(ISBLANK(INDIRECT("'"&amp;'[1]RFR govt bond summary'!$C$3&amp;"!"&amp;'[1]RFR govt bond summary'!$G$77&amp;$AB31)),"",INDIRECT("'"&amp;'[1]RFR govt bond summary'!$C$3&amp;"!"&amp;'[1]RFR govt bond summary'!$G$77&amp;$AB31)),"")</f>
        <v/>
      </c>
      <c r="U31" s="30" t="str">
        <f ca="1">IFERROR(IF(ISBLANK(INDIRECT("'"&amp;'[1]RFR govt bond summary'!$C$3&amp;"!"&amp;'[1]RFR govt bond summary'!$G$78&amp;$AB31)),"",INDIRECT("'"&amp;'[1]RFR govt bond summary'!$C$3&amp;"!"&amp;'[1]RFR govt bond summary'!$G$78&amp;$AB31)),"")</f>
        <v/>
      </c>
      <c r="V31" s="30" t="str">
        <f ca="1">IFERROR(IF(ISBLANK(INDIRECT("'"&amp;'[1]RFR govt bond summary'!$C$3&amp;"!"&amp;'[1]RFR govt bond summary'!$G$79&amp;$AB31)),"",INDIRECT("'"&amp;'[1]RFR govt bond summary'!$C$3&amp;"!"&amp;'[1]RFR govt bond summary'!$G$79&amp;$AB31)),"")</f>
        <v/>
      </c>
      <c r="W31" s="30" t="str">
        <f ca="1">IFERROR(IF(ISBLANK(INDIRECT("'"&amp;'[1]RFR govt bond summary'!$C$3&amp;"!"&amp;'[1]RFR govt bond summary'!$G$80&amp;$AB31)),"",INDIRECT("'"&amp;'[1]RFR govt bond summary'!$C$3&amp;"!"&amp;'[1]RFR govt bond summary'!$G$80&amp;$AB31)),"")</f>
        <v/>
      </c>
      <c r="X31" s="30" t="str">
        <f ca="1">IFERROR(IF(ISBLANK(INDIRECT("'"&amp;'[1]RFR govt bond summary'!$C$3&amp;"!"&amp;'[1]RFR govt bond summary'!$G$81&amp;$AB31)),"",INDIRECT("'"&amp;'[1]RFR govt bond summary'!$C$3&amp;"!"&amp;'[1]RFR govt bond summary'!$G$81&amp;$AB31)),"")</f>
        <v/>
      </c>
      <c r="Y31" s="30" t="str">
        <f ca="1">IFERROR(IF(ISBLANK(INDIRECT("'"&amp;'[1]RFR govt bond summary'!$C$3&amp;"!"&amp;'[1]RFR govt bond summary'!$G$82&amp;$AB31)),"",INDIRECT("'"&amp;'[1]RFR govt bond summary'!$C$3&amp;"!"&amp;'[1]RFR govt bond summary'!$G$82&amp;$AB31)),"")</f>
        <v/>
      </c>
      <c r="Z31" s="30" t="str">
        <f ca="1">IFERROR(IF(ISBLANK(INDIRECT("'"&amp;'[1]RFR govt bond summary'!$C$3&amp;"!"&amp;'[1]RFR govt bond summary'!$G$83&amp;$AB31)),"",INDIRECT("'"&amp;'[1]RFR govt bond summary'!$C$3&amp;"!"&amp;'[1]RFR govt bond summary'!$G$83&amp;$AB31)),"")</f>
        <v/>
      </c>
      <c r="AA31" s="30" t="str">
        <f ca="1">IFERROR(IF(ISBLANK(INDIRECT("'"&amp;'[1]RFR govt bond summary'!$C$3&amp;"!"&amp;'[1]RFR govt bond summary'!$G$84&amp;$AB31)),"",INDIRECT("'"&amp;'[1]RFR govt bond summary'!$C$3&amp;"!"&amp;'[1]RFR govt bond summary'!$G$84&amp;$AB31)),"")</f>
        <v/>
      </c>
      <c r="AB31" s="19">
        <f t="shared" si="6"/>
        <v>45</v>
      </c>
      <c r="AD31" s="66">
        <f t="shared" si="0"/>
        <v>44770.25</v>
      </c>
      <c r="AE31" s="2">
        <f t="shared" si="1"/>
        <v>3.7973990417522243</v>
      </c>
      <c r="AF31" s="2">
        <f t="shared" si="2"/>
        <v>5.7138945927446958</v>
      </c>
      <c r="AG31" s="35">
        <f t="shared" si="3"/>
        <v>0.31500000000000039</v>
      </c>
      <c r="AH31" s="2">
        <f t="shared" si="4"/>
        <v>2.4736625000000001</v>
      </c>
      <c r="AI31" s="20">
        <f t="shared" si="5"/>
        <v>2.4889600154097691</v>
      </c>
    </row>
    <row r="32" spans="2:35" ht="15" x14ac:dyDescent="0.25">
      <c r="B32" s="29">
        <v>42947</v>
      </c>
      <c r="C32" s="30"/>
      <c r="D32" s="30"/>
      <c r="E32" s="30"/>
      <c r="F32" s="30">
        <v>2.2730000000000001</v>
      </c>
      <c r="G32" s="30">
        <v>2.5910000000000002</v>
      </c>
      <c r="H32" s="30"/>
      <c r="I32" s="30"/>
      <c r="J32" s="30"/>
      <c r="K32" s="30"/>
      <c r="L32" s="30" t="str">
        <f ca="1">IFERROR(IF(ISBLANK(INDIRECT("'"&amp;'[1]RFR govt bond summary'!$C$3&amp;"!"&amp;'[1]RFR govt bond summary'!$G$69&amp;$AB32)),"",INDIRECT("'"&amp;'[1]RFR govt bond summary'!$C$3&amp;"!"&amp;'[1]RFR govt bond summary'!$G$69&amp;$AB32)),"")</f>
        <v/>
      </c>
      <c r="M32" s="30" t="str">
        <f ca="1">IFERROR(IF(ISBLANK(INDIRECT("'"&amp;'[1]RFR govt bond summary'!$C$3&amp;"!"&amp;'[1]RFR govt bond summary'!$G$70&amp;$AB32)),"",INDIRECT("'"&amp;'[1]RFR govt bond summary'!$C$3&amp;"!"&amp;'[1]RFR govt bond summary'!$G$70&amp;$AB32)),"")</f>
        <v/>
      </c>
      <c r="N32" s="30" t="str">
        <f ca="1">IFERROR(IF(ISBLANK(INDIRECT("'"&amp;'[1]RFR govt bond summary'!$C$3&amp;"!"&amp;'[1]RFR govt bond summary'!$G$71&amp;$AB32)),"",INDIRECT("'"&amp;'[1]RFR govt bond summary'!$C$3&amp;"!"&amp;'[1]RFR govt bond summary'!$G$71&amp;$AB32)),"")</f>
        <v/>
      </c>
      <c r="O32" s="30" t="str">
        <f ca="1">IFERROR(IF(ISBLANK(INDIRECT("'"&amp;'[1]RFR govt bond summary'!$C$3&amp;"!"&amp;'[1]RFR govt bond summary'!$G$72&amp;$AB32)),"",INDIRECT("'"&amp;'[1]RFR govt bond summary'!$C$3&amp;"!"&amp;'[1]RFR govt bond summary'!$G$72&amp;$AB32)),"")</f>
        <v/>
      </c>
      <c r="P32" s="30" t="str">
        <f ca="1">IFERROR(IF(ISBLANK(INDIRECT("'"&amp;'[1]RFR govt bond summary'!$C$3&amp;"!"&amp;'[1]RFR govt bond summary'!$G$73&amp;$AB32)),"",INDIRECT("'"&amp;'[1]RFR govt bond summary'!$C$3&amp;"!"&amp;'[1]RFR govt bond summary'!$G$73&amp;$AB32)),"")</f>
        <v/>
      </c>
      <c r="Q32" s="30" t="str">
        <f ca="1">IFERROR(IF(ISBLANK(INDIRECT("'"&amp;'[1]RFR govt bond summary'!$C$3&amp;"!"&amp;'[1]RFR govt bond summary'!$G$74&amp;$AB32)),"",INDIRECT("'"&amp;'[1]RFR govt bond summary'!$C$3&amp;"!"&amp;'[1]RFR govt bond summary'!$G$74&amp;$AB32)),"")</f>
        <v/>
      </c>
      <c r="R32" s="30" t="str">
        <f ca="1">IFERROR(IF(ISBLANK(INDIRECT("'"&amp;'[1]RFR govt bond summary'!$C$3&amp;"!"&amp;'[1]RFR govt bond summary'!$G$75&amp;$AB32)),"",INDIRECT("'"&amp;'[1]RFR govt bond summary'!$C$3&amp;"!"&amp;'[1]RFR govt bond summary'!$G$75&amp;$AB32)),"")</f>
        <v/>
      </c>
      <c r="S32" s="30" t="str">
        <f ca="1">IFERROR(IF(ISBLANK(INDIRECT("'"&amp;'[1]RFR govt bond summary'!$C$3&amp;"!"&amp;'[1]RFR govt bond summary'!$G$76&amp;$AB32)),"",INDIRECT("'"&amp;'[1]RFR govt bond summary'!$C$3&amp;"!"&amp;'[1]RFR govt bond summary'!$G$76&amp;$AB32)),"")</f>
        <v/>
      </c>
      <c r="T32" s="30" t="str">
        <f ca="1">IFERROR(IF(ISBLANK(INDIRECT("'"&amp;'[1]RFR govt bond summary'!$C$3&amp;"!"&amp;'[1]RFR govt bond summary'!$G$77&amp;$AB32)),"",INDIRECT("'"&amp;'[1]RFR govt bond summary'!$C$3&amp;"!"&amp;'[1]RFR govt bond summary'!$G$77&amp;$AB32)),"")</f>
        <v/>
      </c>
      <c r="U32" s="30" t="str">
        <f ca="1">IFERROR(IF(ISBLANK(INDIRECT("'"&amp;'[1]RFR govt bond summary'!$C$3&amp;"!"&amp;'[1]RFR govt bond summary'!$G$78&amp;$AB32)),"",INDIRECT("'"&amp;'[1]RFR govt bond summary'!$C$3&amp;"!"&amp;'[1]RFR govt bond summary'!$G$78&amp;$AB32)),"")</f>
        <v/>
      </c>
      <c r="V32" s="30" t="str">
        <f ca="1">IFERROR(IF(ISBLANK(INDIRECT("'"&amp;'[1]RFR govt bond summary'!$C$3&amp;"!"&amp;'[1]RFR govt bond summary'!$G$79&amp;$AB32)),"",INDIRECT("'"&amp;'[1]RFR govt bond summary'!$C$3&amp;"!"&amp;'[1]RFR govt bond summary'!$G$79&amp;$AB32)),"")</f>
        <v/>
      </c>
      <c r="W32" s="30" t="str">
        <f ca="1">IFERROR(IF(ISBLANK(INDIRECT("'"&amp;'[1]RFR govt bond summary'!$C$3&amp;"!"&amp;'[1]RFR govt bond summary'!$G$80&amp;$AB32)),"",INDIRECT("'"&amp;'[1]RFR govt bond summary'!$C$3&amp;"!"&amp;'[1]RFR govt bond summary'!$G$80&amp;$AB32)),"")</f>
        <v/>
      </c>
      <c r="X32" s="30" t="str">
        <f ca="1">IFERROR(IF(ISBLANK(INDIRECT("'"&amp;'[1]RFR govt bond summary'!$C$3&amp;"!"&amp;'[1]RFR govt bond summary'!$G$81&amp;$AB32)),"",INDIRECT("'"&amp;'[1]RFR govt bond summary'!$C$3&amp;"!"&amp;'[1]RFR govt bond summary'!$G$81&amp;$AB32)),"")</f>
        <v/>
      </c>
      <c r="Y32" s="30" t="str">
        <f ca="1">IFERROR(IF(ISBLANK(INDIRECT("'"&amp;'[1]RFR govt bond summary'!$C$3&amp;"!"&amp;'[1]RFR govt bond summary'!$G$82&amp;$AB32)),"",INDIRECT("'"&amp;'[1]RFR govt bond summary'!$C$3&amp;"!"&amp;'[1]RFR govt bond summary'!$G$82&amp;$AB32)),"")</f>
        <v/>
      </c>
      <c r="Z32" s="30" t="str">
        <f ca="1">IFERROR(IF(ISBLANK(INDIRECT("'"&amp;'[1]RFR govt bond summary'!$C$3&amp;"!"&amp;'[1]RFR govt bond summary'!$G$83&amp;$AB32)),"",INDIRECT("'"&amp;'[1]RFR govt bond summary'!$C$3&amp;"!"&amp;'[1]RFR govt bond summary'!$G$83&amp;$AB32)),"")</f>
        <v/>
      </c>
      <c r="AA32" s="30" t="str">
        <f ca="1">IFERROR(IF(ISBLANK(INDIRECT("'"&amp;'[1]RFR govt bond summary'!$C$3&amp;"!"&amp;'[1]RFR govt bond summary'!$G$84&amp;$AB32)),"",INDIRECT("'"&amp;'[1]RFR govt bond summary'!$C$3&amp;"!"&amp;'[1]RFR govt bond summary'!$G$84&amp;$AB32)),"")</f>
        <v/>
      </c>
      <c r="AB32" s="19">
        <f t="shared" si="6"/>
        <v>46</v>
      </c>
      <c r="AD32" s="66">
        <f t="shared" si="0"/>
        <v>44773.25</v>
      </c>
      <c r="AE32" s="2">
        <f t="shared" si="1"/>
        <v>3.7891854893908281</v>
      </c>
      <c r="AF32" s="2">
        <f t="shared" si="2"/>
        <v>5.7056810403832987</v>
      </c>
      <c r="AG32" s="35">
        <f t="shared" si="3"/>
        <v>0.31800000000000006</v>
      </c>
      <c r="AH32" s="2">
        <f t="shared" si="4"/>
        <v>2.4739078571428572</v>
      </c>
      <c r="AI32" s="20">
        <f t="shared" si="5"/>
        <v>2.4892084073569576</v>
      </c>
    </row>
    <row r="33" spans="2:35" ht="15" x14ac:dyDescent="0.25">
      <c r="B33" s="29">
        <v>42948</v>
      </c>
      <c r="C33" s="30"/>
      <c r="D33" s="30"/>
      <c r="E33" s="30"/>
      <c r="F33" s="30">
        <v>2.2789999999999999</v>
      </c>
      <c r="G33" s="30">
        <v>2.6139999999999999</v>
      </c>
      <c r="H33" s="30"/>
      <c r="I33" s="30"/>
      <c r="J33" s="30"/>
      <c r="K33" s="30"/>
      <c r="L33" s="30" t="str">
        <f ca="1">IFERROR(IF(ISBLANK(INDIRECT("'"&amp;'[1]RFR govt bond summary'!$C$3&amp;"!"&amp;'[1]RFR govt bond summary'!$G$69&amp;$AB33)),"",INDIRECT("'"&amp;'[1]RFR govt bond summary'!$C$3&amp;"!"&amp;'[1]RFR govt bond summary'!$G$69&amp;$AB33)),"")</f>
        <v/>
      </c>
      <c r="M33" s="30" t="str">
        <f ca="1">IFERROR(IF(ISBLANK(INDIRECT("'"&amp;'[1]RFR govt bond summary'!$C$3&amp;"!"&amp;'[1]RFR govt bond summary'!$G$70&amp;$AB33)),"",INDIRECT("'"&amp;'[1]RFR govt bond summary'!$C$3&amp;"!"&amp;'[1]RFR govt bond summary'!$G$70&amp;$AB33)),"")</f>
        <v/>
      </c>
      <c r="N33" s="30" t="str">
        <f ca="1">IFERROR(IF(ISBLANK(INDIRECT("'"&amp;'[1]RFR govt bond summary'!$C$3&amp;"!"&amp;'[1]RFR govt bond summary'!$G$71&amp;$AB33)),"",INDIRECT("'"&amp;'[1]RFR govt bond summary'!$C$3&amp;"!"&amp;'[1]RFR govt bond summary'!$G$71&amp;$AB33)),"")</f>
        <v/>
      </c>
      <c r="O33" s="30" t="str">
        <f ca="1">IFERROR(IF(ISBLANK(INDIRECT("'"&amp;'[1]RFR govt bond summary'!$C$3&amp;"!"&amp;'[1]RFR govt bond summary'!$G$72&amp;$AB33)),"",INDIRECT("'"&amp;'[1]RFR govt bond summary'!$C$3&amp;"!"&amp;'[1]RFR govt bond summary'!$G$72&amp;$AB33)),"")</f>
        <v/>
      </c>
      <c r="P33" s="30" t="str">
        <f ca="1">IFERROR(IF(ISBLANK(INDIRECT("'"&amp;'[1]RFR govt bond summary'!$C$3&amp;"!"&amp;'[1]RFR govt bond summary'!$G$73&amp;$AB33)),"",INDIRECT("'"&amp;'[1]RFR govt bond summary'!$C$3&amp;"!"&amp;'[1]RFR govt bond summary'!$G$73&amp;$AB33)),"")</f>
        <v/>
      </c>
      <c r="Q33" s="30" t="str">
        <f ca="1">IFERROR(IF(ISBLANK(INDIRECT("'"&amp;'[1]RFR govt bond summary'!$C$3&amp;"!"&amp;'[1]RFR govt bond summary'!$G$74&amp;$AB33)),"",INDIRECT("'"&amp;'[1]RFR govt bond summary'!$C$3&amp;"!"&amp;'[1]RFR govt bond summary'!$G$74&amp;$AB33)),"")</f>
        <v/>
      </c>
      <c r="R33" s="30" t="str">
        <f ca="1">IFERROR(IF(ISBLANK(INDIRECT("'"&amp;'[1]RFR govt bond summary'!$C$3&amp;"!"&amp;'[1]RFR govt bond summary'!$G$75&amp;$AB33)),"",INDIRECT("'"&amp;'[1]RFR govt bond summary'!$C$3&amp;"!"&amp;'[1]RFR govt bond summary'!$G$75&amp;$AB33)),"")</f>
        <v/>
      </c>
      <c r="S33" s="30" t="str">
        <f ca="1">IFERROR(IF(ISBLANK(INDIRECT("'"&amp;'[1]RFR govt bond summary'!$C$3&amp;"!"&amp;'[1]RFR govt bond summary'!$G$76&amp;$AB33)),"",INDIRECT("'"&amp;'[1]RFR govt bond summary'!$C$3&amp;"!"&amp;'[1]RFR govt bond summary'!$G$76&amp;$AB33)),"")</f>
        <v/>
      </c>
      <c r="T33" s="30" t="str">
        <f ca="1">IFERROR(IF(ISBLANK(INDIRECT("'"&amp;'[1]RFR govt bond summary'!$C$3&amp;"!"&amp;'[1]RFR govt bond summary'!$G$77&amp;$AB33)),"",INDIRECT("'"&amp;'[1]RFR govt bond summary'!$C$3&amp;"!"&amp;'[1]RFR govt bond summary'!$G$77&amp;$AB33)),"")</f>
        <v/>
      </c>
      <c r="U33" s="30" t="str">
        <f ca="1">IFERROR(IF(ISBLANK(INDIRECT("'"&amp;'[1]RFR govt bond summary'!$C$3&amp;"!"&amp;'[1]RFR govt bond summary'!$G$78&amp;$AB33)),"",INDIRECT("'"&amp;'[1]RFR govt bond summary'!$C$3&amp;"!"&amp;'[1]RFR govt bond summary'!$G$78&amp;$AB33)),"")</f>
        <v/>
      </c>
      <c r="V33" s="30" t="str">
        <f ca="1">IFERROR(IF(ISBLANK(INDIRECT("'"&amp;'[1]RFR govt bond summary'!$C$3&amp;"!"&amp;'[1]RFR govt bond summary'!$G$79&amp;$AB33)),"",INDIRECT("'"&amp;'[1]RFR govt bond summary'!$C$3&amp;"!"&amp;'[1]RFR govt bond summary'!$G$79&amp;$AB33)),"")</f>
        <v/>
      </c>
      <c r="W33" s="30" t="str">
        <f ca="1">IFERROR(IF(ISBLANK(INDIRECT("'"&amp;'[1]RFR govt bond summary'!$C$3&amp;"!"&amp;'[1]RFR govt bond summary'!$G$80&amp;$AB33)),"",INDIRECT("'"&amp;'[1]RFR govt bond summary'!$C$3&amp;"!"&amp;'[1]RFR govt bond summary'!$G$80&amp;$AB33)),"")</f>
        <v/>
      </c>
      <c r="X33" s="30" t="str">
        <f ca="1">IFERROR(IF(ISBLANK(INDIRECT("'"&amp;'[1]RFR govt bond summary'!$C$3&amp;"!"&amp;'[1]RFR govt bond summary'!$G$81&amp;$AB33)),"",INDIRECT("'"&amp;'[1]RFR govt bond summary'!$C$3&amp;"!"&amp;'[1]RFR govt bond summary'!$G$81&amp;$AB33)),"")</f>
        <v/>
      </c>
      <c r="Y33" s="30" t="str">
        <f ca="1">IFERROR(IF(ISBLANK(INDIRECT("'"&amp;'[1]RFR govt bond summary'!$C$3&amp;"!"&amp;'[1]RFR govt bond summary'!$G$82&amp;$AB33)),"",INDIRECT("'"&amp;'[1]RFR govt bond summary'!$C$3&amp;"!"&amp;'[1]RFR govt bond summary'!$G$82&amp;$AB33)),"")</f>
        <v/>
      </c>
      <c r="Z33" s="30" t="str">
        <f ca="1">IFERROR(IF(ISBLANK(INDIRECT("'"&amp;'[1]RFR govt bond summary'!$C$3&amp;"!"&amp;'[1]RFR govt bond summary'!$G$83&amp;$AB33)),"",INDIRECT("'"&amp;'[1]RFR govt bond summary'!$C$3&amp;"!"&amp;'[1]RFR govt bond summary'!$G$83&amp;$AB33)),"")</f>
        <v/>
      </c>
      <c r="AA33" s="30" t="str">
        <f ca="1">IFERROR(IF(ISBLANK(INDIRECT("'"&amp;'[1]RFR govt bond summary'!$C$3&amp;"!"&amp;'[1]RFR govt bond summary'!$G$84&amp;$AB33)),"",INDIRECT("'"&amp;'[1]RFR govt bond summary'!$C$3&amp;"!"&amp;'[1]RFR govt bond summary'!$G$84&amp;$AB33)),"")</f>
        <v/>
      </c>
      <c r="AB33" s="19">
        <f t="shared" si="6"/>
        <v>47</v>
      </c>
      <c r="AD33" s="66">
        <f t="shared" si="0"/>
        <v>44774.25</v>
      </c>
      <c r="AE33" s="2">
        <f t="shared" si="1"/>
        <v>3.786447638603696</v>
      </c>
      <c r="AF33" s="2">
        <f t="shared" si="2"/>
        <v>5.7029431895961666</v>
      </c>
      <c r="AG33" s="35">
        <f t="shared" si="3"/>
        <v>0.33499999999999996</v>
      </c>
      <c r="AH33" s="2">
        <f t="shared" si="4"/>
        <v>2.4911267857142856</v>
      </c>
      <c r="AI33" s="20">
        <f t="shared" si="5"/>
        <v>2.5066410673705519</v>
      </c>
    </row>
    <row r="34" spans="2:35" ht="15" x14ac:dyDescent="0.25">
      <c r="B34" s="29">
        <v>42949</v>
      </c>
      <c r="C34" s="30"/>
      <c r="D34" s="30"/>
      <c r="E34" s="30"/>
      <c r="F34" s="30">
        <v>2.2530000000000001</v>
      </c>
      <c r="G34" s="30">
        <v>2.5840000000000001</v>
      </c>
      <c r="H34" s="30"/>
      <c r="I34" s="30"/>
      <c r="J34" s="30"/>
      <c r="K34" s="30"/>
      <c r="L34" s="30" t="str">
        <f ca="1">IFERROR(IF(ISBLANK(INDIRECT("'"&amp;'[1]RFR govt bond summary'!$C$3&amp;"!"&amp;'[1]RFR govt bond summary'!$G$69&amp;$AB34)),"",INDIRECT("'"&amp;'[1]RFR govt bond summary'!$C$3&amp;"!"&amp;'[1]RFR govt bond summary'!$G$69&amp;$AB34)),"")</f>
        <v/>
      </c>
      <c r="M34" s="30" t="str">
        <f ca="1">IFERROR(IF(ISBLANK(INDIRECT("'"&amp;'[1]RFR govt bond summary'!$C$3&amp;"!"&amp;'[1]RFR govt bond summary'!$G$70&amp;$AB34)),"",INDIRECT("'"&amp;'[1]RFR govt bond summary'!$C$3&amp;"!"&amp;'[1]RFR govt bond summary'!$G$70&amp;$AB34)),"")</f>
        <v/>
      </c>
      <c r="N34" s="30" t="str">
        <f ca="1">IFERROR(IF(ISBLANK(INDIRECT("'"&amp;'[1]RFR govt bond summary'!$C$3&amp;"!"&amp;'[1]RFR govt bond summary'!$G$71&amp;$AB34)),"",INDIRECT("'"&amp;'[1]RFR govt bond summary'!$C$3&amp;"!"&amp;'[1]RFR govt bond summary'!$G$71&amp;$AB34)),"")</f>
        <v/>
      </c>
      <c r="O34" s="30" t="str">
        <f ca="1">IFERROR(IF(ISBLANK(INDIRECT("'"&amp;'[1]RFR govt bond summary'!$C$3&amp;"!"&amp;'[1]RFR govt bond summary'!$G$72&amp;$AB34)),"",INDIRECT("'"&amp;'[1]RFR govt bond summary'!$C$3&amp;"!"&amp;'[1]RFR govt bond summary'!$G$72&amp;$AB34)),"")</f>
        <v/>
      </c>
      <c r="P34" s="30" t="str">
        <f ca="1">IFERROR(IF(ISBLANK(INDIRECT("'"&amp;'[1]RFR govt bond summary'!$C$3&amp;"!"&amp;'[1]RFR govt bond summary'!$G$73&amp;$AB34)),"",INDIRECT("'"&amp;'[1]RFR govt bond summary'!$C$3&amp;"!"&amp;'[1]RFR govt bond summary'!$G$73&amp;$AB34)),"")</f>
        <v/>
      </c>
      <c r="Q34" s="30" t="str">
        <f ca="1">IFERROR(IF(ISBLANK(INDIRECT("'"&amp;'[1]RFR govt bond summary'!$C$3&amp;"!"&amp;'[1]RFR govt bond summary'!$G$74&amp;$AB34)),"",INDIRECT("'"&amp;'[1]RFR govt bond summary'!$C$3&amp;"!"&amp;'[1]RFR govt bond summary'!$G$74&amp;$AB34)),"")</f>
        <v/>
      </c>
      <c r="R34" s="30" t="str">
        <f ca="1">IFERROR(IF(ISBLANK(INDIRECT("'"&amp;'[1]RFR govt bond summary'!$C$3&amp;"!"&amp;'[1]RFR govt bond summary'!$G$75&amp;$AB34)),"",INDIRECT("'"&amp;'[1]RFR govt bond summary'!$C$3&amp;"!"&amp;'[1]RFR govt bond summary'!$G$75&amp;$AB34)),"")</f>
        <v/>
      </c>
      <c r="S34" s="30" t="str">
        <f ca="1">IFERROR(IF(ISBLANK(INDIRECT("'"&amp;'[1]RFR govt bond summary'!$C$3&amp;"!"&amp;'[1]RFR govt bond summary'!$G$76&amp;$AB34)),"",INDIRECT("'"&amp;'[1]RFR govt bond summary'!$C$3&amp;"!"&amp;'[1]RFR govt bond summary'!$G$76&amp;$AB34)),"")</f>
        <v/>
      </c>
      <c r="T34" s="30" t="str">
        <f ca="1">IFERROR(IF(ISBLANK(INDIRECT("'"&amp;'[1]RFR govt bond summary'!$C$3&amp;"!"&amp;'[1]RFR govt bond summary'!$G$77&amp;$AB34)),"",INDIRECT("'"&amp;'[1]RFR govt bond summary'!$C$3&amp;"!"&amp;'[1]RFR govt bond summary'!$G$77&amp;$AB34)),"")</f>
        <v/>
      </c>
      <c r="U34" s="30" t="str">
        <f ca="1">IFERROR(IF(ISBLANK(INDIRECT("'"&amp;'[1]RFR govt bond summary'!$C$3&amp;"!"&amp;'[1]RFR govt bond summary'!$G$78&amp;$AB34)),"",INDIRECT("'"&amp;'[1]RFR govt bond summary'!$C$3&amp;"!"&amp;'[1]RFR govt bond summary'!$G$78&amp;$AB34)),"")</f>
        <v/>
      </c>
      <c r="V34" s="30" t="str">
        <f ca="1">IFERROR(IF(ISBLANK(INDIRECT("'"&amp;'[1]RFR govt bond summary'!$C$3&amp;"!"&amp;'[1]RFR govt bond summary'!$G$79&amp;$AB34)),"",INDIRECT("'"&amp;'[1]RFR govt bond summary'!$C$3&amp;"!"&amp;'[1]RFR govt bond summary'!$G$79&amp;$AB34)),"")</f>
        <v/>
      </c>
      <c r="W34" s="30" t="str">
        <f ca="1">IFERROR(IF(ISBLANK(INDIRECT("'"&amp;'[1]RFR govt bond summary'!$C$3&amp;"!"&amp;'[1]RFR govt bond summary'!$G$80&amp;$AB34)),"",INDIRECT("'"&amp;'[1]RFR govt bond summary'!$C$3&amp;"!"&amp;'[1]RFR govt bond summary'!$G$80&amp;$AB34)),"")</f>
        <v/>
      </c>
      <c r="X34" s="30" t="str">
        <f ca="1">IFERROR(IF(ISBLANK(INDIRECT("'"&amp;'[1]RFR govt bond summary'!$C$3&amp;"!"&amp;'[1]RFR govt bond summary'!$G$81&amp;$AB34)),"",INDIRECT("'"&amp;'[1]RFR govt bond summary'!$C$3&amp;"!"&amp;'[1]RFR govt bond summary'!$G$81&amp;$AB34)),"")</f>
        <v/>
      </c>
      <c r="Y34" s="30" t="str">
        <f ca="1">IFERROR(IF(ISBLANK(INDIRECT("'"&amp;'[1]RFR govt bond summary'!$C$3&amp;"!"&amp;'[1]RFR govt bond summary'!$G$82&amp;$AB34)),"",INDIRECT("'"&amp;'[1]RFR govt bond summary'!$C$3&amp;"!"&amp;'[1]RFR govt bond summary'!$G$82&amp;$AB34)),"")</f>
        <v/>
      </c>
      <c r="Z34" s="30" t="str">
        <f ca="1">IFERROR(IF(ISBLANK(INDIRECT("'"&amp;'[1]RFR govt bond summary'!$C$3&amp;"!"&amp;'[1]RFR govt bond summary'!$G$83&amp;$AB34)),"",INDIRECT("'"&amp;'[1]RFR govt bond summary'!$C$3&amp;"!"&amp;'[1]RFR govt bond summary'!$G$83&amp;$AB34)),"")</f>
        <v/>
      </c>
      <c r="AA34" s="30" t="str">
        <f ca="1">IFERROR(IF(ISBLANK(INDIRECT("'"&amp;'[1]RFR govt bond summary'!$C$3&amp;"!"&amp;'[1]RFR govt bond summary'!$G$84&amp;$AB34)),"",INDIRECT("'"&amp;'[1]RFR govt bond summary'!$C$3&amp;"!"&amp;'[1]RFR govt bond summary'!$G$84&amp;$AB34)),"")</f>
        <v/>
      </c>
      <c r="AB34" s="19">
        <f t="shared" si="6"/>
        <v>48</v>
      </c>
      <c r="AD34" s="66">
        <f t="shared" si="0"/>
        <v>44775.25</v>
      </c>
      <c r="AE34" s="2">
        <f t="shared" si="1"/>
        <v>3.783709787816564</v>
      </c>
      <c r="AF34" s="2">
        <f t="shared" si="2"/>
        <v>5.7002053388090346</v>
      </c>
      <c r="AG34" s="35">
        <f t="shared" si="3"/>
        <v>0.33099999999999996</v>
      </c>
      <c r="AH34" s="2">
        <f t="shared" si="4"/>
        <v>2.4630667857142856</v>
      </c>
      <c r="AI34" s="20">
        <f t="shared" si="5"/>
        <v>2.4782335306915204</v>
      </c>
    </row>
    <row r="35" spans="2:35" ht="15" x14ac:dyDescent="0.25">
      <c r="B35" s="29">
        <v>42950</v>
      </c>
      <c r="C35" s="30"/>
      <c r="D35" s="30"/>
      <c r="E35" s="30"/>
      <c r="F35" s="30">
        <v>2.2210000000000001</v>
      </c>
      <c r="G35" s="30">
        <v>2.5470000000000002</v>
      </c>
      <c r="H35" s="30"/>
      <c r="I35" s="30"/>
      <c r="J35" s="30"/>
      <c r="K35" s="30"/>
      <c r="L35" s="30" t="str">
        <f ca="1">IFERROR(IF(ISBLANK(INDIRECT("'"&amp;'[1]RFR govt bond summary'!$C$3&amp;"!"&amp;'[1]RFR govt bond summary'!$G$69&amp;$AB35)),"",INDIRECT("'"&amp;'[1]RFR govt bond summary'!$C$3&amp;"!"&amp;'[1]RFR govt bond summary'!$G$69&amp;$AB35)),"")</f>
        <v/>
      </c>
      <c r="M35" s="30" t="str">
        <f ca="1">IFERROR(IF(ISBLANK(INDIRECT("'"&amp;'[1]RFR govt bond summary'!$C$3&amp;"!"&amp;'[1]RFR govt bond summary'!$G$70&amp;$AB35)),"",INDIRECT("'"&amp;'[1]RFR govt bond summary'!$C$3&amp;"!"&amp;'[1]RFR govt bond summary'!$G$70&amp;$AB35)),"")</f>
        <v/>
      </c>
      <c r="N35" s="30" t="str">
        <f ca="1">IFERROR(IF(ISBLANK(INDIRECT("'"&amp;'[1]RFR govt bond summary'!$C$3&amp;"!"&amp;'[1]RFR govt bond summary'!$G$71&amp;$AB35)),"",INDIRECT("'"&amp;'[1]RFR govt bond summary'!$C$3&amp;"!"&amp;'[1]RFR govt bond summary'!$G$71&amp;$AB35)),"")</f>
        <v/>
      </c>
      <c r="O35" s="30" t="str">
        <f ca="1">IFERROR(IF(ISBLANK(INDIRECT("'"&amp;'[1]RFR govt bond summary'!$C$3&amp;"!"&amp;'[1]RFR govt bond summary'!$G$72&amp;$AB35)),"",INDIRECT("'"&amp;'[1]RFR govt bond summary'!$C$3&amp;"!"&amp;'[1]RFR govt bond summary'!$G$72&amp;$AB35)),"")</f>
        <v/>
      </c>
      <c r="P35" s="30" t="str">
        <f ca="1">IFERROR(IF(ISBLANK(INDIRECT("'"&amp;'[1]RFR govt bond summary'!$C$3&amp;"!"&amp;'[1]RFR govt bond summary'!$G$73&amp;$AB35)),"",INDIRECT("'"&amp;'[1]RFR govt bond summary'!$C$3&amp;"!"&amp;'[1]RFR govt bond summary'!$G$73&amp;$AB35)),"")</f>
        <v/>
      </c>
      <c r="Q35" s="30" t="str">
        <f ca="1">IFERROR(IF(ISBLANK(INDIRECT("'"&amp;'[1]RFR govt bond summary'!$C$3&amp;"!"&amp;'[1]RFR govt bond summary'!$G$74&amp;$AB35)),"",INDIRECT("'"&amp;'[1]RFR govt bond summary'!$C$3&amp;"!"&amp;'[1]RFR govt bond summary'!$G$74&amp;$AB35)),"")</f>
        <v/>
      </c>
      <c r="R35" s="30" t="str">
        <f ca="1">IFERROR(IF(ISBLANK(INDIRECT("'"&amp;'[1]RFR govt bond summary'!$C$3&amp;"!"&amp;'[1]RFR govt bond summary'!$G$75&amp;$AB35)),"",INDIRECT("'"&amp;'[1]RFR govt bond summary'!$C$3&amp;"!"&amp;'[1]RFR govt bond summary'!$G$75&amp;$AB35)),"")</f>
        <v/>
      </c>
      <c r="S35" s="30" t="str">
        <f ca="1">IFERROR(IF(ISBLANK(INDIRECT("'"&amp;'[1]RFR govt bond summary'!$C$3&amp;"!"&amp;'[1]RFR govt bond summary'!$G$76&amp;$AB35)),"",INDIRECT("'"&amp;'[1]RFR govt bond summary'!$C$3&amp;"!"&amp;'[1]RFR govt bond summary'!$G$76&amp;$AB35)),"")</f>
        <v/>
      </c>
      <c r="T35" s="30" t="str">
        <f ca="1">IFERROR(IF(ISBLANK(INDIRECT("'"&amp;'[1]RFR govt bond summary'!$C$3&amp;"!"&amp;'[1]RFR govt bond summary'!$G$77&amp;$AB35)),"",INDIRECT("'"&amp;'[1]RFR govt bond summary'!$C$3&amp;"!"&amp;'[1]RFR govt bond summary'!$G$77&amp;$AB35)),"")</f>
        <v/>
      </c>
      <c r="U35" s="30" t="str">
        <f ca="1">IFERROR(IF(ISBLANK(INDIRECT("'"&amp;'[1]RFR govt bond summary'!$C$3&amp;"!"&amp;'[1]RFR govt bond summary'!$G$78&amp;$AB35)),"",INDIRECT("'"&amp;'[1]RFR govt bond summary'!$C$3&amp;"!"&amp;'[1]RFR govt bond summary'!$G$78&amp;$AB35)),"")</f>
        <v/>
      </c>
      <c r="V35" s="30" t="str">
        <f ca="1">IFERROR(IF(ISBLANK(INDIRECT("'"&amp;'[1]RFR govt bond summary'!$C$3&amp;"!"&amp;'[1]RFR govt bond summary'!$G$79&amp;$AB35)),"",INDIRECT("'"&amp;'[1]RFR govt bond summary'!$C$3&amp;"!"&amp;'[1]RFR govt bond summary'!$G$79&amp;$AB35)),"")</f>
        <v/>
      </c>
      <c r="W35" s="30" t="str">
        <f ca="1">IFERROR(IF(ISBLANK(INDIRECT("'"&amp;'[1]RFR govt bond summary'!$C$3&amp;"!"&amp;'[1]RFR govt bond summary'!$G$80&amp;$AB35)),"",INDIRECT("'"&amp;'[1]RFR govt bond summary'!$C$3&amp;"!"&amp;'[1]RFR govt bond summary'!$G$80&amp;$AB35)),"")</f>
        <v/>
      </c>
      <c r="X35" s="30" t="str">
        <f ca="1">IFERROR(IF(ISBLANK(INDIRECT("'"&amp;'[1]RFR govt bond summary'!$C$3&amp;"!"&amp;'[1]RFR govt bond summary'!$G$81&amp;$AB35)),"",INDIRECT("'"&amp;'[1]RFR govt bond summary'!$C$3&amp;"!"&amp;'[1]RFR govt bond summary'!$G$81&amp;$AB35)),"")</f>
        <v/>
      </c>
      <c r="Y35" s="30" t="str">
        <f ca="1">IFERROR(IF(ISBLANK(INDIRECT("'"&amp;'[1]RFR govt bond summary'!$C$3&amp;"!"&amp;'[1]RFR govt bond summary'!$G$82&amp;$AB35)),"",INDIRECT("'"&amp;'[1]RFR govt bond summary'!$C$3&amp;"!"&amp;'[1]RFR govt bond summary'!$G$82&amp;$AB35)),"")</f>
        <v/>
      </c>
      <c r="Z35" s="30" t="str">
        <f ca="1">IFERROR(IF(ISBLANK(INDIRECT("'"&amp;'[1]RFR govt bond summary'!$C$3&amp;"!"&amp;'[1]RFR govt bond summary'!$G$83&amp;$AB35)),"",INDIRECT("'"&amp;'[1]RFR govt bond summary'!$C$3&amp;"!"&amp;'[1]RFR govt bond summary'!$G$83&amp;$AB35)),"")</f>
        <v/>
      </c>
      <c r="AA35" s="30" t="str">
        <f ca="1">IFERROR(IF(ISBLANK(INDIRECT("'"&amp;'[1]RFR govt bond summary'!$C$3&amp;"!"&amp;'[1]RFR govt bond summary'!$G$84&amp;$AB35)),"",INDIRECT("'"&amp;'[1]RFR govt bond summary'!$C$3&amp;"!"&amp;'[1]RFR govt bond summary'!$G$84&amp;$AB35)),"")</f>
        <v/>
      </c>
      <c r="AB35" s="19">
        <f t="shared" si="6"/>
        <v>49</v>
      </c>
      <c r="AD35" s="66">
        <f t="shared" si="0"/>
        <v>44776.25</v>
      </c>
      <c r="AE35" s="2">
        <f t="shared" si="1"/>
        <v>3.7809719370294319</v>
      </c>
      <c r="AF35" s="2">
        <f t="shared" si="2"/>
        <v>5.6974674880219025</v>
      </c>
      <c r="AG35" s="35">
        <f t="shared" si="3"/>
        <v>0.32600000000000007</v>
      </c>
      <c r="AH35" s="2">
        <f t="shared" si="4"/>
        <v>2.4283592857142859</v>
      </c>
      <c r="AI35" s="20">
        <f t="shared" si="5"/>
        <v>2.4431016077655965</v>
      </c>
    </row>
    <row r="36" spans="2:35" ht="15" x14ac:dyDescent="0.25">
      <c r="B36" s="29">
        <v>42951</v>
      </c>
      <c r="C36" s="30"/>
      <c r="D36" s="30"/>
      <c r="E36" s="30"/>
      <c r="F36" s="30">
        <v>2.1850000000000001</v>
      </c>
      <c r="G36" s="30">
        <v>2.5009999999999999</v>
      </c>
      <c r="H36" s="30"/>
      <c r="I36" s="30"/>
      <c r="J36" s="30"/>
      <c r="K36" s="30"/>
      <c r="L36" s="30" t="str">
        <f ca="1">IFERROR(IF(ISBLANK(INDIRECT("'"&amp;'[1]RFR govt bond summary'!$C$3&amp;"!"&amp;'[1]RFR govt bond summary'!$G$69&amp;$AB36)),"",INDIRECT("'"&amp;'[1]RFR govt bond summary'!$C$3&amp;"!"&amp;'[1]RFR govt bond summary'!$G$69&amp;$AB36)),"")</f>
        <v/>
      </c>
      <c r="M36" s="30" t="str">
        <f ca="1">IFERROR(IF(ISBLANK(INDIRECT("'"&amp;'[1]RFR govt bond summary'!$C$3&amp;"!"&amp;'[1]RFR govt bond summary'!$G$70&amp;$AB36)),"",INDIRECT("'"&amp;'[1]RFR govt bond summary'!$C$3&amp;"!"&amp;'[1]RFR govt bond summary'!$G$70&amp;$AB36)),"")</f>
        <v/>
      </c>
      <c r="N36" s="30" t="str">
        <f ca="1">IFERROR(IF(ISBLANK(INDIRECT("'"&amp;'[1]RFR govt bond summary'!$C$3&amp;"!"&amp;'[1]RFR govt bond summary'!$G$71&amp;$AB36)),"",INDIRECT("'"&amp;'[1]RFR govt bond summary'!$C$3&amp;"!"&amp;'[1]RFR govt bond summary'!$G$71&amp;$AB36)),"")</f>
        <v/>
      </c>
      <c r="O36" s="30" t="str">
        <f ca="1">IFERROR(IF(ISBLANK(INDIRECT("'"&amp;'[1]RFR govt bond summary'!$C$3&amp;"!"&amp;'[1]RFR govt bond summary'!$G$72&amp;$AB36)),"",INDIRECT("'"&amp;'[1]RFR govt bond summary'!$C$3&amp;"!"&amp;'[1]RFR govt bond summary'!$G$72&amp;$AB36)),"")</f>
        <v/>
      </c>
      <c r="P36" s="30" t="str">
        <f ca="1">IFERROR(IF(ISBLANK(INDIRECT("'"&amp;'[1]RFR govt bond summary'!$C$3&amp;"!"&amp;'[1]RFR govt bond summary'!$G$73&amp;$AB36)),"",INDIRECT("'"&amp;'[1]RFR govt bond summary'!$C$3&amp;"!"&amp;'[1]RFR govt bond summary'!$G$73&amp;$AB36)),"")</f>
        <v/>
      </c>
      <c r="Q36" s="30" t="str">
        <f ca="1">IFERROR(IF(ISBLANK(INDIRECT("'"&amp;'[1]RFR govt bond summary'!$C$3&amp;"!"&amp;'[1]RFR govt bond summary'!$G$74&amp;$AB36)),"",INDIRECT("'"&amp;'[1]RFR govt bond summary'!$C$3&amp;"!"&amp;'[1]RFR govt bond summary'!$G$74&amp;$AB36)),"")</f>
        <v/>
      </c>
      <c r="R36" s="30" t="str">
        <f ca="1">IFERROR(IF(ISBLANK(INDIRECT("'"&amp;'[1]RFR govt bond summary'!$C$3&amp;"!"&amp;'[1]RFR govt bond summary'!$G$75&amp;$AB36)),"",INDIRECT("'"&amp;'[1]RFR govt bond summary'!$C$3&amp;"!"&amp;'[1]RFR govt bond summary'!$G$75&amp;$AB36)),"")</f>
        <v/>
      </c>
      <c r="S36" s="30" t="str">
        <f ca="1">IFERROR(IF(ISBLANK(INDIRECT("'"&amp;'[1]RFR govt bond summary'!$C$3&amp;"!"&amp;'[1]RFR govt bond summary'!$G$76&amp;$AB36)),"",INDIRECT("'"&amp;'[1]RFR govt bond summary'!$C$3&amp;"!"&amp;'[1]RFR govt bond summary'!$G$76&amp;$AB36)),"")</f>
        <v/>
      </c>
      <c r="T36" s="30" t="str">
        <f ca="1">IFERROR(IF(ISBLANK(INDIRECT("'"&amp;'[1]RFR govt bond summary'!$C$3&amp;"!"&amp;'[1]RFR govt bond summary'!$G$77&amp;$AB36)),"",INDIRECT("'"&amp;'[1]RFR govt bond summary'!$C$3&amp;"!"&amp;'[1]RFR govt bond summary'!$G$77&amp;$AB36)),"")</f>
        <v/>
      </c>
      <c r="U36" s="30" t="str">
        <f ca="1">IFERROR(IF(ISBLANK(INDIRECT("'"&amp;'[1]RFR govt bond summary'!$C$3&amp;"!"&amp;'[1]RFR govt bond summary'!$G$78&amp;$AB36)),"",INDIRECT("'"&amp;'[1]RFR govt bond summary'!$C$3&amp;"!"&amp;'[1]RFR govt bond summary'!$G$78&amp;$AB36)),"")</f>
        <v/>
      </c>
      <c r="V36" s="30" t="str">
        <f ca="1">IFERROR(IF(ISBLANK(INDIRECT("'"&amp;'[1]RFR govt bond summary'!$C$3&amp;"!"&amp;'[1]RFR govt bond summary'!$G$79&amp;$AB36)),"",INDIRECT("'"&amp;'[1]RFR govt bond summary'!$C$3&amp;"!"&amp;'[1]RFR govt bond summary'!$G$79&amp;$AB36)),"")</f>
        <v/>
      </c>
      <c r="W36" s="30" t="str">
        <f ca="1">IFERROR(IF(ISBLANK(INDIRECT("'"&amp;'[1]RFR govt bond summary'!$C$3&amp;"!"&amp;'[1]RFR govt bond summary'!$G$80&amp;$AB36)),"",INDIRECT("'"&amp;'[1]RFR govt bond summary'!$C$3&amp;"!"&amp;'[1]RFR govt bond summary'!$G$80&amp;$AB36)),"")</f>
        <v/>
      </c>
      <c r="X36" s="30" t="str">
        <f ca="1">IFERROR(IF(ISBLANK(INDIRECT("'"&amp;'[1]RFR govt bond summary'!$C$3&amp;"!"&amp;'[1]RFR govt bond summary'!$G$81&amp;$AB36)),"",INDIRECT("'"&amp;'[1]RFR govt bond summary'!$C$3&amp;"!"&amp;'[1]RFR govt bond summary'!$G$81&amp;$AB36)),"")</f>
        <v/>
      </c>
      <c r="Y36" s="30" t="str">
        <f ca="1">IFERROR(IF(ISBLANK(INDIRECT("'"&amp;'[1]RFR govt bond summary'!$C$3&amp;"!"&amp;'[1]RFR govt bond summary'!$G$82&amp;$AB36)),"",INDIRECT("'"&amp;'[1]RFR govt bond summary'!$C$3&amp;"!"&amp;'[1]RFR govt bond summary'!$G$82&amp;$AB36)),"")</f>
        <v/>
      </c>
      <c r="Z36" s="30" t="str">
        <f ca="1">IFERROR(IF(ISBLANK(INDIRECT("'"&amp;'[1]RFR govt bond summary'!$C$3&amp;"!"&amp;'[1]RFR govt bond summary'!$G$83&amp;$AB36)),"",INDIRECT("'"&amp;'[1]RFR govt bond summary'!$C$3&amp;"!"&amp;'[1]RFR govt bond summary'!$G$83&amp;$AB36)),"")</f>
        <v/>
      </c>
      <c r="AA36" s="30" t="str">
        <f ca="1">IFERROR(IF(ISBLANK(INDIRECT("'"&amp;'[1]RFR govt bond summary'!$C$3&amp;"!"&amp;'[1]RFR govt bond summary'!$G$84&amp;$AB36)),"",INDIRECT("'"&amp;'[1]RFR govt bond summary'!$C$3&amp;"!"&amp;'[1]RFR govt bond summary'!$G$84&amp;$AB36)),"")</f>
        <v/>
      </c>
      <c r="AB36" s="19">
        <f t="shared" si="6"/>
        <v>50</v>
      </c>
      <c r="AD36" s="66">
        <f t="shared" si="0"/>
        <v>44777.25</v>
      </c>
      <c r="AE36" s="2">
        <f t="shared" si="1"/>
        <v>3.7782340862422998</v>
      </c>
      <c r="AF36" s="2">
        <f t="shared" si="2"/>
        <v>5.6947296372347704</v>
      </c>
      <c r="AG36" s="35">
        <f t="shared" si="3"/>
        <v>0.31599999999999984</v>
      </c>
      <c r="AH36" s="2">
        <f t="shared" si="4"/>
        <v>2.38645</v>
      </c>
      <c r="AI36" s="20">
        <f t="shared" si="5"/>
        <v>2.4006878590062675</v>
      </c>
    </row>
    <row r="37" spans="2:35" ht="15" x14ac:dyDescent="0.25">
      <c r="B37" s="29">
        <v>42954</v>
      </c>
      <c r="C37" s="30"/>
      <c r="D37" s="30"/>
      <c r="E37" s="30"/>
      <c r="F37" s="30">
        <v>2.1970000000000001</v>
      </c>
      <c r="G37" s="30">
        <v>2.5169999999999999</v>
      </c>
      <c r="H37" s="30"/>
      <c r="I37" s="30"/>
      <c r="J37" s="30"/>
      <c r="K37" s="30"/>
      <c r="L37" s="30" t="str">
        <f ca="1">IFERROR(IF(ISBLANK(INDIRECT("'"&amp;'[1]RFR govt bond summary'!$C$3&amp;"!"&amp;'[1]RFR govt bond summary'!$G$69&amp;$AB37)),"",INDIRECT("'"&amp;'[1]RFR govt bond summary'!$C$3&amp;"!"&amp;'[1]RFR govt bond summary'!$G$69&amp;$AB37)),"")</f>
        <v/>
      </c>
      <c r="M37" s="30" t="str">
        <f ca="1">IFERROR(IF(ISBLANK(INDIRECT("'"&amp;'[1]RFR govt bond summary'!$C$3&amp;"!"&amp;'[1]RFR govt bond summary'!$G$70&amp;$AB37)),"",INDIRECT("'"&amp;'[1]RFR govt bond summary'!$C$3&amp;"!"&amp;'[1]RFR govt bond summary'!$G$70&amp;$AB37)),"")</f>
        <v/>
      </c>
      <c r="N37" s="30" t="str">
        <f ca="1">IFERROR(IF(ISBLANK(INDIRECT("'"&amp;'[1]RFR govt bond summary'!$C$3&amp;"!"&amp;'[1]RFR govt bond summary'!$G$71&amp;$AB37)),"",INDIRECT("'"&amp;'[1]RFR govt bond summary'!$C$3&amp;"!"&amp;'[1]RFR govt bond summary'!$G$71&amp;$AB37)),"")</f>
        <v/>
      </c>
      <c r="O37" s="30" t="str">
        <f ca="1">IFERROR(IF(ISBLANK(INDIRECT("'"&amp;'[1]RFR govt bond summary'!$C$3&amp;"!"&amp;'[1]RFR govt bond summary'!$G$72&amp;$AB37)),"",INDIRECT("'"&amp;'[1]RFR govt bond summary'!$C$3&amp;"!"&amp;'[1]RFR govt bond summary'!$G$72&amp;$AB37)),"")</f>
        <v/>
      </c>
      <c r="P37" s="30" t="str">
        <f ca="1">IFERROR(IF(ISBLANK(INDIRECT("'"&amp;'[1]RFR govt bond summary'!$C$3&amp;"!"&amp;'[1]RFR govt bond summary'!$G$73&amp;$AB37)),"",INDIRECT("'"&amp;'[1]RFR govt bond summary'!$C$3&amp;"!"&amp;'[1]RFR govt bond summary'!$G$73&amp;$AB37)),"")</f>
        <v/>
      </c>
      <c r="Q37" s="30" t="str">
        <f ca="1">IFERROR(IF(ISBLANK(INDIRECT("'"&amp;'[1]RFR govt bond summary'!$C$3&amp;"!"&amp;'[1]RFR govt bond summary'!$G$74&amp;$AB37)),"",INDIRECT("'"&amp;'[1]RFR govt bond summary'!$C$3&amp;"!"&amp;'[1]RFR govt bond summary'!$G$74&amp;$AB37)),"")</f>
        <v/>
      </c>
      <c r="R37" s="30" t="str">
        <f ca="1">IFERROR(IF(ISBLANK(INDIRECT("'"&amp;'[1]RFR govt bond summary'!$C$3&amp;"!"&amp;'[1]RFR govt bond summary'!$G$75&amp;$AB37)),"",INDIRECT("'"&amp;'[1]RFR govt bond summary'!$C$3&amp;"!"&amp;'[1]RFR govt bond summary'!$G$75&amp;$AB37)),"")</f>
        <v/>
      </c>
      <c r="S37" s="30" t="str">
        <f ca="1">IFERROR(IF(ISBLANK(INDIRECT("'"&amp;'[1]RFR govt bond summary'!$C$3&amp;"!"&amp;'[1]RFR govt bond summary'!$G$76&amp;$AB37)),"",INDIRECT("'"&amp;'[1]RFR govt bond summary'!$C$3&amp;"!"&amp;'[1]RFR govt bond summary'!$G$76&amp;$AB37)),"")</f>
        <v/>
      </c>
      <c r="T37" s="30" t="str">
        <f ca="1">IFERROR(IF(ISBLANK(INDIRECT("'"&amp;'[1]RFR govt bond summary'!$C$3&amp;"!"&amp;'[1]RFR govt bond summary'!$G$77&amp;$AB37)),"",INDIRECT("'"&amp;'[1]RFR govt bond summary'!$C$3&amp;"!"&amp;'[1]RFR govt bond summary'!$G$77&amp;$AB37)),"")</f>
        <v/>
      </c>
      <c r="U37" s="30" t="str">
        <f ca="1">IFERROR(IF(ISBLANK(INDIRECT("'"&amp;'[1]RFR govt bond summary'!$C$3&amp;"!"&amp;'[1]RFR govt bond summary'!$G$78&amp;$AB37)),"",INDIRECT("'"&amp;'[1]RFR govt bond summary'!$C$3&amp;"!"&amp;'[1]RFR govt bond summary'!$G$78&amp;$AB37)),"")</f>
        <v/>
      </c>
      <c r="V37" s="30" t="str">
        <f ca="1">IFERROR(IF(ISBLANK(INDIRECT("'"&amp;'[1]RFR govt bond summary'!$C$3&amp;"!"&amp;'[1]RFR govt bond summary'!$G$79&amp;$AB37)),"",INDIRECT("'"&amp;'[1]RFR govt bond summary'!$C$3&amp;"!"&amp;'[1]RFR govt bond summary'!$G$79&amp;$AB37)),"")</f>
        <v/>
      </c>
      <c r="W37" s="30" t="str">
        <f ca="1">IFERROR(IF(ISBLANK(INDIRECT("'"&amp;'[1]RFR govt bond summary'!$C$3&amp;"!"&amp;'[1]RFR govt bond summary'!$G$80&amp;$AB37)),"",INDIRECT("'"&amp;'[1]RFR govt bond summary'!$C$3&amp;"!"&amp;'[1]RFR govt bond summary'!$G$80&amp;$AB37)),"")</f>
        <v/>
      </c>
      <c r="X37" s="30" t="str">
        <f ca="1">IFERROR(IF(ISBLANK(INDIRECT("'"&amp;'[1]RFR govt bond summary'!$C$3&amp;"!"&amp;'[1]RFR govt bond summary'!$G$81&amp;$AB37)),"",INDIRECT("'"&amp;'[1]RFR govt bond summary'!$C$3&amp;"!"&amp;'[1]RFR govt bond summary'!$G$81&amp;$AB37)),"")</f>
        <v/>
      </c>
      <c r="Y37" s="30" t="str">
        <f ca="1">IFERROR(IF(ISBLANK(INDIRECT("'"&amp;'[1]RFR govt bond summary'!$C$3&amp;"!"&amp;'[1]RFR govt bond summary'!$G$82&amp;$AB37)),"",INDIRECT("'"&amp;'[1]RFR govt bond summary'!$C$3&amp;"!"&amp;'[1]RFR govt bond summary'!$G$82&amp;$AB37)),"")</f>
        <v/>
      </c>
      <c r="Z37" s="30" t="str">
        <f ca="1">IFERROR(IF(ISBLANK(INDIRECT("'"&amp;'[1]RFR govt bond summary'!$C$3&amp;"!"&amp;'[1]RFR govt bond summary'!$G$83&amp;$AB37)),"",INDIRECT("'"&amp;'[1]RFR govt bond summary'!$C$3&amp;"!"&amp;'[1]RFR govt bond summary'!$G$83&amp;$AB37)),"")</f>
        <v/>
      </c>
      <c r="AA37" s="30" t="str">
        <f ca="1">IFERROR(IF(ISBLANK(INDIRECT("'"&amp;'[1]RFR govt bond summary'!$C$3&amp;"!"&amp;'[1]RFR govt bond summary'!$G$84&amp;$AB37)),"",INDIRECT("'"&amp;'[1]RFR govt bond summary'!$C$3&amp;"!"&amp;'[1]RFR govt bond summary'!$G$84&amp;$AB37)),"")</f>
        <v/>
      </c>
      <c r="AB37" s="19">
        <f t="shared" si="6"/>
        <v>51</v>
      </c>
      <c r="AD37" s="66">
        <f t="shared" si="0"/>
        <v>44780.25</v>
      </c>
      <c r="AE37" s="2">
        <f t="shared" si="1"/>
        <v>3.7700205338809036</v>
      </c>
      <c r="AF37" s="2">
        <f t="shared" si="2"/>
        <v>5.6865160848733742</v>
      </c>
      <c r="AG37" s="35">
        <f t="shared" si="3"/>
        <v>0.31999999999999984</v>
      </c>
      <c r="AH37" s="2">
        <f t="shared" si="4"/>
        <v>2.4023714285714286</v>
      </c>
      <c r="AI37" s="20">
        <f t="shared" si="5"/>
        <v>2.4167998997734585</v>
      </c>
    </row>
    <row r="38" spans="2:35" ht="15" x14ac:dyDescent="0.25">
      <c r="B38" s="29">
        <v>42955</v>
      </c>
      <c r="C38" s="30"/>
      <c r="D38" s="30"/>
      <c r="E38" s="30"/>
      <c r="F38" s="30">
        <v>2.1629999999999998</v>
      </c>
      <c r="G38" s="30">
        <v>2.4750000000000001</v>
      </c>
      <c r="H38" s="30"/>
      <c r="I38" s="30"/>
      <c r="J38" s="30"/>
      <c r="K38" s="30"/>
      <c r="L38" s="30" t="str">
        <f ca="1">IFERROR(IF(ISBLANK(INDIRECT("'"&amp;'[1]RFR govt bond summary'!$C$3&amp;"!"&amp;'[1]RFR govt bond summary'!$G$69&amp;$AB38)),"",INDIRECT("'"&amp;'[1]RFR govt bond summary'!$C$3&amp;"!"&amp;'[1]RFR govt bond summary'!$G$69&amp;$AB38)),"")</f>
        <v/>
      </c>
      <c r="M38" s="30" t="str">
        <f ca="1">IFERROR(IF(ISBLANK(INDIRECT("'"&amp;'[1]RFR govt bond summary'!$C$3&amp;"!"&amp;'[1]RFR govt bond summary'!$G$70&amp;$AB38)),"",INDIRECT("'"&amp;'[1]RFR govt bond summary'!$C$3&amp;"!"&amp;'[1]RFR govt bond summary'!$G$70&amp;$AB38)),"")</f>
        <v/>
      </c>
      <c r="N38" s="30" t="str">
        <f ca="1">IFERROR(IF(ISBLANK(INDIRECT("'"&amp;'[1]RFR govt bond summary'!$C$3&amp;"!"&amp;'[1]RFR govt bond summary'!$G$71&amp;$AB38)),"",INDIRECT("'"&amp;'[1]RFR govt bond summary'!$C$3&amp;"!"&amp;'[1]RFR govt bond summary'!$G$71&amp;$AB38)),"")</f>
        <v/>
      </c>
      <c r="O38" s="30" t="str">
        <f ca="1">IFERROR(IF(ISBLANK(INDIRECT("'"&amp;'[1]RFR govt bond summary'!$C$3&amp;"!"&amp;'[1]RFR govt bond summary'!$G$72&amp;$AB38)),"",INDIRECT("'"&amp;'[1]RFR govt bond summary'!$C$3&amp;"!"&amp;'[1]RFR govt bond summary'!$G$72&amp;$AB38)),"")</f>
        <v/>
      </c>
      <c r="P38" s="30" t="str">
        <f ca="1">IFERROR(IF(ISBLANK(INDIRECT("'"&amp;'[1]RFR govt bond summary'!$C$3&amp;"!"&amp;'[1]RFR govt bond summary'!$G$73&amp;$AB38)),"",INDIRECT("'"&amp;'[1]RFR govt bond summary'!$C$3&amp;"!"&amp;'[1]RFR govt bond summary'!$G$73&amp;$AB38)),"")</f>
        <v/>
      </c>
      <c r="Q38" s="30" t="str">
        <f ca="1">IFERROR(IF(ISBLANK(INDIRECT("'"&amp;'[1]RFR govt bond summary'!$C$3&amp;"!"&amp;'[1]RFR govt bond summary'!$G$74&amp;$AB38)),"",INDIRECT("'"&amp;'[1]RFR govt bond summary'!$C$3&amp;"!"&amp;'[1]RFR govt bond summary'!$G$74&amp;$AB38)),"")</f>
        <v/>
      </c>
      <c r="R38" s="30" t="str">
        <f ca="1">IFERROR(IF(ISBLANK(INDIRECT("'"&amp;'[1]RFR govt bond summary'!$C$3&amp;"!"&amp;'[1]RFR govt bond summary'!$G$75&amp;$AB38)),"",INDIRECT("'"&amp;'[1]RFR govt bond summary'!$C$3&amp;"!"&amp;'[1]RFR govt bond summary'!$G$75&amp;$AB38)),"")</f>
        <v/>
      </c>
      <c r="S38" s="30" t="str">
        <f ca="1">IFERROR(IF(ISBLANK(INDIRECT("'"&amp;'[1]RFR govt bond summary'!$C$3&amp;"!"&amp;'[1]RFR govt bond summary'!$G$76&amp;$AB38)),"",INDIRECT("'"&amp;'[1]RFR govt bond summary'!$C$3&amp;"!"&amp;'[1]RFR govt bond summary'!$G$76&amp;$AB38)),"")</f>
        <v/>
      </c>
      <c r="T38" s="30" t="str">
        <f ca="1">IFERROR(IF(ISBLANK(INDIRECT("'"&amp;'[1]RFR govt bond summary'!$C$3&amp;"!"&amp;'[1]RFR govt bond summary'!$G$77&amp;$AB38)),"",INDIRECT("'"&amp;'[1]RFR govt bond summary'!$C$3&amp;"!"&amp;'[1]RFR govt bond summary'!$G$77&amp;$AB38)),"")</f>
        <v/>
      </c>
      <c r="U38" s="30" t="str">
        <f ca="1">IFERROR(IF(ISBLANK(INDIRECT("'"&amp;'[1]RFR govt bond summary'!$C$3&amp;"!"&amp;'[1]RFR govt bond summary'!$G$78&amp;$AB38)),"",INDIRECT("'"&amp;'[1]RFR govt bond summary'!$C$3&amp;"!"&amp;'[1]RFR govt bond summary'!$G$78&amp;$AB38)),"")</f>
        <v/>
      </c>
      <c r="V38" s="30" t="str">
        <f ca="1">IFERROR(IF(ISBLANK(INDIRECT("'"&amp;'[1]RFR govt bond summary'!$C$3&amp;"!"&amp;'[1]RFR govt bond summary'!$G$79&amp;$AB38)),"",INDIRECT("'"&amp;'[1]RFR govt bond summary'!$C$3&amp;"!"&amp;'[1]RFR govt bond summary'!$G$79&amp;$AB38)),"")</f>
        <v/>
      </c>
      <c r="W38" s="30" t="str">
        <f ca="1">IFERROR(IF(ISBLANK(INDIRECT("'"&amp;'[1]RFR govt bond summary'!$C$3&amp;"!"&amp;'[1]RFR govt bond summary'!$G$80&amp;$AB38)),"",INDIRECT("'"&amp;'[1]RFR govt bond summary'!$C$3&amp;"!"&amp;'[1]RFR govt bond summary'!$G$80&amp;$AB38)),"")</f>
        <v/>
      </c>
      <c r="X38" s="30" t="str">
        <f ca="1">IFERROR(IF(ISBLANK(INDIRECT("'"&amp;'[1]RFR govt bond summary'!$C$3&amp;"!"&amp;'[1]RFR govt bond summary'!$G$81&amp;$AB38)),"",INDIRECT("'"&amp;'[1]RFR govt bond summary'!$C$3&amp;"!"&amp;'[1]RFR govt bond summary'!$G$81&amp;$AB38)),"")</f>
        <v/>
      </c>
      <c r="Y38" s="30" t="str">
        <f ca="1">IFERROR(IF(ISBLANK(INDIRECT("'"&amp;'[1]RFR govt bond summary'!$C$3&amp;"!"&amp;'[1]RFR govt bond summary'!$G$82&amp;$AB38)),"",INDIRECT("'"&amp;'[1]RFR govt bond summary'!$C$3&amp;"!"&amp;'[1]RFR govt bond summary'!$G$82&amp;$AB38)),"")</f>
        <v/>
      </c>
      <c r="Z38" s="30" t="str">
        <f ca="1">IFERROR(IF(ISBLANK(INDIRECT("'"&amp;'[1]RFR govt bond summary'!$C$3&amp;"!"&amp;'[1]RFR govt bond summary'!$G$83&amp;$AB38)),"",INDIRECT("'"&amp;'[1]RFR govt bond summary'!$C$3&amp;"!"&amp;'[1]RFR govt bond summary'!$G$83&amp;$AB38)),"")</f>
        <v/>
      </c>
      <c r="AA38" s="30" t="str">
        <f ca="1">IFERROR(IF(ISBLANK(INDIRECT("'"&amp;'[1]RFR govt bond summary'!$C$3&amp;"!"&amp;'[1]RFR govt bond summary'!$G$84&amp;$AB38)),"",INDIRECT("'"&amp;'[1]RFR govt bond summary'!$C$3&amp;"!"&amp;'[1]RFR govt bond summary'!$G$84&amp;$AB38)),"")</f>
        <v/>
      </c>
      <c r="AB38" s="19">
        <f t="shared" si="6"/>
        <v>52</v>
      </c>
      <c r="AD38" s="66">
        <f t="shared" si="0"/>
        <v>44781.25</v>
      </c>
      <c r="AE38" s="2">
        <f t="shared" si="1"/>
        <v>3.7672826830937716</v>
      </c>
      <c r="AF38" s="2">
        <f t="shared" si="2"/>
        <v>5.6837782340862422</v>
      </c>
      <c r="AG38" s="35">
        <f t="shared" si="3"/>
        <v>0.31200000000000028</v>
      </c>
      <c r="AH38" s="2">
        <f t="shared" si="4"/>
        <v>2.363682857142857</v>
      </c>
      <c r="AI38" s="20">
        <f t="shared" si="5"/>
        <v>2.3776503487657363</v>
      </c>
    </row>
    <row r="39" spans="2:35" x14ac:dyDescent="0.35">
      <c r="B39" s="29">
        <v>42956</v>
      </c>
      <c r="C39" s="30"/>
      <c r="D39" s="30"/>
      <c r="E39" s="30"/>
      <c r="F39" s="30">
        <v>2.1440000000000001</v>
      </c>
      <c r="G39" s="30">
        <v>2.4470000000000001</v>
      </c>
      <c r="H39" s="30"/>
      <c r="I39" s="30"/>
      <c r="J39" s="30"/>
      <c r="K39" s="30"/>
      <c r="L39" s="30" t="str">
        <f ca="1">IFERROR(IF(ISBLANK(INDIRECT("'"&amp;'[1]RFR govt bond summary'!$C$3&amp;"!"&amp;'[1]RFR govt bond summary'!$G$69&amp;$AB39)),"",INDIRECT("'"&amp;'[1]RFR govt bond summary'!$C$3&amp;"!"&amp;'[1]RFR govt bond summary'!$G$69&amp;$AB39)),"")</f>
        <v/>
      </c>
      <c r="M39" s="30" t="str">
        <f ca="1">IFERROR(IF(ISBLANK(INDIRECT("'"&amp;'[1]RFR govt bond summary'!$C$3&amp;"!"&amp;'[1]RFR govt bond summary'!$G$70&amp;$AB39)),"",INDIRECT("'"&amp;'[1]RFR govt bond summary'!$C$3&amp;"!"&amp;'[1]RFR govt bond summary'!$G$70&amp;$AB39)),"")</f>
        <v/>
      </c>
      <c r="N39" s="30" t="str">
        <f ca="1">IFERROR(IF(ISBLANK(INDIRECT("'"&amp;'[1]RFR govt bond summary'!$C$3&amp;"!"&amp;'[1]RFR govt bond summary'!$G$71&amp;$AB39)),"",INDIRECT("'"&amp;'[1]RFR govt bond summary'!$C$3&amp;"!"&amp;'[1]RFR govt bond summary'!$G$71&amp;$AB39)),"")</f>
        <v/>
      </c>
      <c r="O39" s="30" t="str">
        <f ca="1">IFERROR(IF(ISBLANK(INDIRECT("'"&amp;'[1]RFR govt bond summary'!$C$3&amp;"!"&amp;'[1]RFR govt bond summary'!$G$72&amp;$AB39)),"",INDIRECT("'"&amp;'[1]RFR govt bond summary'!$C$3&amp;"!"&amp;'[1]RFR govt bond summary'!$G$72&amp;$AB39)),"")</f>
        <v/>
      </c>
      <c r="P39" s="30" t="str">
        <f ca="1">IFERROR(IF(ISBLANK(INDIRECT("'"&amp;'[1]RFR govt bond summary'!$C$3&amp;"!"&amp;'[1]RFR govt bond summary'!$G$73&amp;$AB39)),"",INDIRECT("'"&amp;'[1]RFR govt bond summary'!$C$3&amp;"!"&amp;'[1]RFR govt bond summary'!$G$73&amp;$AB39)),"")</f>
        <v/>
      </c>
      <c r="Q39" s="30" t="str">
        <f ca="1">IFERROR(IF(ISBLANK(INDIRECT("'"&amp;'[1]RFR govt bond summary'!$C$3&amp;"!"&amp;'[1]RFR govt bond summary'!$G$74&amp;$AB39)),"",INDIRECT("'"&amp;'[1]RFR govt bond summary'!$C$3&amp;"!"&amp;'[1]RFR govt bond summary'!$G$74&amp;$AB39)),"")</f>
        <v/>
      </c>
      <c r="R39" s="30" t="str">
        <f ca="1">IFERROR(IF(ISBLANK(INDIRECT("'"&amp;'[1]RFR govt bond summary'!$C$3&amp;"!"&amp;'[1]RFR govt bond summary'!$G$75&amp;$AB39)),"",INDIRECT("'"&amp;'[1]RFR govt bond summary'!$C$3&amp;"!"&amp;'[1]RFR govt bond summary'!$G$75&amp;$AB39)),"")</f>
        <v/>
      </c>
      <c r="S39" s="30" t="str">
        <f ca="1">IFERROR(IF(ISBLANK(INDIRECT("'"&amp;'[1]RFR govt bond summary'!$C$3&amp;"!"&amp;'[1]RFR govt bond summary'!$G$76&amp;$AB39)),"",INDIRECT("'"&amp;'[1]RFR govt bond summary'!$C$3&amp;"!"&amp;'[1]RFR govt bond summary'!$G$76&amp;$AB39)),"")</f>
        <v/>
      </c>
      <c r="T39" s="30" t="str">
        <f ca="1">IFERROR(IF(ISBLANK(INDIRECT("'"&amp;'[1]RFR govt bond summary'!$C$3&amp;"!"&amp;'[1]RFR govt bond summary'!$G$77&amp;$AB39)),"",INDIRECT("'"&amp;'[1]RFR govt bond summary'!$C$3&amp;"!"&amp;'[1]RFR govt bond summary'!$G$77&amp;$AB39)),"")</f>
        <v/>
      </c>
      <c r="U39" s="30" t="str">
        <f ca="1">IFERROR(IF(ISBLANK(INDIRECT("'"&amp;'[1]RFR govt bond summary'!$C$3&amp;"!"&amp;'[1]RFR govt bond summary'!$G$78&amp;$AB39)),"",INDIRECT("'"&amp;'[1]RFR govt bond summary'!$C$3&amp;"!"&amp;'[1]RFR govt bond summary'!$G$78&amp;$AB39)),"")</f>
        <v/>
      </c>
      <c r="V39" s="30" t="str">
        <f ca="1">IFERROR(IF(ISBLANK(INDIRECT("'"&amp;'[1]RFR govt bond summary'!$C$3&amp;"!"&amp;'[1]RFR govt bond summary'!$G$79&amp;$AB39)),"",INDIRECT("'"&amp;'[1]RFR govt bond summary'!$C$3&amp;"!"&amp;'[1]RFR govt bond summary'!$G$79&amp;$AB39)),"")</f>
        <v/>
      </c>
      <c r="W39" s="30" t="str">
        <f ca="1">IFERROR(IF(ISBLANK(INDIRECT("'"&amp;'[1]RFR govt bond summary'!$C$3&amp;"!"&amp;'[1]RFR govt bond summary'!$G$80&amp;$AB39)),"",INDIRECT("'"&amp;'[1]RFR govt bond summary'!$C$3&amp;"!"&amp;'[1]RFR govt bond summary'!$G$80&amp;$AB39)),"")</f>
        <v/>
      </c>
      <c r="X39" s="30" t="str">
        <f ca="1">IFERROR(IF(ISBLANK(INDIRECT("'"&amp;'[1]RFR govt bond summary'!$C$3&amp;"!"&amp;'[1]RFR govt bond summary'!$G$81&amp;$AB39)),"",INDIRECT("'"&amp;'[1]RFR govt bond summary'!$C$3&amp;"!"&amp;'[1]RFR govt bond summary'!$G$81&amp;$AB39)),"")</f>
        <v/>
      </c>
      <c r="Y39" s="30" t="str">
        <f ca="1">IFERROR(IF(ISBLANK(INDIRECT("'"&amp;'[1]RFR govt bond summary'!$C$3&amp;"!"&amp;'[1]RFR govt bond summary'!$G$82&amp;$AB39)),"",INDIRECT("'"&amp;'[1]RFR govt bond summary'!$C$3&amp;"!"&amp;'[1]RFR govt bond summary'!$G$82&amp;$AB39)),"")</f>
        <v/>
      </c>
      <c r="Z39" s="30" t="str">
        <f ca="1">IFERROR(IF(ISBLANK(INDIRECT("'"&amp;'[1]RFR govt bond summary'!$C$3&amp;"!"&amp;'[1]RFR govt bond summary'!$G$83&amp;$AB39)),"",INDIRECT("'"&amp;'[1]RFR govt bond summary'!$C$3&amp;"!"&amp;'[1]RFR govt bond summary'!$G$83&amp;$AB39)),"")</f>
        <v/>
      </c>
      <c r="AA39" s="30" t="str">
        <f ca="1">IFERROR(IF(ISBLANK(INDIRECT("'"&amp;'[1]RFR govt bond summary'!$C$3&amp;"!"&amp;'[1]RFR govt bond summary'!$G$84&amp;$AB39)),"",INDIRECT("'"&amp;'[1]RFR govt bond summary'!$C$3&amp;"!"&amp;'[1]RFR govt bond summary'!$G$84&amp;$AB39)),"")</f>
        <v/>
      </c>
      <c r="AB39" s="19">
        <f t="shared" si="6"/>
        <v>53</v>
      </c>
      <c r="AD39" s="66">
        <f t="shared" si="0"/>
        <v>44782.25</v>
      </c>
      <c r="AE39" s="2">
        <f t="shared" si="1"/>
        <v>3.7645448323066395</v>
      </c>
      <c r="AF39" s="2">
        <f t="shared" si="2"/>
        <v>5.6810403832991101</v>
      </c>
      <c r="AG39" s="35">
        <f t="shared" si="3"/>
        <v>0.30299999999999994</v>
      </c>
      <c r="AH39" s="2">
        <f t="shared" si="4"/>
        <v>2.3393267857142859</v>
      </c>
      <c r="AI39" s="20">
        <f t="shared" si="5"/>
        <v>2.3530079102401791</v>
      </c>
    </row>
    <row r="40" spans="2:35" x14ac:dyDescent="0.35">
      <c r="B40" s="29">
        <v>42957</v>
      </c>
      <c r="C40" s="30"/>
      <c r="D40" s="30"/>
      <c r="E40" s="30"/>
      <c r="F40" s="30">
        <v>2.1680000000000001</v>
      </c>
      <c r="G40" s="30">
        <v>2.4699999999999998</v>
      </c>
      <c r="H40" s="30"/>
      <c r="I40" s="30"/>
      <c r="J40" s="30"/>
      <c r="K40" s="30"/>
      <c r="L40" s="30" t="str">
        <f ca="1">IFERROR(IF(ISBLANK(INDIRECT("'"&amp;'[1]RFR govt bond summary'!$C$3&amp;"!"&amp;'[1]RFR govt bond summary'!$G$69&amp;$AB40)),"",INDIRECT("'"&amp;'[1]RFR govt bond summary'!$C$3&amp;"!"&amp;'[1]RFR govt bond summary'!$G$69&amp;$AB40)),"")</f>
        <v/>
      </c>
      <c r="M40" s="30" t="str">
        <f ca="1">IFERROR(IF(ISBLANK(INDIRECT("'"&amp;'[1]RFR govt bond summary'!$C$3&amp;"!"&amp;'[1]RFR govt bond summary'!$G$70&amp;$AB40)),"",INDIRECT("'"&amp;'[1]RFR govt bond summary'!$C$3&amp;"!"&amp;'[1]RFR govt bond summary'!$G$70&amp;$AB40)),"")</f>
        <v/>
      </c>
      <c r="N40" s="30" t="str">
        <f ca="1">IFERROR(IF(ISBLANK(INDIRECT("'"&amp;'[1]RFR govt bond summary'!$C$3&amp;"!"&amp;'[1]RFR govt bond summary'!$G$71&amp;$AB40)),"",INDIRECT("'"&amp;'[1]RFR govt bond summary'!$C$3&amp;"!"&amp;'[1]RFR govt bond summary'!$G$71&amp;$AB40)),"")</f>
        <v/>
      </c>
      <c r="O40" s="30" t="str">
        <f ca="1">IFERROR(IF(ISBLANK(INDIRECT("'"&amp;'[1]RFR govt bond summary'!$C$3&amp;"!"&amp;'[1]RFR govt bond summary'!$G$72&amp;$AB40)),"",INDIRECT("'"&amp;'[1]RFR govt bond summary'!$C$3&amp;"!"&amp;'[1]RFR govt bond summary'!$G$72&amp;$AB40)),"")</f>
        <v/>
      </c>
      <c r="P40" s="30" t="str">
        <f ca="1">IFERROR(IF(ISBLANK(INDIRECT("'"&amp;'[1]RFR govt bond summary'!$C$3&amp;"!"&amp;'[1]RFR govt bond summary'!$G$73&amp;$AB40)),"",INDIRECT("'"&amp;'[1]RFR govt bond summary'!$C$3&amp;"!"&amp;'[1]RFR govt bond summary'!$G$73&amp;$AB40)),"")</f>
        <v/>
      </c>
      <c r="Q40" s="30" t="str">
        <f ca="1">IFERROR(IF(ISBLANK(INDIRECT("'"&amp;'[1]RFR govt bond summary'!$C$3&amp;"!"&amp;'[1]RFR govt bond summary'!$G$74&amp;$AB40)),"",INDIRECT("'"&amp;'[1]RFR govt bond summary'!$C$3&amp;"!"&amp;'[1]RFR govt bond summary'!$G$74&amp;$AB40)),"")</f>
        <v/>
      </c>
      <c r="R40" s="30" t="str">
        <f ca="1">IFERROR(IF(ISBLANK(INDIRECT("'"&amp;'[1]RFR govt bond summary'!$C$3&amp;"!"&amp;'[1]RFR govt bond summary'!$G$75&amp;$AB40)),"",INDIRECT("'"&amp;'[1]RFR govt bond summary'!$C$3&amp;"!"&amp;'[1]RFR govt bond summary'!$G$75&amp;$AB40)),"")</f>
        <v/>
      </c>
      <c r="S40" s="30" t="str">
        <f ca="1">IFERROR(IF(ISBLANK(INDIRECT("'"&amp;'[1]RFR govt bond summary'!$C$3&amp;"!"&amp;'[1]RFR govt bond summary'!$G$76&amp;$AB40)),"",INDIRECT("'"&amp;'[1]RFR govt bond summary'!$C$3&amp;"!"&amp;'[1]RFR govt bond summary'!$G$76&amp;$AB40)),"")</f>
        <v/>
      </c>
      <c r="T40" s="30" t="str">
        <f ca="1">IFERROR(IF(ISBLANK(INDIRECT("'"&amp;'[1]RFR govt bond summary'!$C$3&amp;"!"&amp;'[1]RFR govt bond summary'!$G$77&amp;$AB40)),"",INDIRECT("'"&amp;'[1]RFR govt bond summary'!$C$3&amp;"!"&amp;'[1]RFR govt bond summary'!$G$77&amp;$AB40)),"")</f>
        <v/>
      </c>
      <c r="U40" s="30" t="str">
        <f ca="1">IFERROR(IF(ISBLANK(INDIRECT("'"&amp;'[1]RFR govt bond summary'!$C$3&amp;"!"&amp;'[1]RFR govt bond summary'!$G$78&amp;$AB40)),"",INDIRECT("'"&amp;'[1]RFR govt bond summary'!$C$3&amp;"!"&amp;'[1]RFR govt bond summary'!$G$78&amp;$AB40)),"")</f>
        <v/>
      </c>
      <c r="V40" s="30" t="str">
        <f ca="1">IFERROR(IF(ISBLANK(INDIRECT("'"&amp;'[1]RFR govt bond summary'!$C$3&amp;"!"&amp;'[1]RFR govt bond summary'!$G$79&amp;$AB40)),"",INDIRECT("'"&amp;'[1]RFR govt bond summary'!$C$3&amp;"!"&amp;'[1]RFR govt bond summary'!$G$79&amp;$AB40)),"")</f>
        <v/>
      </c>
      <c r="W40" s="30" t="str">
        <f ca="1">IFERROR(IF(ISBLANK(INDIRECT("'"&amp;'[1]RFR govt bond summary'!$C$3&amp;"!"&amp;'[1]RFR govt bond summary'!$G$80&amp;$AB40)),"",INDIRECT("'"&amp;'[1]RFR govt bond summary'!$C$3&amp;"!"&amp;'[1]RFR govt bond summary'!$G$80&amp;$AB40)),"")</f>
        <v/>
      </c>
      <c r="X40" s="30" t="str">
        <f ca="1">IFERROR(IF(ISBLANK(INDIRECT("'"&amp;'[1]RFR govt bond summary'!$C$3&amp;"!"&amp;'[1]RFR govt bond summary'!$G$81&amp;$AB40)),"",INDIRECT("'"&amp;'[1]RFR govt bond summary'!$C$3&amp;"!"&amp;'[1]RFR govt bond summary'!$G$81&amp;$AB40)),"")</f>
        <v/>
      </c>
      <c r="Y40" s="30" t="str">
        <f ca="1">IFERROR(IF(ISBLANK(INDIRECT("'"&amp;'[1]RFR govt bond summary'!$C$3&amp;"!"&amp;'[1]RFR govt bond summary'!$G$82&amp;$AB40)),"",INDIRECT("'"&amp;'[1]RFR govt bond summary'!$C$3&amp;"!"&amp;'[1]RFR govt bond summary'!$G$82&amp;$AB40)),"")</f>
        <v/>
      </c>
      <c r="Z40" s="30" t="str">
        <f ca="1">IFERROR(IF(ISBLANK(INDIRECT("'"&amp;'[1]RFR govt bond summary'!$C$3&amp;"!"&amp;'[1]RFR govt bond summary'!$G$83&amp;$AB40)),"",INDIRECT("'"&amp;'[1]RFR govt bond summary'!$C$3&amp;"!"&amp;'[1]RFR govt bond summary'!$G$83&amp;$AB40)),"")</f>
        <v/>
      </c>
      <c r="AA40" s="30" t="str">
        <f ca="1">IFERROR(IF(ISBLANK(INDIRECT("'"&amp;'[1]RFR govt bond summary'!$C$3&amp;"!"&amp;'[1]RFR govt bond summary'!$G$84&amp;$AB40)),"",INDIRECT("'"&amp;'[1]RFR govt bond summary'!$C$3&amp;"!"&amp;'[1]RFR govt bond summary'!$G$84&amp;$AB40)),"")</f>
        <v/>
      </c>
      <c r="AB40" s="19">
        <f t="shared" si="6"/>
        <v>54</v>
      </c>
      <c r="AD40" s="66">
        <f t="shared" si="0"/>
        <v>44783.25</v>
      </c>
      <c r="AE40" s="2">
        <f t="shared" si="1"/>
        <v>3.761806981519507</v>
      </c>
      <c r="AF40" s="2">
        <f t="shared" si="2"/>
        <v>5.678302532511978</v>
      </c>
      <c r="AG40" s="35">
        <f t="shared" si="3"/>
        <v>0.3019999999999996</v>
      </c>
      <c r="AH40" s="2">
        <f t="shared" si="4"/>
        <v>2.3631135714285714</v>
      </c>
      <c r="AI40" s="20">
        <f t="shared" si="5"/>
        <v>2.3770743358072277</v>
      </c>
    </row>
    <row r="41" spans="2:35" x14ac:dyDescent="0.35">
      <c r="B41" s="29">
        <v>42958</v>
      </c>
      <c r="C41" s="30"/>
      <c r="D41" s="30"/>
      <c r="E41" s="30"/>
      <c r="F41" s="30">
        <v>2.1459999999999999</v>
      </c>
      <c r="G41" s="30">
        <v>2.4350000000000001</v>
      </c>
      <c r="H41" s="30"/>
      <c r="I41" s="30"/>
      <c r="J41" s="30"/>
      <c r="K41" s="30"/>
      <c r="L41" s="30" t="str">
        <f ca="1">IFERROR(IF(ISBLANK(INDIRECT("'"&amp;'[1]RFR govt bond summary'!$C$3&amp;"!"&amp;'[1]RFR govt bond summary'!$G$69&amp;$AB41)),"",INDIRECT("'"&amp;'[1]RFR govt bond summary'!$C$3&amp;"!"&amp;'[1]RFR govt bond summary'!$G$69&amp;$AB41)),"")</f>
        <v/>
      </c>
      <c r="M41" s="30" t="str">
        <f ca="1">IFERROR(IF(ISBLANK(INDIRECT("'"&amp;'[1]RFR govt bond summary'!$C$3&amp;"!"&amp;'[1]RFR govt bond summary'!$G$70&amp;$AB41)),"",INDIRECT("'"&amp;'[1]RFR govt bond summary'!$C$3&amp;"!"&amp;'[1]RFR govt bond summary'!$G$70&amp;$AB41)),"")</f>
        <v/>
      </c>
      <c r="N41" s="30" t="str">
        <f ca="1">IFERROR(IF(ISBLANK(INDIRECT("'"&amp;'[1]RFR govt bond summary'!$C$3&amp;"!"&amp;'[1]RFR govt bond summary'!$G$71&amp;$AB41)),"",INDIRECT("'"&amp;'[1]RFR govt bond summary'!$C$3&amp;"!"&amp;'[1]RFR govt bond summary'!$G$71&amp;$AB41)),"")</f>
        <v/>
      </c>
      <c r="O41" s="30" t="str">
        <f ca="1">IFERROR(IF(ISBLANK(INDIRECT("'"&amp;'[1]RFR govt bond summary'!$C$3&amp;"!"&amp;'[1]RFR govt bond summary'!$G$72&amp;$AB41)),"",INDIRECT("'"&amp;'[1]RFR govt bond summary'!$C$3&amp;"!"&amp;'[1]RFR govt bond summary'!$G$72&amp;$AB41)),"")</f>
        <v/>
      </c>
      <c r="P41" s="30" t="str">
        <f ca="1">IFERROR(IF(ISBLANK(INDIRECT("'"&amp;'[1]RFR govt bond summary'!$C$3&amp;"!"&amp;'[1]RFR govt bond summary'!$G$73&amp;$AB41)),"",INDIRECT("'"&amp;'[1]RFR govt bond summary'!$C$3&amp;"!"&amp;'[1]RFR govt bond summary'!$G$73&amp;$AB41)),"")</f>
        <v/>
      </c>
      <c r="Q41" s="30" t="str">
        <f ca="1">IFERROR(IF(ISBLANK(INDIRECT("'"&amp;'[1]RFR govt bond summary'!$C$3&amp;"!"&amp;'[1]RFR govt bond summary'!$G$74&amp;$AB41)),"",INDIRECT("'"&amp;'[1]RFR govt bond summary'!$C$3&amp;"!"&amp;'[1]RFR govt bond summary'!$G$74&amp;$AB41)),"")</f>
        <v/>
      </c>
      <c r="R41" s="30" t="str">
        <f ca="1">IFERROR(IF(ISBLANK(INDIRECT("'"&amp;'[1]RFR govt bond summary'!$C$3&amp;"!"&amp;'[1]RFR govt bond summary'!$G$75&amp;$AB41)),"",INDIRECT("'"&amp;'[1]RFR govt bond summary'!$C$3&amp;"!"&amp;'[1]RFR govt bond summary'!$G$75&amp;$AB41)),"")</f>
        <v/>
      </c>
      <c r="S41" s="30" t="str">
        <f ca="1">IFERROR(IF(ISBLANK(INDIRECT("'"&amp;'[1]RFR govt bond summary'!$C$3&amp;"!"&amp;'[1]RFR govt bond summary'!$G$76&amp;$AB41)),"",INDIRECT("'"&amp;'[1]RFR govt bond summary'!$C$3&amp;"!"&amp;'[1]RFR govt bond summary'!$G$76&amp;$AB41)),"")</f>
        <v/>
      </c>
      <c r="T41" s="30" t="str">
        <f ca="1">IFERROR(IF(ISBLANK(INDIRECT("'"&amp;'[1]RFR govt bond summary'!$C$3&amp;"!"&amp;'[1]RFR govt bond summary'!$G$77&amp;$AB41)),"",INDIRECT("'"&amp;'[1]RFR govt bond summary'!$C$3&amp;"!"&amp;'[1]RFR govt bond summary'!$G$77&amp;$AB41)),"")</f>
        <v/>
      </c>
      <c r="U41" s="30" t="str">
        <f ca="1">IFERROR(IF(ISBLANK(INDIRECT("'"&amp;'[1]RFR govt bond summary'!$C$3&amp;"!"&amp;'[1]RFR govt bond summary'!$G$78&amp;$AB41)),"",INDIRECT("'"&amp;'[1]RFR govt bond summary'!$C$3&amp;"!"&amp;'[1]RFR govt bond summary'!$G$78&amp;$AB41)),"")</f>
        <v/>
      </c>
      <c r="V41" s="30" t="str">
        <f ca="1">IFERROR(IF(ISBLANK(INDIRECT("'"&amp;'[1]RFR govt bond summary'!$C$3&amp;"!"&amp;'[1]RFR govt bond summary'!$G$79&amp;$AB41)),"",INDIRECT("'"&amp;'[1]RFR govt bond summary'!$C$3&amp;"!"&amp;'[1]RFR govt bond summary'!$G$79&amp;$AB41)),"")</f>
        <v/>
      </c>
      <c r="W41" s="30" t="str">
        <f ca="1">IFERROR(IF(ISBLANK(INDIRECT("'"&amp;'[1]RFR govt bond summary'!$C$3&amp;"!"&amp;'[1]RFR govt bond summary'!$G$80&amp;$AB41)),"",INDIRECT("'"&amp;'[1]RFR govt bond summary'!$C$3&amp;"!"&amp;'[1]RFR govt bond summary'!$G$80&amp;$AB41)),"")</f>
        <v/>
      </c>
      <c r="X41" s="30" t="str">
        <f ca="1">IFERROR(IF(ISBLANK(INDIRECT("'"&amp;'[1]RFR govt bond summary'!$C$3&amp;"!"&amp;'[1]RFR govt bond summary'!$G$81&amp;$AB41)),"",INDIRECT("'"&amp;'[1]RFR govt bond summary'!$C$3&amp;"!"&amp;'[1]RFR govt bond summary'!$G$81&amp;$AB41)),"")</f>
        <v/>
      </c>
      <c r="Y41" s="30" t="str">
        <f ca="1">IFERROR(IF(ISBLANK(INDIRECT("'"&amp;'[1]RFR govt bond summary'!$C$3&amp;"!"&amp;'[1]RFR govt bond summary'!$G$82&amp;$AB41)),"",INDIRECT("'"&amp;'[1]RFR govt bond summary'!$C$3&amp;"!"&amp;'[1]RFR govt bond summary'!$G$82&amp;$AB41)),"")</f>
        <v/>
      </c>
      <c r="Z41" s="30" t="str">
        <f ca="1">IFERROR(IF(ISBLANK(INDIRECT("'"&amp;'[1]RFR govt bond summary'!$C$3&amp;"!"&amp;'[1]RFR govt bond summary'!$G$83&amp;$AB41)),"",INDIRECT("'"&amp;'[1]RFR govt bond summary'!$C$3&amp;"!"&amp;'[1]RFR govt bond summary'!$G$83&amp;$AB41)),"")</f>
        <v/>
      </c>
      <c r="AA41" s="30" t="str">
        <f ca="1">IFERROR(IF(ISBLANK(INDIRECT("'"&amp;'[1]RFR govt bond summary'!$C$3&amp;"!"&amp;'[1]RFR govt bond summary'!$G$84&amp;$AB41)),"",INDIRECT("'"&amp;'[1]RFR govt bond summary'!$C$3&amp;"!"&amp;'[1]RFR govt bond summary'!$G$84&amp;$AB41)),"")</f>
        <v/>
      </c>
      <c r="AB41" s="19">
        <f t="shared" si="6"/>
        <v>55</v>
      </c>
      <c r="AD41" s="66">
        <f t="shared" si="0"/>
        <v>44784.25</v>
      </c>
      <c r="AE41" s="2">
        <f t="shared" si="1"/>
        <v>3.7590691307323749</v>
      </c>
      <c r="AF41" s="2">
        <f t="shared" si="2"/>
        <v>5.675564681724846</v>
      </c>
      <c r="AG41" s="35">
        <f t="shared" si="3"/>
        <v>0.28900000000000015</v>
      </c>
      <c r="AH41" s="2">
        <f t="shared" si="4"/>
        <v>2.3331274999999998</v>
      </c>
      <c r="AI41" s="20">
        <f t="shared" si="5"/>
        <v>2.3467362098281264</v>
      </c>
    </row>
    <row r="42" spans="2:35" x14ac:dyDescent="0.35">
      <c r="B42" s="29">
        <v>42961</v>
      </c>
      <c r="C42" s="30"/>
      <c r="D42" s="30"/>
      <c r="E42" s="30"/>
      <c r="F42" s="30">
        <v>2.177</v>
      </c>
      <c r="G42" s="30">
        <v>2.4670000000000001</v>
      </c>
      <c r="H42" s="30"/>
      <c r="I42" s="30"/>
      <c r="J42" s="30"/>
      <c r="K42" s="30"/>
      <c r="L42" s="30" t="str">
        <f ca="1">IFERROR(IF(ISBLANK(INDIRECT("'"&amp;'[1]RFR govt bond summary'!$C$3&amp;"!"&amp;'[1]RFR govt bond summary'!$G$69&amp;$AB42)),"",INDIRECT("'"&amp;'[1]RFR govt bond summary'!$C$3&amp;"!"&amp;'[1]RFR govt bond summary'!$G$69&amp;$AB42)),"")</f>
        <v/>
      </c>
      <c r="M42" s="30" t="str">
        <f ca="1">IFERROR(IF(ISBLANK(INDIRECT("'"&amp;'[1]RFR govt bond summary'!$C$3&amp;"!"&amp;'[1]RFR govt bond summary'!$G$70&amp;$AB42)),"",INDIRECT("'"&amp;'[1]RFR govt bond summary'!$C$3&amp;"!"&amp;'[1]RFR govt bond summary'!$G$70&amp;$AB42)),"")</f>
        <v/>
      </c>
      <c r="N42" s="30" t="str">
        <f ca="1">IFERROR(IF(ISBLANK(INDIRECT("'"&amp;'[1]RFR govt bond summary'!$C$3&amp;"!"&amp;'[1]RFR govt bond summary'!$G$71&amp;$AB42)),"",INDIRECT("'"&amp;'[1]RFR govt bond summary'!$C$3&amp;"!"&amp;'[1]RFR govt bond summary'!$G$71&amp;$AB42)),"")</f>
        <v/>
      </c>
      <c r="O42" s="30" t="str">
        <f ca="1">IFERROR(IF(ISBLANK(INDIRECT("'"&amp;'[1]RFR govt bond summary'!$C$3&amp;"!"&amp;'[1]RFR govt bond summary'!$G$72&amp;$AB42)),"",INDIRECT("'"&amp;'[1]RFR govt bond summary'!$C$3&amp;"!"&amp;'[1]RFR govt bond summary'!$G$72&amp;$AB42)),"")</f>
        <v/>
      </c>
      <c r="P42" s="30" t="str">
        <f ca="1">IFERROR(IF(ISBLANK(INDIRECT("'"&amp;'[1]RFR govt bond summary'!$C$3&amp;"!"&amp;'[1]RFR govt bond summary'!$G$73&amp;$AB42)),"",INDIRECT("'"&amp;'[1]RFR govt bond summary'!$C$3&amp;"!"&amp;'[1]RFR govt bond summary'!$G$73&amp;$AB42)),"")</f>
        <v/>
      </c>
      <c r="Q42" s="30" t="str">
        <f ca="1">IFERROR(IF(ISBLANK(INDIRECT("'"&amp;'[1]RFR govt bond summary'!$C$3&amp;"!"&amp;'[1]RFR govt bond summary'!$G$74&amp;$AB42)),"",INDIRECT("'"&amp;'[1]RFR govt bond summary'!$C$3&amp;"!"&amp;'[1]RFR govt bond summary'!$G$74&amp;$AB42)),"")</f>
        <v/>
      </c>
      <c r="R42" s="30" t="str">
        <f ca="1">IFERROR(IF(ISBLANK(INDIRECT("'"&amp;'[1]RFR govt bond summary'!$C$3&amp;"!"&amp;'[1]RFR govt bond summary'!$G$75&amp;$AB42)),"",INDIRECT("'"&amp;'[1]RFR govt bond summary'!$C$3&amp;"!"&amp;'[1]RFR govt bond summary'!$G$75&amp;$AB42)),"")</f>
        <v/>
      </c>
      <c r="S42" s="30" t="str">
        <f ca="1">IFERROR(IF(ISBLANK(INDIRECT("'"&amp;'[1]RFR govt bond summary'!$C$3&amp;"!"&amp;'[1]RFR govt bond summary'!$G$76&amp;$AB42)),"",INDIRECT("'"&amp;'[1]RFR govt bond summary'!$C$3&amp;"!"&amp;'[1]RFR govt bond summary'!$G$76&amp;$AB42)),"")</f>
        <v/>
      </c>
      <c r="T42" s="30" t="str">
        <f ca="1">IFERROR(IF(ISBLANK(INDIRECT("'"&amp;'[1]RFR govt bond summary'!$C$3&amp;"!"&amp;'[1]RFR govt bond summary'!$G$77&amp;$AB42)),"",INDIRECT("'"&amp;'[1]RFR govt bond summary'!$C$3&amp;"!"&amp;'[1]RFR govt bond summary'!$G$77&amp;$AB42)),"")</f>
        <v/>
      </c>
      <c r="U42" s="30" t="str">
        <f ca="1">IFERROR(IF(ISBLANK(INDIRECT("'"&amp;'[1]RFR govt bond summary'!$C$3&amp;"!"&amp;'[1]RFR govt bond summary'!$G$78&amp;$AB42)),"",INDIRECT("'"&amp;'[1]RFR govt bond summary'!$C$3&amp;"!"&amp;'[1]RFR govt bond summary'!$G$78&amp;$AB42)),"")</f>
        <v/>
      </c>
      <c r="V42" s="30" t="str">
        <f ca="1">IFERROR(IF(ISBLANK(INDIRECT("'"&amp;'[1]RFR govt bond summary'!$C$3&amp;"!"&amp;'[1]RFR govt bond summary'!$G$79&amp;$AB42)),"",INDIRECT("'"&amp;'[1]RFR govt bond summary'!$C$3&amp;"!"&amp;'[1]RFR govt bond summary'!$G$79&amp;$AB42)),"")</f>
        <v/>
      </c>
      <c r="W42" s="30" t="str">
        <f ca="1">IFERROR(IF(ISBLANK(INDIRECT("'"&amp;'[1]RFR govt bond summary'!$C$3&amp;"!"&amp;'[1]RFR govt bond summary'!$G$80&amp;$AB42)),"",INDIRECT("'"&amp;'[1]RFR govt bond summary'!$C$3&amp;"!"&amp;'[1]RFR govt bond summary'!$G$80&amp;$AB42)),"")</f>
        <v/>
      </c>
      <c r="X42" s="30" t="str">
        <f ca="1">IFERROR(IF(ISBLANK(INDIRECT("'"&amp;'[1]RFR govt bond summary'!$C$3&amp;"!"&amp;'[1]RFR govt bond summary'!$G$81&amp;$AB42)),"",INDIRECT("'"&amp;'[1]RFR govt bond summary'!$C$3&amp;"!"&amp;'[1]RFR govt bond summary'!$G$81&amp;$AB42)),"")</f>
        <v/>
      </c>
      <c r="Y42" s="30" t="str">
        <f ca="1">IFERROR(IF(ISBLANK(INDIRECT("'"&amp;'[1]RFR govt bond summary'!$C$3&amp;"!"&amp;'[1]RFR govt bond summary'!$G$82&amp;$AB42)),"",INDIRECT("'"&amp;'[1]RFR govt bond summary'!$C$3&amp;"!"&amp;'[1]RFR govt bond summary'!$G$82&amp;$AB42)),"")</f>
        <v/>
      </c>
      <c r="Z42" s="30" t="str">
        <f ca="1">IFERROR(IF(ISBLANK(INDIRECT("'"&amp;'[1]RFR govt bond summary'!$C$3&amp;"!"&amp;'[1]RFR govt bond summary'!$G$83&amp;$AB42)),"",INDIRECT("'"&amp;'[1]RFR govt bond summary'!$C$3&amp;"!"&amp;'[1]RFR govt bond summary'!$G$83&amp;$AB42)),"")</f>
        <v/>
      </c>
      <c r="AA42" s="30" t="str">
        <f ca="1">IFERROR(IF(ISBLANK(INDIRECT("'"&amp;'[1]RFR govt bond summary'!$C$3&amp;"!"&amp;'[1]RFR govt bond summary'!$G$84&amp;$AB42)),"",INDIRECT("'"&amp;'[1]RFR govt bond summary'!$C$3&amp;"!"&amp;'[1]RFR govt bond summary'!$G$84&amp;$AB42)),"")</f>
        <v/>
      </c>
      <c r="AB42" s="19">
        <f t="shared" si="6"/>
        <v>56</v>
      </c>
      <c r="AD42" s="66">
        <f t="shared" si="0"/>
        <v>44787.25</v>
      </c>
      <c r="AE42" s="2">
        <f t="shared" si="1"/>
        <v>3.7508555783709787</v>
      </c>
      <c r="AF42" s="2">
        <f t="shared" si="2"/>
        <v>5.6673511293634498</v>
      </c>
      <c r="AG42" s="35">
        <f t="shared" si="3"/>
        <v>0.29000000000000004</v>
      </c>
      <c r="AH42" s="2">
        <f t="shared" si="4"/>
        <v>2.3660178571428574</v>
      </c>
      <c r="AI42" s="20">
        <f t="shared" si="5"/>
        <v>2.3800129583936736</v>
      </c>
    </row>
    <row r="43" spans="2:35" x14ac:dyDescent="0.35">
      <c r="B43" s="29">
        <v>42962</v>
      </c>
      <c r="C43" s="30"/>
      <c r="D43" s="30"/>
      <c r="E43" s="30"/>
      <c r="F43" s="30">
        <v>2.2029999999999998</v>
      </c>
      <c r="G43" s="30">
        <v>2.5030000000000001</v>
      </c>
      <c r="H43" s="30"/>
      <c r="I43" s="30"/>
      <c r="J43" s="30"/>
      <c r="K43" s="30"/>
      <c r="L43" s="30" t="str">
        <f ca="1">IFERROR(IF(ISBLANK(INDIRECT("'"&amp;'[1]RFR govt bond summary'!$C$3&amp;"!"&amp;'[1]RFR govt bond summary'!$G$69&amp;$AB43)),"",INDIRECT("'"&amp;'[1]RFR govt bond summary'!$C$3&amp;"!"&amp;'[1]RFR govt bond summary'!$G$69&amp;$AB43)),"")</f>
        <v/>
      </c>
      <c r="M43" s="30" t="str">
        <f ca="1">IFERROR(IF(ISBLANK(INDIRECT("'"&amp;'[1]RFR govt bond summary'!$C$3&amp;"!"&amp;'[1]RFR govt bond summary'!$G$70&amp;$AB43)),"",INDIRECT("'"&amp;'[1]RFR govt bond summary'!$C$3&amp;"!"&amp;'[1]RFR govt bond summary'!$G$70&amp;$AB43)),"")</f>
        <v/>
      </c>
      <c r="N43" s="30" t="str">
        <f ca="1">IFERROR(IF(ISBLANK(INDIRECT("'"&amp;'[1]RFR govt bond summary'!$C$3&amp;"!"&amp;'[1]RFR govt bond summary'!$G$71&amp;$AB43)),"",INDIRECT("'"&amp;'[1]RFR govt bond summary'!$C$3&amp;"!"&amp;'[1]RFR govt bond summary'!$G$71&amp;$AB43)),"")</f>
        <v/>
      </c>
      <c r="O43" s="30" t="str">
        <f ca="1">IFERROR(IF(ISBLANK(INDIRECT("'"&amp;'[1]RFR govt bond summary'!$C$3&amp;"!"&amp;'[1]RFR govt bond summary'!$G$72&amp;$AB43)),"",INDIRECT("'"&amp;'[1]RFR govt bond summary'!$C$3&amp;"!"&amp;'[1]RFR govt bond summary'!$G$72&amp;$AB43)),"")</f>
        <v/>
      </c>
      <c r="P43" s="30" t="str">
        <f ca="1">IFERROR(IF(ISBLANK(INDIRECT("'"&amp;'[1]RFR govt bond summary'!$C$3&amp;"!"&amp;'[1]RFR govt bond summary'!$G$73&amp;$AB43)),"",INDIRECT("'"&amp;'[1]RFR govt bond summary'!$C$3&amp;"!"&amp;'[1]RFR govt bond summary'!$G$73&amp;$AB43)),"")</f>
        <v/>
      </c>
      <c r="Q43" s="30" t="str">
        <f ca="1">IFERROR(IF(ISBLANK(INDIRECT("'"&amp;'[1]RFR govt bond summary'!$C$3&amp;"!"&amp;'[1]RFR govt bond summary'!$G$74&amp;$AB43)),"",INDIRECT("'"&amp;'[1]RFR govt bond summary'!$C$3&amp;"!"&amp;'[1]RFR govt bond summary'!$G$74&amp;$AB43)),"")</f>
        <v/>
      </c>
      <c r="R43" s="30" t="str">
        <f ca="1">IFERROR(IF(ISBLANK(INDIRECT("'"&amp;'[1]RFR govt bond summary'!$C$3&amp;"!"&amp;'[1]RFR govt bond summary'!$G$75&amp;$AB43)),"",INDIRECT("'"&amp;'[1]RFR govt bond summary'!$C$3&amp;"!"&amp;'[1]RFR govt bond summary'!$G$75&amp;$AB43)),"")</f>
        <v/>
      </c>
      <c r="S43" s="30" t="str">
        <f ca="1">IFERROR(IF(ISBLANK(INDIRECT("'"&amp;'[1]RFR govt bond summary'!$C$3&amp;"!"&amp;'[1]RFR govt bond summary'!$G$76&amp;$AB43)),"",INDIRECT("'"&amp;'[1]RFR govt bond summary'!$C$3&amp;"!"&amp;'[1]RFR govt bond summary'!$G$76&amp;$AB43)),"")</f>
        <v/>
      </c>
      <c r="T43" s="30" t="str">
        <f ca="1">IFERROR(IF(ISBLANK(INDIRECT("'"&amp;'[1]RFR govt bond summary'!$C$3&amp;"!"&amp;'[1]RFR govt bond summary'!$G$77&amp;$AB43)),"",INDIRECT("'"&amp;'[1]RFR govt bond summary'!$C$3&amp;"!"&amp;'[1]RFR govt bond summary'!$G$77&amp;$AB43)),"")</f>
        <v/>
      </c>
      <c r="U43" s="30" t="str">
        <f ca="1">IFERROR(IF(ISBLANK(INDIRECT("'"&amp;'[1]RFR govt bond summary'!$C$3&amp;"!"&amp;'[1]RFR govt bond summary'!$G$78&amp;$AB43)),"",INDIRECT("'"&amp;'[1]RFR govt bond summary'!$C$3&amp;"!"&amp;'[1]RFR govt bond summary'!$G$78&amp;$AB43)),"")</f>
        <v/>
      </c>
      <c r="V43" s="30" t="str">
        <f ca="1">IFERROR(IF(ISBLANK(INDIRECT("'"&amp;'[1]RFR govt bond summary'!$C$3&amp;"!"&amp;'[1]RFR govt bond summary'!$G$79&amp;$AB43)),"",INDIRECT("'"&amp;'[1]RFR govt bond summary'!$C$3&amp;"!"&amp;'[1]RFR govt bond summary'!$G$79&amp;$AB43)),"")</f>
        <v/>
      </c>
      <c r="W43" s="30" t="str">
        <f ca="1">IFERROR(IF(ISBLANK(INDIRECT("'"&amp;'[1]RFR govt bond summary'!$C$3&amp;"!"&amp;'[1]RFR govt bond summary'!$G$80&amp;$AB43)),"",INDIRECT("'"&amp;'[1]RFR govt bond summary'!$C$3&amp;"!"&amp;'[1]RFR govt bond summary'!$G$80&amp;$AB43)),"")</f>
        <v/>
      </c>
      <c r="X43" s="30" t="str">
        <f ca="1">IFERROR(IF(ISBLANK(INDIRECT("'"&amp;'[1]RFR govt bond summary'!$C$3&amp;"!"&amp;'[1]RFR govt bond summary'!$G$81&amp;$AB43)),"",INDIRECT("'"&amp;'[1]RFR govt bond summary'!$C$3&amp;"!"&amp;'[1]RFR govt bond summary'!$G$81&amp;$AB43)),"")</f>
        <v/>
      </c>
      <c r="Y43" s="30" t="str">
        <f ca="1">IFERROR(IF(ISBLANK(INDIRECT("'"&amp;'[1]RFR govt bond summary'!$C$3&amp;"!"&amp;'[1]RFR govt bond summary'!$G$82&amp;$AB43)),"",INDIRECT("'"&amp;'[1]RFR govt bond summary'!$C$3&amp;"!"&amp;'[1]RFR govt bond summary'!$G$82&amp;$AB43)),"")</f>
        <v/>
      </c>
      <c r="Z43" s="30" t="str">
        <f ca="1">IFERROR(IF(ISBLANK(INDIRECT("'"&amp;'[1]RFR govt bond summary'!$C$3&amp;"!"&amp;'[1]RFR govt bond summary'!$G$83&amp;$AB43)),"",INDIRECT("'"&amp;'[1]RFR govt bond summary'!$C$3&amp;"!"&amp;'[1]RFR govt bond summary'!$G$83&amp;$AB43)),"")</f>
        <v/>
      </c>
      <c r="AA43" s="30" t="str">
        <f ca="1">IFERROR(IF(ISBLANK(INDIRECT("'"&amp;'[1]RFR govt bond summary'!$C$3&amp;"!"&amp;'[1]RFR govt bond summary'!$G$84&amp;$AB43)),"",INDIRECT("'"&amp;'[1]RFR govt bond summary'!$C$3&amp;"!"&amp;'[1]RFR govt bond summary'!$G$84&amp;$AB43)),"")</f>
        <v/>
      </c>
      <c r="AB43" s="19">
        <f t="shared" si="6"/>
        <v>57</v>
      </c>
      <c r="AD43" s="66">
        <f t="shared" si="0"/>
        <v>44788.25</v>
      </c>
      <c r="AE43" s="2">
        <f t="shared" si="1"/>
        <v>3.7481177275838466</v>
      </c>
      <c r="AF43" s="2">
        <f t="shared" si="2"/>
        <v>5.6646132785763177</v>
      </c>
      <c r="AG43" s="35">
        <f t="shared" si="3"/>
        <v>0.30000000000000027</v>
      </c>
      <c r="AH43" s="2">
        <f t="shared" si="4"/>
        <v>2.3989642857142859</v>
      </c>
      <c r="AI43" s="20">
        <f t="shared" si="5"/>
        <v>2.4133518598246306</v>
      </c>
    </row>
    <row r="44" spans="2:35" x14ac:dyDescent="0.35">
      <c r="B44" s="29">
        <v>42963</v>
      </c>
      <c r="C44" s="30"/>
      <c r="D44" s="30"/>
      <c r="E44" s="30"/>
      <c r="F44" s="30">
        <v>2.206</v>
      </c>
      <c r="G44" s="30">
        <v>2.5049999999999999</v>
      </c>
      <c r="H44" s="30"/>
      <c r="I44" s="30"/>
      <c r="J44" s="30"/>
      <c r="K44" s="30"/>
      <c r="L44" s="30" t="str">
        <f ca="1">IFERROR(IF(ISBLANK(INDIRECT("'"&amp;'[1]RFR govt bond summary'!$C$3&amp;"!"&amp;'[1]RFR govt bond summary'!$G$69&amp;$AB44)),"",INDIRECT("'"&amp;'[1]RFR govt bond summary'!$C$3&amp;"!"&amp;'[1]RFR govt bond summary'!$G$69&amp;$AB44)),"")</f>
        <v/>
      </c>
      <c r="M44" s="30" t="str">
        <f ca="1">IFERROR(IF(ISBLANK(INDIRECT("'"&amp;'[1]RFR govt bond summary'!$C$3&amp;"!"&amp;'[1]RFR govt bond summary'!$G$70&amp;$AB44)),"",INDIRECT("'"&amp;'[1]RFR govt bond summary'!$C$3&amp;"!"&amp;'[1]RFR govt bond summary'!$G$70&amp;$AB44)),"")</f>
        <v/>
      </c>
      <c r="N44" s="30" t="str">
        <f ca="1">IFERROR(IF(ISBLANK(INDIRECT("'"&amp;'[1]RFR govt bond summary'!$C$3&amp;"!"&amp;'[1]RFR govt bond summary'!$G$71&amp;$AB44)),"",INDIRECT("'"&amp;'[1]RFR govt bond summary'!$C$3&amp;"!"&amp;'[1]RFR govt bond summary'!$G$71&amp;$AB44)),"")</f>
        <v/>
      </c>
      <c r="O44" s="30" t="str">
        <f ca="1">IFERROR(IF(ISBLANK(INDIRECT("'"&amp;'[1]RFR govt bond summary'!$C$3&amp;"!"&amp;'[1]RFR govt bond summary'!$G$72&amp;$AB44)),"",INDIRECT("'"&amp;'[1]RFR govt bond summary'!$C$3&amp;"!"&amp;'[1]RFR govt bond summary'!$G$72&amp;$AB44)),"")</f>
        <v/>
      </c>
      <c r="P44" s="30" t="str">
        <f ca="1">IFERROR(IF(ISBLANK(INDIRECT("'"&amp;'[1]RFR govt bond summary'!$C$3&amp;"!"&amp;'[1]RFR govt bond summary'!$G$73&amp;$AB44)),"",INDIRECT("'"&amp;'[1]RFR govt bond summary'!$C$3&amp;"!"&amp;'[1]RFR govt bond summary'!$G$73&amp;$AB44)),"")</f>
        <v/>
      </c>
      <c r="Q44" s="30" t="str">
        <f ca="1">IFERROR(IF(ISBLANK(INDIRECT("'"&amp;'[1]RFR govt bond summary'!$C$3&amp;"!"&amp;'[1]RFR govt bond summary'!$G$74&amp;$AB44)),"",INDIRECT("'"&amp;'[1]RFR govt bond summary'!$C$3&amp;"!"&amp;'[1]RFR govt bond summary'!$G$74&amp;$AB44)),"")</f>
        <v/>
      </c>
      <c r="R44" s="30" t="str">
        <f ca="1">IFERROR(IF(ISBLANK(INDIRECT("'"&amp;'[1]RFR govt bond summary'!$C$3&amp;"!"&amp;'[1]RFR govt bond summary'!$G$75&amp;$AB44)),"",INDIRECT("'"&amp;'[1]RFR govt bond summary'!$C$3&amp;"!"&amp;'[1]RFR govt bond summary'!$G$75&amp;$AB44)),"")</f>
        <v/>
      </c>
      <c r="S44" s="30" t="str">
        <f ca="1">IFERROR(IF(ISBLANK(INDIRECT("'"&amp;'[1]RFR govt bond summary'!$C$3&amp;"!"&amp;'[1]RFR govt bond summary'!$G$76&amp;$AB44)),"",INDIRECT("'"&amp;'[1]RFR govt bond summary'!$C$3&amp;"!"&amp;'[1]RFR govt bond summary'!$G$76&amp;$AB44)),"")</f>
        <v/>
      </c>
      <c r="T44" s="30" t="str">
        <f ca="1">IFERROR(IF(ISBLANK(INDIRECT("'"&amp;'[1]RFR govt bond summary'!$C$3&amp;"!"&amp;'[1]RFR govt bond summary'!$G$77&amp;$AB44)),"",INDIRECT("'"&amp;'[1]RFR govt bond summary'!$C$3&amp;"!"&amp;'[1]RFR govt bond summary'!$G$77&amp;$AB44)),"")</f>
        <v/>
      </c>
      <c r="U44" s="30" t="str">
        <f ca="1">IFERROR(IF(ISBLANK(INDIRECT("'"&amp;'[1]RFR govt bond summary'!$C$3&amp;"!"&amp;'[1]RFR govt bond summary'!$G$78&amp;$AB44)),"",INDIRECT("'"&amp;'[1]RFR govt bond summary'!$C$3&amp;"!"&amp;'[1]RFR govt bond summary'!$G$78&amp;$AB44)),"")</f>
        <v/>
      </c>
      <c r="V44" s="30" t="str">
        <f ca="1">IFERROR(IF(ISBLANK(INDIRECT("'"&amp;'[1]RFR govt bond summary'!$C$3&amp;"!"&amp;'[1]RFR govt bond summary'!$G$79&amp;$AB44)),"",INDIRECT("'"&amp;'[1]RFR govt bond summary'!$C$3&amp;"!"&amp;'[1]RFR govt bond summary'!$G$79&amp;$AB44)),"")</f>
        <v/>
      </c>
      <c r="W44" s="30" t="str">
        <f ca="1">IFERROR(IF(ISBLANK(INDIRECT("'"&amp;'[1]RFR govt bond summary'!$C$3&amp;"!"&amp;'[1]RFR govt bond summary'!$G$80&amp;$AB44)),"",INDIRECT("'"&amp;'[1]RFR govt bond summary'!$C$3&amp;"!"&amp;'[1]RFR govt bond summary'!$G$80&amp;$AB44)),"")</f>
        <v/>
      </c>
      <c r="X44" s="30" t="str">
        <f ca="1">IFERROR(IF(ISBLANK(INDIRECT("'"&amp;'[1]RFR govt bond summary'!$C$3&amp;"!"&amp;'[1]RFR govt bond summary'!$G$81&amp;$AB44)),"",INDIRECT("'"&amp;'[1]RFR govt bond summary'!$C$3&amp;"!"&amp;'[1]RFR govt bond summary'!$G$81&amp;$AB44)),"")</f>
        <v/>
      </c>
      <c r="Y44" s="30" t="str">
        <f ca="1">IFERROR(IF(ISBLANK(INDIRECT("'"&amp;'[1]RFR govt bond summary'!$C$3&amp;"!"&amp;'[1]RFR govt bond summary'!$G$82&amp;$AB44)),"",INDIRECT("'"&amp;'[1]RFR govt bond summary'!$C$3&amp;"!"&amp;'[1]RFR govt bond summary'!$G$82&amp;$AB44)),"")</f>
        <v/>
      </c>
      <c r="Z44" s="30" t="str">
        <f ca="1">IFERROR(IF(ISBLANK(INDIRECT("'"&amp;'[1]RFR govt bond summary'!$C$3&amp;"!"&amp;'[1]RFR govt bond summary'!$G$83&amp;$AB44)),"",INDIRECT("'"&amp;'[1]RFR govt bond summary'!$C$3&amp;"!"&amp;'[1]RFR govt bond summary'!$G$83&amp;$AB44)),"")</f>
        <v/>
      </c>
      <c r="AA44" s="30" t="str">
        <f ca="1">IFERROR(IF(ISBLANK(INDIRECT("'"&amp;'[1]RFR govt bond summary'!$C$3&amp;"!"&amp;'[1]RFR govt bond summary'!$G$84&amp;$AB44)),"",INDIRECT("'"&amp;'[1]RFR govt bond summary'!$C$3&amp;"!"&amp;'[1]RFR govt bond summary'!$G$84&amp;$AB44)),"")</f>
        <v/>
      </c>
      <c r="AB44" s="19">
        <f t="shared" si="6"/>
        <v>58</v>
      </c>
      <c r="AD44" s="66">
        <f t="shared" si="0"/>
        <v>44789.25</v>
      </c>
      <c r="AE44" s="2">
        <f t="shared" si="1"/>
        <v>3.7453798767967146</v>
      </c>
      <c r="AF44" s="2">
        <f t="shared" si="2"/>
        <v>5.6618754277891856</v>
      </c>
      <c r="AG44" s="35">
        <f t="shared" si="3"/>
        <v>0.29899999999999993</v>
      </c>
      <c r="AH44" s="2">
        <f t="shared" si="4"/>
        <v>2.4017382142857144</v>
      </c>
      <c r="AI44" s="20">
        <f t="shared" si="5"/>
        <v>2.4161590804106181</v>
      </c>
    </row>
    <row r="45" spans="2:35" x14ac:dyDescent="0.35">
      <c r="B45" s="29">
        <v>42964</v>
      </c>
      <c r="C45" s="30"/>
      <c r="D45" s="30"/>
      <c r="E45" s="30"/>
      <c r="F45" s="30">
        <v>2.1749999999999998</v>
      </c>
      <c r="G45" s="30">
        <v>2.468</v>
      </c>
      <c r="H45" s="30"/>
      <c r="I45" s="30"/>
      <c r="J45" s="30"/>
      <c r="K45" s="30"/>
      <c r="L45" s="30" t="str">
        <f ca="1">IFERROR(IF(ISBLANK(INDIRECT("'"&amp;'[1]RFR govt bond summary'!$C$3&amp;"!"&amp;'[1]RFR govt bond summary'!$G$69&amp;$AB45)),"",INDIRECT("'"&amp;'[1]RFR govt bond summary'!$C$3&amp;"!"&amp;'[1]RFR govt bond summary'!$G$69&amp;$AB45)),"")</f>
        <v/>
      </c>
      <c r="M45" s="30" t="str">
        <f ca="1">IFERROR(IF(ISBLANK(INDIRECT("'"&amp;'[1]RFR govt bond summary'!$C$3&amp;"!"&amp;'[1]RFR govt bond summary'!$G$70&amp;$AB45)),"",INDIRECT("'"&amp;'[1]RFR govt bond summary'!$C$3&amp;"!"&amp;'[1]RFR govt bond summary'!$G$70&amp;$AB45)),"")</f>
        <v/>
      </c>
      <c r="N45" s="30" t="str">
        <f ca="1">IFERROR(IF(ISBLANK(INDIRECT("'"&amp;'[1]RFR govt bond summary'!$C$3&amp;"!"&amp;'[1]RFR govt bond summary'!$G$71&amp;$AB45)),"",INDIRECT("'"&amp;'[1]RFR govt bond summary'!$C$3&amp;"!"&amp;'[1]RFR govt bond summary'!$G$71&amp;$AB45)),"")</f>
        <v/>
      </c>
      <c r="O45" s="30" t="str">
        <f ca="1">IFERROR(IF(ISBLANK(INDIRECT("'"&amp;'[1]RFR govt bond summary'!$C$3&amp;"!"&amp;'[1]RFR govt bond summary'!$G$72&amp;$AB45)),"",INDIRECT("'"&amp;'[1]RFR govt bond summary'!$C$3&amp;"!"&amp;'[1]RFR govt bond summary'!$G$72&amp;$AB45)),"")</f>
        <v/>
      </c>
      <c r="P45" s="30" t="str">
        <f ca="1">IFERROR(IF(ISBLANK(INDIRECT("'"&amp;'[1]RFR govt bond summary'!$C$3&amp;"!"&amp;'[1]RFR govt bond summary'!$G$73&amp;$AB45)),"",INDIRECT("'"&amp;'[1]RFR govt bond summary'!$C$3&amp;"!"&amp;'[1]RFR govt bond summary'!$G$73&amp;$AB45)),"")</f>
        <v/>
      </c>
      <c r="Q45" s="30" t="str">
        <f ca="1">IFERROR(IF(ISBLANK(INDIRECT("'"&amp;'[1]RFR govt bond summary'!$C$3&amp;"!"&amp;'[1]RFR govt bond summary'!$G$74&amp;$AB45)),"",INDIRECT("'"&amp;'[1]RFR govt bond summary'!$C$3&amp;"!"&amp;'[1]RFR govt bond summary'!$G$74&amp;$AB45)),"")</f>
        <v/>
      </c>
      <c r="R45" s="30" t="str">
        <f ca="1">IFERROR(IF(ISBLANK(INDIRECT("'"&amp;'[1]RFR govt bond summary'!$C$3&amp;"!"&amp;'[1]RFR govt bond summary'!$G$75&amp;$AB45)),"",INDIRECT("'"&amp;'[1]RFR govt bond summary'!$C$3&amp;"!"&amp;'[1]RFR govt bond summary'!$G$75&amp;$AB45)),"")</f>
        <v/>
      </c>
      <c r="S45" s="30" t="str">
        <f ca="1">IFERROR(IF(ISBLANK(INDIRECT("'"&amp;'[1]RFR govt bond summary'!$C$3&amp;"!"&amp;'[1]RFR govt bond summary'!$G$76&amp;$AB45)),"",INDIRECT("'"&amp;'[1]RFR govt bond summary'!$C$3&amp;"!"&amp;'[1]RFR govt bond summary'!$G$76&amp;$AB45)),"")</f>
        <v/>
      </c>
      <c r="T45" s="30" t="str">
        <f ca="1">IFERROR(IF(ISBLANK(INDIRECT("'"&amp;'[1]RFR govt bond summary'!$C$3&amp;"!"&amp;'[1]RFR govt bond summary'!$G$77&amp;$AB45)),"",INDIRECT("'"&amp;'[1]RFR govt bond summary'!$C$3&amp;"!"&amp;'[1]RFR govt bond summary'!$G$77&amp;$AB45)),"")</f>
        <v/>
      </c>
      <c r="U45" s="30" t="str">
        <f ca="1">IFERROR(IF(ISBLANK(INDIRECT("'"&amp;'[1]RFR govt bond summary'!$C$3&amp;"!"&amp;'[1]RFR govt bond summary'!$G$78&amp;$AB45)),"",INDIRECT("'"&amp;'[1]RFR govt bond summary'!$C$3&amp;"!"&amp;'[1]RFR govt bond summary'!$G$78&amp;$AB45)),"")</f>
        <v/>
      </c>
      <c r="V45" s="30" t="str">
        <f ca="1">IFERROR(IF(ISBLANK(INDIRECT("'"&amp;'[1]RFR govt bond summary'!$C$3&amp;"!"&amp;'[1]RFR govt bond summary'!$G$79&amp;$AB45)),"",INDIRECT("'"&amp;'[1]RFR govt bond summary'!$C$3&amp;"!"&amp;'[1]RFR govt bond summary'!$G$79&amp;$AB45)),"")</f>
        <v/>
      </c>
      <c r="W45" s="30" t="str">
        <f ca="1">IFERROR(IF(ISBLANK(INDIRECT("'"&amp;'[1]RFR govt bond summary'!$C$3&amp;"!"&amp;'[1]RFR govt bond summary'!$G$80&amp;$AB45)),"",INDIRECT("'"&amp;'[1]RFR govt bond summary'!$C$3&amp;"!"&amp;'[1]RFR govt bond summary'!$G$80&amp;$AB45)),"")</f>
        <v/>
      </c>
      <c r="X45" s="30" t="str">
        <f ca="1">IFERROR(IF(ISBLANK(INDIRECT("'"&amp;'[1]RFR govt bond summary'!$C$3&amp;"!"&amp;'[1]RFR govt bond summary'!$G$81&amp;$AB45)),"",INDIRECT("'"&amp;'[1]RFR govt bond summary'!$C$3&amp;"!"&amp;'[1]RFR govt bond summary'!$G$81&amp;$AB45)),"")</f>
        <v/>
      </c>
      <c r="Y45" s="30" t="str">
        <f ca="1">IFERROR(IF(ISBLANK(INDIRECT("'"&amp;'[1]RFR govt bond summary'!$C$3&amp;"!"&amp;'[1]RFR govt bond summary'!$G$82&amp;$AB45)),"",INDIRECT("'"&amp;'[1]RFR govt bond summary'!$C$3&amp;"!"&amp;'[1]RFR govt bond summary'!$G$82&amp;$AB45)),"")</f>
        <v/>
      </c>
      <c r="Z45" s="30" t="str">
        <f ca="1">IFERROR(IF(ISBLANK(INDIRECT("'"&amp;'[1]RFR govt bond summary'!$C$3&amp;"!"&amp;'[1]RFR govt bond summary'!$G$83&amp;$AB45)),"",INDIRECT("'"&amp;'[1]RFR govt bond summary'!$C$3&amp;"!"&amp;'[1]RFR govt bond summary'!$G$83&amp;$AB45)),"")</f>
        <v/>
      </c>
      <c r="AA45" s="30" t="str">
        <f ca="1">IFERROR(IF(ISBLANK(INDIRECT("'"&amp;'[1]RFR govt bond summary'!$C$3&amp;"!"&amp;'[1]RFR govt bond summary'!$G$84&amp;$AB45)),"",INDIRECT("'"&amp;'[1]RFR govt bond summary'!$C$3&amp;"!"&amp;'[1]RFR govt bond summary'!$G$84&amp;$AB45)),"")</f>
        <v/>
      </c>
      <c r="AB45" s="19">
        <f t="shared" si="6"/>
        <v>59</v>
      </c>
      <c r="AD45" s="66">
        <f t="shared" si="0"/>
        <v>44790.25</v>
      </c>
      <c r="AE45" s="2">
        <f t="shared" si="1"/>
        <v>3.7426420260095825</v>
      </c>
      <c r="AF45" s="2">
        <f t="shared" si="2"/>
        <v>5.6591375770020536</v>
      </c>
      <c r="AG45" s="35">
        <f t="shared" si="3"/>
        <v>0.29300000000000015</v>
      </c>
      <c r="AH45" s="2">
        <f t="shared" si="4"/>
        <v>2.3672289285714285</v>
      </c>
      <c r="AI45" s="20">
        <f t="shared" si="5"/>
        <v>2.3812383605721132</v>
      </c>
    </row>
    <row r="46" spans="2:35" x14ac:dyDescent="0.35">
      <c r="B46" s="29">
        <v>42965</v>
      </c>
      <c r="C46" s="30"/>
      <c r="D46" s="30"/>
      <c r="E46" s="30"/>
      <c r="F46" s="30">
        <v>2.1619999999999999</v>
      </c>
      <c r="G46" s="30">
        <v>2.4489999999999998</v>
      </c>
      <c r="H46" s="30"/>
      <c r="I46" s="30"/>
      <c r="J46" s="30"/>
      <c r="K46" s="30"/>
      <c r="L46" s="30" t="str">
        <f ca="1">IFERROR(IF(ISBLANK(INDIRECT("'"&amp;'[1]RFR govt bond summary'!$C$3&amp;"!"&amp;'[1]RFR govt bond summary'!$G$69&amp;$AB46)),"",INDIRECT("'"&amp;'[1]RFR govt bond summary'!$C$3&amp;"!"&amp;'[1]RFR govt bond summary'!$G$69&amp;$AB46)),"")</f>
        <v/>
      </c>
      <c r="M46" s="30" t="str">
        <f ca="1">IFERROR(IF(ISBLANK(INDIRECT("'"&amp;'[1]RFR govt bond summary'!$C$3&amp;"!"&amp;'[1]RFR govt bond summary'!$G$70&amp;$AB46)),"",INDIRECT("'"&amp;'[1]RFR govt bond summary'!$C$3&amp;"!"&amp;'[1]RFR govt bond summary'!$G$70&amp;$AB46)),"")</f>
        <v/>
      </c>
      <c r="N46" s="30" t="str">
        <f ca="1">IFERROR(IF(ISBLANK(INDIRECT("'"&amp;'[1]RFR govt bond summary'!$C$3&amp;"!"&amp;'[1]RFR govt bond summary'!$G$71&amp;$AB46)),"",INDIRECT("'"&amp;'[1]RFR govt bond summary'!$C$3&amp;"!"&amp;'[1]RFR govt bond summary'!$G$71&amp;$AB46)),"")</f>
        <v/>
      </c>
      <c r="O46" s="30" t="str">
        <f ca="1">IFERROR(IF(ISBLANK(INDIRECT("'"&amp;'[1]RFR govt bond summary'!$C$3&amp;"!"&amp;'[1]RFR govt bond summary'!$G$72&amp;$AB46)),"",INDIRECT("'"&amp;'[1]RFR govt bond summary'!$C$3&amp;"!"&amp;'[1]RFR govt bond summary'!$G$72&amp;$AB46)),"")</f>
        <v/>
      </c>
      <c r="P46" s="30" t="str">
        <f ca="1">IFERROR(IF(ISBLANK(INDIRECT("'"&amp;'[1]RFR govt bond summary'!$C$3&amp;"!"&amp;'[1]RFR govt bond summary'!$G$73&amp;$AB46)),"",INDIRECT("'"&amp;'[1]RFR govt bond summary'!$C$3&amp;"!"&amp;'[1]RFR govt bond summary'!$G$73&amp;$AB46)),"")</f>
        <v/>
      </c>
      <c r="Q46" s="30" t="str">
        <f ca="1">IFERROR(IF(ISBLANK(INDIRECT("'"&amp;'[1]RFR govt bond summary'!$C$3&amp;"!"&amp;'[1]RFR govt bond summary'!$G$74&amp;$AB46)),"",INDIRECT("'"&amp;'[1]RFR govt bond summary'!$C$3&amp;"!"&amp;'[1]RFR govt bond summary'!$G$74&amp;$AB46)),"")</f>
        <v/>
      </c>
      <c r="R46" s="30" t="str">
        <f ca="1">IFERROR(IF(ISBLANK(INDIRECT("'"&amp;'[1]RFR govt bond summary'!$C$3&amp;"!"&amp;'[1]RFR govt bond summary'!$G$75&amp;$AB46)),"",INDIRECT("'"&amp;'[1]RFR govt bond summary'!$C$3&amp;"!"&amp;'[1]RFR govt bond summary'!$G$75&amp;$AB46)),"")</f>
        <v/>
      </c>
      <c r="S46" s="30" t="str">
        <f ca="1">IFERROR(IF(ISBLANK(INDIRECT("'"&amp;'[1]RFR govt bond summary'!$C$3&amp;"!"&amp;'[1]RFR govt bond summary'!$G$76&amp;$AB46)),"",INDIRECT("'"&amp;'[1]RFR govt bond summary'!$C$3&amp;"!"&amp;'[1]RFR govt bond summary'!$G$76&amp;$AB46)),"")</f>
        <v/>
      </c>
      <c r="T46" s="30" t="str">
        <f ca="1">IFERROR(IF(ISBLANK(INDIRECT("'"&amp;'[1]RFR govt bond summary'!$C$3&amp;"!"&amp;'[1]RFR govt bond summary'!$G$77&amp;$AB46)),"",INDIRECT("'"&amp;'[1]RFR govt bond summary'!$C$3&amp;"!"&amp;'[1]RFR govt bond summary'!$G$77&amp;$AB46)),"")</f>
        <v/>
      </c>
      <c r="U46" s="30" t="str">
        <f ca="1">IFERROR(IF(ISBLANK(INDIRECT("'"&amp;'[1]RFR govt bond summary'!$C$3&amp;"!"&amp;'[1]RFR govt bond summary'!$G$78&amp;$AB46)),"",INDIRECT("'"&amp;'[1]RFR govt bond summary'!$C$3&amp;"!"&amp;'[1]RFR govt bond summary'!$G$78&amp;$AB46)),"")</f>
        <v/>
      </c>
      <c r="V46" s="30" t="str">
        <f ca="1">IFERROR(IF(ISBLANK(INDIRECT("'"&amp;'[1]RFR govt bond summary'!$C$3&amp;"!"&amp;'[1]RFR govt bond summary'!$G$79&amp;$AB46)),"",INDIRECT("'"&amp;'[1]RFR govt bond summary'!$C$3&amp;"!"&amp;'[1]RFR govt bond summary'!$G$79&amp;$AB46)),"")</f>
        <v/>
      </c>
      <c r="W46" s="30" t="str">
        <f ca="1">IFERROR(IF(ISBLANK(INDIRECT("'"&amp;'[1]RFR govt bond summary'!$C$3&amp;"!"&amp;'[1]RFR govt bond summary'!$G$80&amp;$AB46)),"",INDIRECT("'"&amp;'[1]RFR govt bond summary'!$C$3&amp;"!"&amp;'[1]RFR govt bond summary'!$G$80&amp;$AB46)),"")</f>
        <v/>
      </c>
      <c r="X46" s="30" t="str">
        <f ca="1">IFERROR(IF(ISBLANK(INDIRECT("'"&amp;'[1]RFR govt bond summary'!$C$3&amp;"!"&amp;'[1]RFR govt bond summary'!$G$81&amp;$AB46)),"",INDIRECT("'"&amp;'[1]RFR govt bond summary'!$C$3&amp;"!"&amp;'[1]RFR govt bond summary'!$G$81&amp;$AB46)),"")</f>
        <v/>
      </c>
      <c r="Y46" s="30" t="str">
        <f ca="1">IFERROR(IF(ISBLANK(INDIRECT("'"&amp;'[1]RFR govt bond summary'!$C$3&amp;"!"&amp;'[1]RFR govt bond summary'!$G$82&amp;$AB46)),"",INDIRECT("'"&amp;'[1]RFR govt bond summary'!$C$3&amp;"!"&amp;'[1]RFR govt bond summary'!$G$82&amp;$AB46)),"")</f>
        <v/>
      </c>
      <c r="Z46" s="30" t="str">
        <f ca="1">IFERROR(IF(ISBLANK(INDIRECT("'"&amp;'[1]RFR govt bond summary'!$C$3&amp;"!"&amp;'[1]RFR govt bond summary'!$G$83&amp;$AB46)),"",INDIRECT("'"&amp;'[1]RFR govt bond summary'!$C$3&amp;"!"&amp;'[1]RFR govt bond summary'!$G$83&amp;$AB46)),"")</f>
        <v/>
      </c>
      <c r="AA46" s="30" t="str">
        <f ca="1">IFERROR(IF(ISBLANK(INDIRECT("'"&amp;'[1]RFR govt bond summary'!$C$3&amp;"!"&amp;'[1]RFR govt bond summary'!$G$84&amp;$AB46)),"",INDIRECT("'"&amp;'[1]RFR govt bond summary'!$C$3&amp;"!"&amp;'[1]RFR govt bond summary'!$G$84&amp;$AB46)),"")</f>
        <v/>
      </c>
      <c r="AB46" s="19">
        <f t="shared" si="6"/>
        <v>60</v>
      </c>
      <c r="AD46" s="66">
        <f t="shared" si="0"/>
        <v>44791.25</v>
      </c>
      <c r="AE46" s="2">
        <f t="shared" si="1"/>
        <v>3.7399041752224504</v>
      </c>
      <c r="AF46" s="2">
        <f t="shared" si="2"/>
        <v>5.6563997262149215</v>
      </c>
      <c r="AG46" s="35">
        <f t="shared" si="3"/>
        <v>0.28699999999999992</v>
      </c>
      <c r="AH46" s="2">
        <f t="shared" si="4"/>
        <v>2.3507024999999997</v>
      </c>
      <c r="AI46" s="20">
        <f t="shared" si="5"/>
        <v>2.364517005608735</v>
      </c>
    </row>
    <row r="47" spans="2:35" x14ac:dyDescent="0.35">
      <c r="B47" s="29">
        <v>42968</v>
      </c>
      <c r="C47" s="30"/>
      <c r="D47" s="30"/>
      <c r="E47" s="30"/>
      <c r="F47" s="30">
        <v>2.1869999999999998</v>
      </c>
      <c r="G47" s="30">
        <v>2.4779999999999998</v>
      </c>
      <c r="H47" s="30"/>
      <c r="I47" s="30"/>
      <c r="J47" s="30"/>
      <c r="K47" s="30"/>
      <c r="L47" s="30" t="str">
        <f ca="1">IFERROR(IF(ISBLANK(INDIRECT("'"&amp;'[1]RFR govt bond summary'!$C$3&amp;"!"&amp;'[1]RFR govt bond summary'!$G$69&amp;$AB47)),"",INDIRECT("'"&amp;'[1]RFR govt bond summary'!$C$3&amp;"!"&amp;'[1]RFR govt bond summary'!$G$69&amp;$AB47)),"")</f>
        <v/>
      </c>
      <c r="M47" s="30" t="str">
        <f ca="1">IFERROR(IF(ISBLANK(INDIRECT("'"&amp;'[1]RFR govt bond summary'!$C$3&amp;"!"&amp;'[1]RFR govt bond summary'!$G$70&amp;$AB47)),"",INDIRECT("'"&amp;'[1]RFR govt bond summary'!$C$3&amp;"!"&amp;'[1]RFR govt bond summary'!$G$70&amp;$AB47)),"")</f>
        <v/>
      </c>
      <c r="N47" s="30" t="str">
        <f ca="1">IFERROR(IF(ISBLANK(INDIRECT("'"&amp;'[1]RFR govt bond summary'!$C$3&amp;"!"&amp;'[1]RFR govt bond summary'!$G$71&amp;$AB47)),"",INDIRECT("'"&amp;'[1]RFR govt bond summary'!$C$3&amp;"!"&amp;'[1]RFR govt bond summary'!$G$71&amp;$AB47)),"")</f>
        <v/>
      </c>
      <c r="O47" s="30" t="str">
        <f ca="1">IFERROR(IF(ISBLANK(INDIRECT("'"&amp;'[1]RFR govt bond summary'!$C$3&amp;"!"&amp;'[1]RFR govt bond summary'!$G$72&amp;$AB47)),"",INDIRECT("'"&amp;'[1]RFR govt bond summary'!$C$3&amp;"!"&amp;'[1]RFR govt bond summary'!$G$72&amp;$AB47)),"")</f>
        <v/>
      </c>
      <c r="P47" s="30" t="str">
        <f ca="1">IFERROR(IF(ISBLANK(INDIRECT("'"&amp;'[1]RFR govt bond summary'!$C$3&amp;"!"&amp;'[1]RFR govt bond summary'!$G$73&amp;$AB47)),"",INDIRECT("'"&amp;'[1]RFR govt bond summary'!$C$3&amp;"!"&amp;'[1]RFR govt bond summary'!$G$73&amp;$AB47)),"")</f>
        <v/>
      </c>
      <c r="Q47" s="30" t="str">
        <f ca="1">IFERROR(IF(ISBLANK(INDIRECT("'"&amp;'[1]RFR govt bond summary'!$C$3&amp;"!"&amp;'[1]RFR govt bond summary'!$G$74&amp;$AB47)),"",INDIRECT("'"&amp;'[1]RFR govt bond summary'!$C$3&amp;"!"&amp;'[1]RFR govt bond summary'!$G$74&amp;$AB47)),"")</f>
        <v/>
      </c>
      <c r="R47" s="30" t="str">
        <f ca="1">IFERROR(IF(ISBLANK(INDIRECT("'"&amp;'[1]RFR govt bond summary'!$C$3&amp;"!"&amp;'[1]RFR govt bond summary'!$G$75&amp;$AB47)),"",INDIRECT("'"&amp;'[1]RFR govt bond summary'!$C$3&amp;"!"&amp;'[1]RFR govt bond summary'!$G$75&amp;$AB47)),"")</f>
        <v/>
      </c>
      <c r="S47" s="30" t="str">
        <f ca="1">IFERROR(IF(ISBLANK(INDIRECT("'"&amp;'[1]RFR govt bond summary'!$C$3&amp;"!"&amp;'[1]RFR govt bond summary'!$G$76&amp;$AB47)),"",INDIRECT("'"&amp;'[1]RFR govt bond summary'!$C$3&amp;"!"&amp;'[1]RFR govt bond summary'!$G$76&amp;$AB47)),"")</f>
        <v/>
      </c>
      <c r="T47" s="30" t="str">
        <f ca="1">IFERROR(IF(ISBLANK(INDIRECT("'"&amp;'[1]RFR govt bond summary'!$C$3&amp;"!"&amp;'[1]RFR govt bond summary'!$G$77&amp;$AB47)),"",INDIRECT("'"&amp;'[1]RFR govt bond summary'!$C$3&amp;"!"&amp;'[1]RFR govt bond summary'!$G$77&amp;$AB47)),"")</f>
        <v/>
      </c>
      <c r="U47" s="30" t="str">
        <f ca="1">IFERROR(IF(ISBLANK(INDIRECT("'"&amp;'[1]RFR govt bond summary'!$C$3&amp;"!"&amp;'[1]RFR govt bond summary'!$G$78&amp;$AB47)),"",INDIRECT("'"&amp;'[1]RFR govt bond summary'!$C$3&amp;"!"&amp;'[1]RFR govt bond summary'!$G$78&amp;$AB47)),"")</f>
        <v/>
      </c>
      <c r="V47" s="30" t="str">
        <f ca="1">IFERROR(IF(ISBLANK(INDIRECT("'"&amp;'[1]RFR govt bond summary'!$C$3&amp;"!"&amp;'[1]RFR govt bond summary'!$G$79&amp;$AB47)),"",INDIRECT("'"&amp;'[1]RFR govt bond summary'!$C$3&amp;"!"&amp;'[1]RFR govt bond summary'!$G$79&amp;$AB47)),"")</f>
        <v/>
      </c>
      <c r="W47" s="30" t="str">
        <f ca="1">IFERROR(IF(ISBLANK(INDIRECT("'"&amp;'[1]RFR govt bond summary'!$C$3&amp;"!"&amp;'[1]RFR govt bond summary'!$G$80&amp;$AB47)),"",INDIRECT("'"&amp;'[1]RFR govt bond summary'!$C$3&amp;"!"&amp;'[1]RFR govt bond summary'!$G$80&amp;$AB47)),"")</f>
        <v/>
      </c>
      <c r="X47" s="30" t="str">
        <f ca="1">IFERROR(IF(ISBLANK(INDIRECT("'"&amp;'[1]RFR govt bond summary'!$C$3&amp;"!"&amp;'[1]RFR govt bond summary'!$G$81&amp;$AB47)),"",INDIRECT("'"&amp;'[1]RFR govt bond summary'!$C$3&amp;"!"&amp;'[1]RFR govt bond summary'!$G$81&amp;$AB47)),"")</f>
        <v/>
      </c>
      <c r="Y47" s="30" t="str">
        <f ca="1">IFERROR(IF(ISBLANK(INDIRECT("'"&amp;'[1]RFR govt bond summary'!$C$3&amp;"!"&amp;'[1]RFR govt bond summary'!$G$82&amp;$AB47)),"",INDIRECT("'"&amp;'[1]RFR govt bond summary'!$C$3&amp;"!"&amp;'[1]RFR govt bond summary'!$G$82&amp;$AB47)),"")</f>
        <v/>
      </c>
      <c r="Z47" s="30" t="str">
        <f ca="1">IFERROR(IF(ISBLANK(INDIRECT("'"&amp;'[1]RFR govt bond summary'!$C$3&amp;"!"&amp;'[1]RFR govt bond summary'!$G$83&amp;$AB47)),"",INDIRECT("'"&amp;'[1]RFR govt bond summary'!$C$3&amp;"!"&amp;'[1]RFR govt bond summary'!$G$83&amp;$AB47)),"")</f>
        <v/>
      </c>
      <c r="AA47" s="30" t="str">
        <f ca="1">IFERROR(IF(ISBLANK(INDIRECT("'"&amp;'[1]RFR govt bond summary'!$C$3&amp;"!"&amp;'[1]RFR govt bond summary'!$G$84&amp;$AB47)),"",INDIRECT("'"&amp;'[1]RFR govt bond summary'!$C$3&amp;"!"&amp;'[1]RFR govt bond summary'!$G$84&amp;$AB47)),"")</f>
        <v/>
      </c>
      <c r="AB47" s="19">
        <f t="shared" si="6"/>
        <v>61</v>
      </c>
      <c r="AD47" s="66">
        <f t="shared" si="0"/>
        <v>44794.25</v>
      </c>
      <c r="AE47" s="2">
        <f t="shared" si="1"/>
        <v>3.7316906228610542</v>
      </c>
      <c r="AF47" s="2">
        <f t="shared" si="2"/>
        <v>5.6481861738535253</v>
      </c>
      <c r="AG47" s="35">
        <f t="shared" si="3"/>
        <v>0.29099999999999993</v>
      </c>
      <c r="AH47" s="2">
        <f t="shared" si="4"/>
        <v>2.3795796428571427</v>
      </c>
      <c r="AI47" s="20">
        <f t="shared" si="5"/>
        <v>2.3937356410488775</v>
      </c>
    </row>
    <row r="48" spans="2:35" x14ac:dyDescent="0.35">
      <c r="B48" s="29">
        <v>42969</v>
      </c>
      <c r="C48" s="30"/>
      <c r="D48" s="30"/>
      <c r="E48" s="30"/>
      <c r="F48" s="30">
        <v>2.198</v>
      </c>
      <c r="G48" s="30">
        <v>2.4870000000000001</v>
      </c>
      <c r="H48" s="30"/>
      <c r="I48" s="30"/>
      <c r="J48" s="30"/>
      <c r="K48" s="30"/>
      <c r="L48" s="30" t="str">
        <f ca="1">IFERROR(IF(ISBLANK(INDIRECT("'"&amp;'[1]RFR govt bond summary'!$C$3&amp;"!"&amp;'[1]RFR govt bond summary'!$G$69&amp;$AB48)),"",INDIRECT("'"&amp;'[1]RFR govt bond summary'!$C$3&amp;"!"&amp;'[1]RFR govt bond summary'!$G$69&amp;$AB48)),"")</f>
        <v/>
      </c>
      <c r="M48" s="30" t="str">
        <f ca="1">IFERROR(IF(ISBLANK(INDIRECT("'"&amp;'[1]RFR govt bond summary'!$C$3&amp;"!"&amp;'[1]RFR govt bond summary'!$G$70&amp;$AB48)),"",INDIRECT("'"&amp;'[1]RFR govt bond summary'!$C$3&amp;"!"&amp;'[1]RFR govt bond summary'!$G$70&amp;$AB48)),"")</f>
        <v/>
      </c>
      <c r="N48" s="30" t="str">
        <f ca="1">IFERROR(IF(ISBLANK(INDIRECT("'"&amp;'[1]RFR govt bond summary'!$C$3&amp;"!"&amp;'[1]RFR govt bond summary'!$G$71&amp;$AB48)),"",INDIRECT("'"&amp;'[1]RFR govt bond summary'!$C$3&amp;"!"&amp;'[1]RFR govt bond summary'!$G$71&amp;$AB48)),"")</f>
        <v/>
      </c>
      <c r="O48" s="30" t="str">
        <f ca="1">IFERROR(IF(ISBLANK(INDIRECT("'"&amp;'[1]RFR govt bond summary'!$C$3&amp;"!"&amp;'[1]RFR govt bond summary'!$G$72&amp;$AB48)),"",INDIRECT("'"&amp;'[1]RFR govt bond summary'!$C$3&amp;"!"&amp;'[1]RFR govt bond summary'!$G$72&amp;$AB48)),"")</f>
        <v/>
      </c>
      <c r="P48" s="30" t="str">
        <f ca="1">IFERROR(IF(ISBLANK(INDIRECT("'"&amp;'[1]RFR govt bond summary'!$C$3&amp;"!"&amp;'[1]RFR govt bond summary'!$G$73&amp;$AB48)),"",INDIRECT("'"&amp;'[1]RFR govt bond summary'!$C$3&amp;"!"&amp;'[1]RFR govt bond summary'!$G$73&amp;$AB48)),"")</f>
        <v/>
      </c>
      <c r="Q48" s="30" t="str">
        <f ca="1">IFERROR(IF(ISBLANK(INDIRECT("'"&amp;'[1]RFR govt bond summary'!$C$3&amp;"!"&amp;'[1]RFR govt bond summary'!$G$74&amp;$AB48)),"",INDIRECT("'"&amp;'[1]RFR govt bond summary'!$C$3&amp;"!"&amp;'[1]RFR govt bond summary'!$G$74&amp;$AB48)),"")</f>
        <v/>
      </c>
      <c r="R48" s="30" t="str">
        <f ca="1">IFERROR(IF(ISBLANK(INDIRECT("'"&amp;'[1]RFR govt bond summary'!$C$3&amp;"!"&amp;'[1]RFR govt bond summary'!$G$75&amp;$AB48)),"",INDIRECT("'"&amp;'[1]RFR govt bond summary'!$C$3&amp;"!"&amp;'[1]RFR govt bond summary'!$G$75&amp;$AB48)),"")</f>
        <v/>
      </c>
      <c r="S48" s="30" t="str">
        <f ca="1">IFERROR(IF(ISBLANK(INDIRECT("'"&amp;'[1]RFR govt bond summary'!$C$3&amp;"!"&amp;'[1]RFR govt bond summary'!$G$76&amp;$AB48)),"",INDIRECT("'"&amp;'[1]RFR govt bond summary'!$C$3&amp;"!"&amp;'[1]RFR govt bond summary'!$G$76&amp;$AB48)),"")</f>
        <v/>
      </c>
      <c r="T48" s="30" t="str">
        <f ca="1">IFERROR(IF(ISBLANK(INDIRECT("'"&amp;'[1]RFR govt bond summary'!$C$3&amp;"!"&amp;'[1]RFR govt bond summary'!$G$77&amp;$AB48)),"",INDIRECT("'"&amp;'[1]RFR govt bond summary'!$C$3&amp;"!"&amp;'[1]RFR govt bond summary'!$G$77&amp;$AB48)),"")</f>
        <v/>
      </c>
      <c r="U48" s="30" t="str">
        <f ca="1">IFERROR(IF(ISBLANK(INDIRECT("'"&amp;'[1]RFR govt bond summary'!$C$3&amp;"!"&amp;'[1]RFR govt bond summary'!$G$78&amp;$AB48)),"",INDIRECT("'"&amp;'[1]RFR govt bond summary'!$C$3&amp;"!"&amp;'[1]RFR govt bond summary'!$G$78&amp;$AB48)),"")</f>
        <v/>
      </c>
      <c r="V48" s="30" t="str">
        <f ca="1">IFERROR(IF(ISBLANK(INDIRECT("'"&amp;'[1]RFR govt bond summary'!$C$3&amp;"!"&amp;'[1]RFR govt bond summary'!$G$79&amp;$AB48)),"",INDIRECT("'"&amp;'[1]RFR govt bond summary'!$C$3&amp;"!"&amp;'[1]RFR govt bond summary'!$G$79&amp;$AB48)),"")</f>
        <v/>
      </c>
      <c r="W48" s="30" t="str">
        <f ca="1">IFERROR(IF(ISBLANK(INDIRECT("'"&amp;'[1]RFR govt bond summary'!$C$3&amp;"!"&amp;'[1]RFR govt bond summary'!$G$80&amp;$AB48)),"",INDIRECT("'"&amp;'[1]RFR govt bond summary'!$C$3&amp;"!"&amp;'[1]RFR govt bond summary'!$G$80&amp;$AB48)),"")</f>
        <v/>
      </c>
      <c r="X48" s="30" t="str">
        <f ca="1">IFERROR(IF(ISBLANK(INDIRECT("'"&amp;'[1]RFR govt bond summary'!$C$3&amp;"!"&amp;'[1]RFR govt bond summary'!$G$81&amp;$AB48)),"",INDIRECT("'"&amp;'[1]RFR govt bond summary'!$C$3&amp;"!"&amp;'[1]RFR govt bond summary'!$G$81&amp;$AB48)),"")</f>
        <v/>
      </c>
      <c r="Y48" s="30" t="str">
        <f ca="1">IFERROR(IF(ISBLANK(INDIRECT("'"&amp;'[1]RFR govt bond summary'!$C$3&amp;"!"&amp;'[1]RFR govt bond summary'!$G$82&amp;$AB48)),"",INDIRECT("'"&amp;'[1]RFR govt bond summary'!$C$3&amp;"!"&amp;'[1]RFR govt bond summary'!$G$82&amp;$AB48)),"")</f>
        <v/>
      </c>
      <c r="Z48" s="30" t="str">
        <f ca="1">IFERROR(IF(ISBLANK(INDIRECT("'"&amp;'[1]RFR govt bond summary'!$C$3&amp;"!"&amp;'[1]RFR govt bond summary'!$G$83&amp;$AB48)),"",INDIRECT("'"&amp;'[1]RFR govt bond summary'!$C$3&amp;"!"&amp;'[1]RFR govt bond summary'!$G$83&amp;$AB48)),"")</f>
        <v/>
      </c>
      <c r="AA48" s="30" t="str">
        <f ca="1">IFERROR(IF(ISBLANK(INDIRECT("'"&amp;'[1]RFR govt bond summary'!$C$3&amp;"!"&amp;'[1]RFR govt bond summary'!$G$84&amp;$AB48)),"",INDIRECT("'"&amp;'[1]RFR govt bond summary'!$C$3&amp;"!"&amp;'[1]RFR govt bond summary'!$G$84&amp;$AB48)),"")</f>
        <v/>
      </c>
      <c r="AB48" s="19">
        <f t="shared" si="6"/>
        <v>62</v>
      </c>
      <c r="AD48" s="66">
        <f t="shared" si="0"/>
        <v>44795.25</v>
      </c>
      <c r="AE48" s="2">
        <f t="shared" si="1"/>
        <v>3.7289527720739222</v>
      </c>
      <c r="AF48" s="2">
        <f t="shared" si="2"/>
        <v>5.6454483230663932</v>
      </c>
      <c r="AG48" s="35">
        <f t="shared" si="3"/>
        <v>0.28900000000000015</v>
      </c>
      <c r="AH48" s="2">
        <f t="shared" si="4"/>
        <v>2.3896689285714285</v>
      </c>
      <c r="AI48" s="20">
        <f t="shared" si="5"/>
        <v>2.4039452225418811</v>
      </c>
    </row>
    <row r="49" spans="2:35" x14ac:dyDescent="0.35">
      <c r="B49" s="29">
        <v>42970</v>
      </c>
      <c r="C49" s="30"/>
      <c r="D49" s="30"/>
      <c r="E49" s="30"/>
      <c r="F49" s="30">
        <v>2.2149999999999999</v>
      </c>
      <c r="G49" s="30">
        <v>2.5089999999999999</v>
      </c>
      <c r="H49" s="30"/>
      <c r="I49" s="30"/>
      <c r="J49" s="30"/>
      <c r="K49" s="30"/>
      <c r="L49" s="30" t="str">
        <f ca="1">IFERROR(IF(ISBLANK(INDIRECT("'"&amp;'[1]RFR govt bond summary'!$C$3&amp;"!"&amp;'[1]RFR govt bond summary'!$G$69&amp;$AB49)),"",INDIRECT("'"&amp;'[1]RFR govt bond summary'!$C$3&amp;"!"&amp;'[1]RFR govt bond summary'!$G$69&amp;$AB49)),"")</f>
        <v/>
      </c>
      <c r="M49" s="30" t="str">
        <f ca="1">IFERROR(IF(ISBLANK(INDIRECT("'"&amp;'[1]RFR govt bond summary'!$C$3&amp;"!"&amp;'[1]RFR govt bond summary'!$G$70&amp;$AB49)),"",INDIRECT("'"&amp;'[1]RFR govt bond summary'!$C$3&amp;"!"&amp;'[1]RFR govt bond summary'!$G$70&amp;$AB49)),"")</f>
        <v/>
      </c>
      <c r="N49" s="30" t="str">
        <f ca="1">IFERROR(IF(ISBLANK(INDIRECT("'"&amp;'[1]RFR govt bond summary'!$C$3&amp;"!"&amp;'[1]RFR govt bond summary'!$G$71&amp;$AB49)),"",INDIRECT("'"&amp;'[1]RFR govt bond summary'!$C$3&amp;"!"&amp;'[1]RFR govt bond summary'!$G$71&amp;$AB49)),"")</f>
        <v/>
      </c>
      <c r="O49" s="30" t="str">
        <f ca="1">IFERROR(IF(ISBLANK(INDIRECT("'"&amp;'[1]RFR govt bond summary'!$C$3&amp;"!"&amp;'[1]RFR govt bond summary'!$G$72&amp;$AB49)),"",INDIRECT("'"&amp;'[1]RFR govt bond summary'!$C$3&amp;"!"&amp;'[1]RFR govt bond summary'!$G$72&amp;$AB49)),"")</f>
        <v/>
      </c>
      <c r="P49" s="30" t="str">
        <f ca="1">IFERROR(IF(ISBLANK(INDIRECT("'"&amp;'[1]RFR govt bond summary'!$C$3&amp;"!"&amp;'[1]RFR govt bond summary'!$G$73&amp;$AB49)),"",INDIRECT("'"&amp;'[1]RFR govt bond summary'!$C$3&amp;"!"&amp;'[1]RFR govt bond summary'!$G$73&amp;$AB49)),"")</f>
        <v/>
      </c>
      <c r="Q49" s="30" t="str">
        <f ca="1">IFERROR(IF(ISBLANK(INDIRECT("'"&amp;'[1]RFR govt bond summary'!$C$3&amp;"!"&amp;'[1]RFR govt bond summary'!$G$74&amp;$AB49)),"",INDIRECT("'"&amp;'[1]RFR govt bond summary'!$C$3&amp;"!"&amp;'[1]RFR govt bond summary'!$G$74&amp;$AB49)),"")</f>
        <v/>
      </c>
      <c r="R49" s="30" t="str">
        <f ca="1">IFERROR(IF(ISBLANK(INDIRECT("'"&amp;'[1]RFR govt bond summary'!$C$3&amp;"!"&amp;'[1]RFR govt bond summary'!$G$75&amp;$AB49)),"",INDIRECT("'"&amp;'[1]RFR govt bond summary'!$C$3&amp;"!"&amp;'[1]RFR govt bond summary'!$G$75&amp;$AB49)),"")</f>
        <v/>
      </c>
      <c r="S49" s="30" t="str">
        <f ca="1">IFERROR(IF(ISBLANK(INDIRECT("'"&amp;'[1]RFR govt bond summary'!$C$3&amp;"!"&amp;'[1]RFR govt bond summary'!$G$76&amp;$AB49)),"",INDIRECT("'"&amp;'[1]RFR govt bond summary'!$C$3&amp;"!"&amp;'[1]RFR govt bond summary'!$G$76&amp;$AB49)),"")</f>
        <v/>
      </c>
      <c r="T49" s="30" t="str">
        <f ca="1">IFERROR(IF(ISBLANK(INDIRECT("'"&amp;'[1]RFR govt bond summary'!$C$3&amp;"!"&amp;'[1]RFR govt bond summary'!$G$77&amp;$AB49)),"",INDIRECT("'"&amp;'[1]RFR govt bond summary'!$C$3&amp;"!"&amp;'[1]RFR govt bond summary'!$G$77&amp;$AB49)),"")</f>
        <v/>
      </c>
      <c r="U49" s="30" t="str">
        <f ca="1">IFERROR(IF(ISBLANK(INDIRECT("'"&amp;'[1]RFR govt bond summary'!$C$3&amp;"!"&amp;'[1]RFR govt bond summary'!$G$78&amp;$AB49)),"",INDIRECT("'"&amp;'[1]RFR govt bond summary'!$C$3&amp;"!"&amp;'[1]RFR govt bond summary'!$G$78&amp;$AB49)),"")</f>
        <v/>
      </c>
      <c r="V49" s="30" t="str">
        <f ca="1">IFERROR(IF(ISBLANK(INDIRECT("'"&amp;'[1]RFR govt bond summary'!$C$3&amp;"!"&amp;'[1]RFR govt bond summary'!$G$79&amp;$AB49)),"",INDIRECT("'"&amp;'[1]RFR govt bond summary'!$C$3&amp;"!"&amp;'[1]RFR govt bond summary'!$G$79&amp;$AB49)),"")</f>
        <v/>
      </c>
      <c r="W49" s="30" t="str">
        <f ca="1">IFERROR(IF(ISBLANK(INDIRECT("'"&amp;'[1]RFR govt bond summary'!$C$3&amp;"!"&amp;'[1]RFR govt bond summary'!$G$80&amp;$AB49)),"",INDIRECT("'"&amp;'[1]RFR govt bond summary'!$C$3&amp;"!"&amp;'[1]RFR govt bond summary'!$G$80&amp;$AB49)),"")</f>
        <v/>
      </c>
      <c r="X49" s="30" t="str">
        <f ca="1">IFERROR(IF(ISBLANK(INDIRECT("'"&amp;'[1]RFR govt bond summary'!$C$3&amp;"!"&amp;'[1]RFR govt bond summary'!$G$81&amp;$AB49)),"",INDIRECT("'"&amp;'[1]RFR govt bond summary'!$C$3&amp;"!"&amp;'[1]RFR govt bond summary'!$G$81&amp;$AB49)),"")</f>
        <v/>
      </c>
      <c r="Y49" s="30" t="str">
        <f ca="1">IFERROR(IF(ISBLANK(INDIRECT("'"&amp;'[1]RFR govt bond summary'!$C$3&amp;"!"&amp;'[1]RFR govt bond summary'!$G$82&amp;$AB49)),"",INDIRECT("'"&amp;'[1]RFR govt bond summary'!$C$3&amp;"!"&amp;'[1]RFR govt bond summary'!$G$82&amp;$AB49)),"")</f>
        <v/>
      </c>
      <c r="Z49" s="30" t="str">
        <f ca="1">IFERROR(IF(ISBLANK(INDIRECT("'"&amp;'[1]RFR govt bond summary'!$C$3&amp;"!"&amp;'[1]RFR govt bond summary'!$G$83&amp;$AB49)),"",INDIRECT("'"&amp;'[1]RFR govt bond summary'!$C$3&amp;"!"&amp;'[1]RFR govt bond summary'!$G$83&amp;$AB49)),"")</f>
        <v/>
      </c>
      <c r="AA49" s="30" t="str">
        <f ca="1">IFERROR(IF(ISBLANK(INDIRECT("'"&amp;'[1]RFR govt bond summary'!$C$3&amp;"!"&amp;'[1]RFR govt bond summary'!$G$84&amp;$AB49)),"",INDIRECT("'"&amp;'[1]RFR govt bond summary'!$C$3&amp;"!"&amp;'[1]RFR govt bond summary'!$G$84&amp;$AB49)),"")</f>
        <v/>
      </c>
      <c r="AB49" s="19">
        <f t="shared" si="6"/>
        <v>63</v>
      </c>
      <c r="AD49" s="66">
        <f t="shared" si="0"/>
        <v>44796.25</v>
      </c>
      <c r="AE49" s="2">
        <f t="shared" si="1"/>
        <v>3.7262149212867897</v>
      </c>
      <c r="AF49" s="2">
        <f t="shared" si="2"/>
        <v>5.6427104722792611</v>
      </c>
      <c r="AG49" s="35">
        <f t="shared" si="3"/>
        <v>0.29400000000000004</v>
      </c>
      <c r="AH49" s="2">
        <f t="shared" si="4"/>
        <v>2.4104049999999999</v>
      </c>
      <c r="AI49" s="20">
        <f t="shared" si="5"/>
        <v>2.4249301306600746</v>
      </c>
    </row>
    <row r="50" spans="2:35" x14ac:dyDescent="0.35">
      <c r="B50" s="29">
        <v>42971</v>
      </c>
      <c r="C50" s="30"/>
      <c r="D50" s="30"/>
      <c r="E50" s="30"/>
      <c r="F50" s="30">
        <v>2.2050000000000001</v>
      </c>
      <c r="G50" s="30">
        <v>2.5030000000000001</v>
      </c>
      <c r="H50" s="30"/>
      <c r="I50" s="30"/>
      <c r="J50" s="30"/>
      <c r="K50" s="30"/>
      <c r="L50" s="30" t="str">
        <f ca="1">IFERROR(IF(ISBLANK(INDIRECT("'"&amp;'[1]RFR govt bond summary'!$C$3&amp;"!"&amp;'[1]RFR govt bond summary'!$G$69&amp;$AB50)),"",INDIRECT("'"&amp;'[1]RFR govt bond summary'!$C$3&amp;"!"&amp;'[1]RFR govt bond summary'!$G$69&amp;$AB50)),"")</f>
        <v/>
      </c>
      <c r="M50" s="30" t="str">
        <f ca="1">IFERROR(IF(ISBLANK(INDIRECT("'"&amp;'[1]RFR govt bond summary'!$C$3&amp;"!"&amp;'[1]RFR govt bond summary'!$G$70&amp;$AB50)),"",INDIRECT("'"&amp;'[1]RFR govt bond summary'!$C$3&amp;"!"&amp;'[1]RFR govt bond summary'!$G$70&amp;$AB50)),"")</f>
        <v/>
      </c>
      <c r="N50" s="30" t="str">
        <f ca="1">IFERROR(IF(ISBLANK(INDIRECT("'"&amp;'[1]RFR govt bond summary'!$C$3&amp;"!"&amp;'[1]RFR govt bond summary'!$G$71&amp;$AB50)),"",INDIRECT("'"&amp;'[1]RFR govt bond summary'!$C$3&amp;"!"&amp;'[1]RFR govt bond summary'!$G$71&amp;$AB50)),"")</f>
        <v/>
      </c>
      <c r="O50" s="30" t="str">
        <f ca="1">IFERROR(IF(ISBLANK(INDIRECT("'"&amp;'[1]RFR govt bond summary'!$C$3&amp;"!"&amp;'[1]RFR govt bond summary'!$G$72&amp;$AB50)),"",INDIRECT("'"&amp;'[1]RFR govt bond summary'!$C$3&amp;"!"&amp;'[1]RFR govt bond summary'!$G$72&amp;$AB50)),"")</f>
        <v/>
      </c>
      <c r="P50" s="30" t="str">
        <f ca="1">IFERROR(IF(ISBLANK(INDIRECT("'"&amp;'[1]RFR govt bond summary'!$C$3&amp;"!"&amp;'[1]RFR govt bond summary'!$G$73&amp;$AB50)),"",INDIRECT("'"&amp;'[1]RFR govt bond summary'!$C$3&amp;"!"&amp;'[1]RFR govt bond summary'!$G$73&amp;$AB50)),"")</f>
        <v/>
      </c>
      <c r="Q50" s="30" t="str">
        <f ca="1">IFERROR(IF(ISBLANK(INDIRECT("'"&amp;'[1]RFR govt bond summary'!$C$3&amp;"!"&amp;'[1]RFR govt bond summary'!$G$74&amp;$AB50)),"",INDIRECT("'"&amp;'[1]RFR govt bond summary'!$C$3&amp;"!"&amp;'[1]RFR govt bond summary'!$G$74&amp;$AB50)),"")</f>
        <v/>
      </c>
      <c r="R50" s="30" t="str">
        <f ca="1">IFERROR(IF(ISBLANK(INDIRECT("'"&amp;'[1]RFR govt bond summary'!$C$3&amp;"!"&amp;'[1]RFR govt bond summary'!$G$75&amp;$AB50)),"",INDIRECT("'"&amp;'[1]RFR govt bond summary'!$C$3&amp;"!"&amp;'[1]RFR govt bond summary'!$G$75&amp;$AB50)),"")</f>
        <v/>
      </c>
      <c r="S50" s="30" t="str">
        <f ca="1">IFERROR(IF(ISBLANK(INDIRECT("'"&amp;'[1]RFR govt bond summary'!$C$3&amp;"!"&amp;'[1]RFR govt bond summary'!$G$76&amp;$AB50)),"",INDIRECT("'"&amp;'[1]RFR govt bond summary'!$C$3&amp;"!"&amp;'[1]RFR govt bond summary'!$G$76&amp;$AB50)),"")</f>
        <v/>
      </c>
      <c r="T50" s="30" t="str">
        <f ca="1">IFERROR(IF(ISBLANK(INDIRECT("'"&amp;'[1]RFR govt bond summary'!$C$3&amp;"!"&amp;'[1]RFR govt bond summary'!$G$77&amp;$AB50)),"",INDIRECT("'"&amp;'[1]RFR govt bond summary'!$C$3&amp;"!"&amp;'[1]RFR govt bond summary'!$G$77&amp;$AB50)),"")</f>
        <v/>
      </c>
      <c r="U50" s="30" t="str">
        <f ca="1">IFERROR(IF(ISBLANK(INDIRECT("'"&amp;'[1]RFR govt bond summary'!$C$3&amp;"!"&amp;'[1]RFR govt bond summary'!$G$78&amp;$AB50)),"",INDIRECT("'"&amp;'[1]RFR govt bond summary'!$C$3&amp;"!"&amp;'[1]RFR govt bond summary'!$G$78&amp;$AB50)),"")</f>
        <v/>
      </c>
      <c r="V50" s="30" t="str">
        <f ca="1">IFERROR(IF(ISBLANK(INDIRECT("'"&amp;'[1]RFR govt bond summary'!$C$3&amp;"!"&amp;'[1]RFR govt bond summary'!$G$79&amp;$AB50)),"",INDIRECT("'"&amp;'[1]RFR govt bond summary'!$C$3&amp;"!"&amp;'[1]RFR govt bond summary'!$G$79&amp;$AB50)),"")</f>
        <v/>
      </c>
      <c r="W50" s="30" t="str">
        <f ca="1">IFERROR(IF(ISBLANK(INDIRECT("'"&amp;'[1]RFR govt bond summary'!$C$3&amp;"!"&amp;'[1]RFR govt bond summary'!$G$80&amp;$AB50)),"",INDIRECT("'"&amp;'[1]RFR govt bond summary'!$C$3&amp;"!"&amp;'[1]RFR govt bond summary'!$G$80&amp;$AB50)),"")</f>
        <v/>
      </c>
      <c r="X50" s="30" t="str">
        <f ca="1">IFERROR(IF(ISBLANK(INDIRECT("'"&amp;'[1]RFR govt bond summary'!$C$3&amp;"!"&amp;'[1]RFR govt bond summary'!$G$81&amp;$AB50)),"",INDIRECT("'"&amp;'[1]RFR govt bond summary'!$C$3&amp;"!"&amp;'[1]RFR govt bond summary'!$G$81&amp;$AB50)),"")</f>
        <v/>
      </c>
      <c r="Y50" s="30" t="str">
        <f ca="1">IFERROR(IF(ISBLANK(INDIRECT("'"&amp;'[1]RFR govt bond summary'!$C$3&amp;"!"&amp;'[1]RFR govt bond summary'!$G$82&amp;$AB50)),"",INDIRECT("'"&amp;'[1]RFR govt bond summary'!$C$3&amp;"!"&amp;'[1]RFR govt bond summary'!$G$82&amp;$AB50)),"")</f>
        <v/>
      </c>
      <c r="Z50" s="30" t="str">
        <f ca="1">IFERROR(IF(ISBLANK(INDIRECT("'"&amp;'[1]RFR govt bond summary'!$C$3&amp;"!"&amp;'[1]RFR govt bond summary'!$G$83&amp;$AB50)),"",INDIRECT("'"&amp;'[1]RFR govt bond summary'!$C$3&amp;"!"&amp;'[1]RFR govt bond summary'!$G$83&amp;$AB50)),"")</f>
        <v/>
      </c>
      <c r="AA50" s="30" t="str">
        <f ca="1">IFERROR(IF(ISBLANK(INDIRECT("'"&amp;'[1]RFR govt bond summary'!$C$3&amp;"!"&amp;'[1]RFR govt bond summary'!$G$84&amp;$AB50)),"",INDIRECT("'"&amp;'[1]RFR govt bond summary'!$C$3&amp;"!"&amp;'[1]RFR govt bond summary'!$G$84&amp;$AB50)),"")</f>
        <v/>
      </c>
      <c r="AB50" s="19">
        <f t="shared" si="6"/>
        <v>64</v>
      </c>
      <c r="AD50" s="66">
        <f t="shared" si="0"/>
        <v>44797.25</v>
      </c>
      <c r="AE50" s="2">
        <f t="shared" si="1"/>
        <v>3.7234770704996576</v>
      </c>
      <c r="AF50" s="2">
        <f t="shared" si="2"/>
        <v>5.6399726214921291</v>
      </c>
      <c r="AG50" s="35">
        <f t="shared" si="3"/>
        <v>0.29800000000000004</v>
      </c>
      <c r="AH50" s="2">
        <f t="shared" si="4"/>
        <v>2.403489285714286</v>
      </c>
      <c r="AI50" s="20">
        <f t="shared" si="5"/>
        <v>2.4179311875806464</v>
      </c>
    </row>
    <row r="51" spans="2:35" x14ac:dyDescent="0.35">
      <c r="B51" s="29">
        <v>42972</v>
      </c>
      <c r="C51" s="30"/>
      <c r="D51" s="30"/>
      <c r="E51" s="30"/>
      <c r="F51" s="30">
        <v>2.1920000000000002</v>
      </c>
      <c r="G51" s="30">
        <v>2.4859999999999998</v>
      </c>
      <c r="H51" s="30"/>
      <c r="I51" s="30"/>
      <c r="J51" s="30"/>
      <c r="K51" s="30"/>
      <c r="L51" s="30" t="str">
        <f ca="1">IFERROR(IF(ISBLANK(INDIRECT("'"&amp;'[1]RFR govt bond summary'!$C$3&amp;"!"&amp;'[1]RFR govt bond summary'!$G$69&amp;$AB51)),"",INDIRECT("'"&amp;'[1]RFR govt bond summary'!$C$3&amp;"!"&amp;'[1]RFR govt bond summary'!$G$69&amp;$AB51)),"")</f>
        <v/>
      </c>
      <c r="M51" s="30" t="str">
        <f ca="1">IFERROR(IF(ISBLANK(INDIRECT("'"&amp;'[1]RFR govt bond summary'!$C$3&amp;"!"&amp;'[1]RFR govt bond summary'!$G$70&amp;$AB51)),"",INDIRECT("'"&amp;'[1]RFR govt bond summary'!$C$3&amp;"!"&amp;'[1]RFR govt bond summary'!$G$70&amp;$AB51)),"")</f>
        <v/>
      </c>
      <c r="N51" s="30" t="str">
        <f ca="1">IFERROR(IF(ISBLANK(INDIRECT("'"&amp;'[1]RFR govt bond summary'!$C$3&amp;"!"&amp;'[1]RFR govt bond summary'!$G$71&amp;$AB51)),"",INDIRECT("'"&amp;'[1]RFR govt bond summary'!$C$3&amp;"!"&amp;'[1]RFR govt bond summary'!$G$71&amp;$AB51)),"")</f>
        <v/>
      </c>
      <c r="O51" s="30" t="str">
        <f ca="1">IFERROR(IF(ISBLANK(INDIRECT("'"&amp;'[1]RFR govt bond summary'!$C$3&amp;"!"&amp;'[1]RFR govt bond summary'!$G$72&amp;$AB51)),"",INDIRECT("'"&amp;'[1]RFR govt bond summary'!$C$3&amp;"!"&amp;'[1]RFR govt bond summary'!$G$72&amp;$AB51)),"")</f>
        <v/>
      </c>
      <c r="P51" s="30" t="str">
        <f ca="1">IFERROR(IF(ISBLANK(INDIRECT("'"&amp;'[1]RFR govt bond summary'!$C$3&amp;"!"&amp;'[1]RFR govt bond summary'!$G$73&amp;$AB51)),"",INDIRECT("'"&amp;'[1]RFR govt bond summary'!$C$3&amp;"!"&amp;'[1]RFR govt bond summary'!$G$73&amp;$AB51)),"")</f>
        <v/>
      </c>
      <c r="Q51" s="30" t="str">
        <f ca="1">IFERROR(IF(ISBLANK(INDIRECT("'"&amp;'[1]RFR govt bond summary'!$C$3&amp;"!"&amp;'[1]RFR govt bond summary'!$G$74&amp;$AB51)),"",INDIRECT("'"&amp;'[1]RFR govt bond summary'!$C$3&amp;"!"&amp;'[1]RFR govt bond summary'!$G$74&amp;$AB51)),"")</f>
        <v/>
      </c>
      <c r="R51" s="30" t="str">
        <f ca="1">IFERROR(IF(ISBLANK(INDIRECT("'"&amp;'[1]RFR govt bond summary'!$C$3&amp;"!"&amp;'[1]RFR govt bond summary'!$G$75&amp;$AB51)),"",INDIRECT("'"&amp;'[1]RFR govt bond summary'!$C$3&amp;"!"&amp;'[1]RFR govt bond summary'!$G$75&amp;$AB51)),"")</f>
        <v/>
      </c>
      <c r="S51" s="30" t="str">
        <f ca="1">IFERROR(IF(ISBLANK(INDIRECT("'"&amp;'[1]RFR govt bond summary'!$C$3&amp;"!"&amp;'[1]RFR govt bond summary'!$G$76&amp;$AB51)),"",INDIRECT("'"&amp;'[1]RFR govt bond summary'!$C$3&amp;"!"&amp;'[1]RFR govt bond summary'!$G$76&amp;$AB51)),"")</f>
        <v/>
      </c>
      <c r="T51" s="30" t="str">
        <f ca="1">IFERROR(IF(ISBLANK(INDIRECT("'"&amp;'[1]RFR govt bond summary'!$C$3&amp;"!"&amp;'[1]RFR govt bond summary'!$G$77&amp;$AB51)),"",INDIRECT("'"&amp;'[1]RFR govt bond summary'!$C$3&amp;"!"&amp;'[1]RFR govt bond summary'!$G$77&amp;$AB51)),"")</f>
        <v/>
      </c>
      <c r="U51" s="30" t="str">
        <f ca="1">IFERROR(IF(ISBLANK(INDIRECT("'"&amp;'[1]RFR govt bond summary'!$C$3&amp;"!"&amp;'[1]RFR govt bond summary'!$G$78&amp;$AB51)),"",INDIRECT("'"&amp;'[1]RFR govt bond summary'!$C$3&amp;"!"&amp;'[1]RFR govt bond summary'!$G$78&amp;$AB51)),"")</f>
        <v/>
      </c>
      <c r="V51" s="30" t="str">
        <f ca="1">IFERROR(IF(ISBLANK(INDIRECT("'"&amp;'[1]RFR govt bond summary'!$C$3&amp;"!"&amp;'[1]RFR govt bond summary'!$G$79&amp;$AB51)),"",INDIRECT("'"&amp;'[1]RFR govt bond summary'!$C$3&amp;"!"&amp;'[1]RFR govt bond summary'!$G$79&amp;$AB51)),"")</f>
        <v/>
      </c>
      <c r="W51" s="30" t="str">
        <f ca="1">IFERROR(IF(ISBLANK(INDIRECT("'"&amp;'[1]RFR govt bond summary'!$C$3&amp;"!"&amp;'[1]RFR govt bond summary'!$G$80&amp;$AB51)),"",INDIRECT("'"&amp;'[1]RFR govt bond summary'!$C$3&amp;"!"&amp;'[1]RFR govt bond summary'!$G$80&amp;$AB51)),"")</f>
        <v/>
      </c>
      <c r="X51" s="30" t="str">
        <f ca="1">IFERROR(IF(ISBLANK(INDIRECT("'"&amp;'[1]RFR govt bond summary'!$C$3&amp;"!"&amp;'[1]RFR govt bond summary'!$G$81&amp;$AB51)),"",INDIRECT("'"&amp;'[1]RFR govt bond summary'!$C$3&amp;"!"&amp;'[1]RFR govt bond summary'!$G$81&amp;$AB51)),"")</f>
        <v/>
      </c>
      <c r="Y51" s="30" t="str">
        <f ca="1">IFERROR(IF(ISBLANK(INDIRECT("'"&amp;'[1]RFR govt bond summary'!$C$3&amp;"!"&amp;'[1]RFR govt bond summary'!$G$82&amp;$AB51)),"",INDIRECT("'"&amp;'[1]RFR govt bond summary'!$C$3&amp;"!"&amp;'[1]RFR govt bond summary'!$G$82&amp;$AB51)),"")</f>
        <v/>
      </c>
      <c r="Z51" s="30" t="str">
        <f ca="1">IFERROR(IF(ISBLANK(INDIRECT("'"&amp;'[1]RFR govt bond summary'!$C$3&amp;"!"&amp;'[1]RFR govt bond summary'!$G$83&amp;$AB51)),"",INDIRECT("'"&amp;'[1]RFR govt bond summary'!$C$3&amp;"!"&amp;'[1]RFR govt bond summary'!$G$83&amp;$AB51)),"")</f>
        <v/>
      </c>
      <c r="AA51" s="30" t="str">
        <f ca="1">IFERROR(IF(ISBLANK(INDIRECT("'"&amp;'[1]RFR govt bond summary'!$C$3&amp;"!"&amp;'[1]RFR govt bond summary'!$G$84&amp;$AB51)),"",INDIRECT("'"&amp;'[1]RFR govt bond summary'!$C$3&amp;"!"&amp;'[1]RFR govt bond summary'!$G$84&amp;$AB51)),"")</f>
        <v/>
      </c>
      <c r="AB51" s="19">
        <f t="shared" si="6"/>
        <v>65</v>
      </c>
      <c r="AD51" s="66">
        <f t="shared" si="0"/>
        <v>44798.25</v>
      </c>
      <c r="AE51" s="2">
        <f t="shared" si="1"/>
        <v>3.7207392197125255</v>
      </c>
      <c r="AF51" s="2">
        <f t="shared" si="2"/>
        <v>5.637234770704997</v>
      </c>
      <c r="AG51" s="35">
        <f t="shared" si="3"/>
        <v>0.29399999999999959</v>
      </c>
      <c r="AH51" s="2">
        <f t="shared" si="4"/>
        <v>2.388245</v>
      </c>
      <c r="AI51" s="20">
        <f t="shared" si="5"/>
        <v>2.4025042854500578</v>
      </c>
    </row>
    <row r="52" spans="2:35" x14ac:dyDescent="0.35">
      <c r="B52" s="29">
        <v>42975</v>
      </c>
      <c r="C52" s="30"/>
      <c r="D52" s="30"/>
      <c r="E52" s="30"/>
      <c r="F52" s="30">
        <v>2.1949999999999998</v>
      </c>
      <c r="G52" s="30">
        <v>2.4870000000000001</v>
      </c>
      <c r="H52" s="30"/>
      <c r="I52" s="30"/>
      <c r="J52" s="30"/>
      <c r="K52" s="30"/>
      <c r="L52" s="30" t="str">
        <f ca="1">IFERROR(IF(ISBLANK(INDIRECT("'"&amp;'[1]RFR govt bond summary'!$C$3&amp;"!"&amp;'[1]RFR govt bond summary'!$G$69&amp;$AB52)),"",INDIRECT("'"&amp;'[1]RFR govt bond summary'!$C$3&amp;"!"&amp;'[1]RFR govt bond summary'!$G$69&amp;$AB52)),"")</f>
        <v/>
      </c>
      <c r="M52" s="30" t="str">
        <f ca="1">IFERROR(IF(ISBLANK(INDIRECT("'"&amp;'[1]RFR govt bond summary'!$C$3&amp;"!"&amp;'[1]RFR govt bond summary'!$G$70&amp;$AB52)),"",INDIRECT("'"&amp;'[1]RFR govt bond summary'!$C$3&amp;"!"&amp;'[1]RFR govt bond summary'!$G$70&amp;$AB52)),"")</f>
        <v/>
      </c>
      <c r="N52" s="30" t="str">
        <f ca="1">IFERROR(IF(ISBLANK(INDIRECT("'"&amp;'[1]RFR govt bond summary'!$C$3&amp;"!"&amp;'[1]RFR govt bond summary'!$G$71&amp;$AB52)),"",INDIRECT("'"&amp;'[1]RFR govt bond summary'!$C$3&amp;"!"&amp;'[1]RFR govt bond summary'!$G$71&amp;$AB52)),"")</f>
        <v/>
      </c>
      <c r="O52" s="30" t="str">
        <f ca="1">IFERROR(IF(ISBLANK(INDIRECT("'"&amp;'[1]RFR govt bond summary'!$C$3&amp;"!"&amp;'[1]RFR govt bond summary'!$G$72&amp;$AB52)),"",INDIRECT("'"&amp;'[1]RFR govt bond summary'!$C$3&amp;"!"&amp;'[1]RFR govt bond summary'!$G$72&amp;$AB52)),"")</f>
        <v/>
      </c>
      <c r="P52" s="30" t="str">
        <f ca="1">IFERROR(IF(ISBLANK(INDIRECT("'"&amp;'[1]RFR govt bond summary'!$C$3&amp;"!"&amp;'[1]RFR govt bond summary'!$G$73&amp;$AB52)),"",INDIRECT("'"&amp;'[1]RFR govt bond summary'!$C$3&amp;"!"&amp;'[1]RFR govt bond summary'!$G$73&amp;$AB52)),"")</f>
        <v/>
      </c>
      <c r="Q52" s="30" t="str">
        <f ca="1">IFERROR(IF(ISBLANK(INDIRECT("'"&amp;'[1]RFR govt bond summary'!$C$3&amp;"!"&amp;'[1]RFR govt bond summary'!$G$74&amp;$AB52)),"",INDIRECT("'"&amp;'[1]RFR govt bond summary'!$C$3&amp;"!"&amp;'[1]RFR govt bond summary'!$G$74&amp;$AB52)),"")</f>
        <v/>
      </c>
      <c r="R52" s="30" t="str">
        <f ca="1">IFERROR(IF(ISBLANK(INDIRECT("'"&amp;'[1]RFR govt bond summary'!$C$3&amp;"!"&amp;'[1]RFR govt bond summary'!$G$75&amp;$AB52)),"",INDIRECT("'"&amp;'[1]RFR govt bond summary'!$C$3&amp;"!"&amp;'[1]RFR govt bond summary'!$G$75&amp;$AB52)),"")</f>
        <v/>
      </c>
      <c r="S52" s="30" t="str">
        <f ca="1">IFERROR(IF(ISBLANK(INDIRECT("'"&amp;'[1]RFR govt bond summary'!$C$3&amp;"!"&amp;'[1]RFR govt bond summary'!$G$76&amp;$AB52)),"",INDIRECT("'"&amp;'[1]RFR govt bond summary'!$C$3&amp;"!"&amp;'[1]RFR govt bond summary'!$G$76&amp;$AB52)),"")</f>
        <v/>
      </c>
      <c r="T52" s="30" t="str">
        <f ca="1">IFERROR(IF(ISBLANK(INDIRECT("'"&amp;'[1]RFR govt bond summary'!$C$3&amp;"!"&amp;'[1]RFR govt bond summary'!$G$77&amp;$AB52)),"",INDIRECT("'"&amp;'[1]RFR govt bond summary'!$C$3&amp;"!"&amp;'[1]RFR govt bond summary'!$G$77&amp;$AB52)),"")</f>
        <v/>
      </c>
      <c r="U52" s="30" t="str">
        <f ca="1">IFERROR(IF(ISBLANK(INDIRECT("'"&amp;'[1]RFR govt bond summary'!$C$3&amp;"!"&amp;'[1]RFR govt bond summary'!$G$78&amp;$AB52)),"",INDIRECT("'"&amp;'[1]RFR govt bond summary'!$C$3&amp;"!"&amp;'[1]RFR govt bond summary'!$G$78&amp;$AB52)),"")</f>
        <v/>
      </c>
      <c r="V52" s="30" t="str">
        <f ca="1">IFERROR(IF(ISBLANK(INDIRECT("'"&amp;'[1]RFR govt bond summary'!$C$3&amp;"!"&amp;'[1]RFR govt bond summary'!$G$79&amp;$AB52)),"",INDIRECT("'"&amp;'[1]RFR govt bond summary'!$C$3&amp;"!"&amp;'[1]RFR govt bond summary'!$G$79&amp;$AB52)),"")</f>
        <v/>
      </c>
      <c r="W52" s="30" t="str">
        <f ca="1">IFERROR(IF(ISBLANK(INDIRECT("'"&amp;'[1]RFR govt bond summary'!$C$3&amp;"!"&amp;'[1]RFR govt bond summary'!$G$80&amp;$AB52)),"",INDIRECT("'"&amp;'[1]RFR govt bond summary'!$C$3&amp;"!"&amp;'[1]RFR govt bond summary'!$G$80&amp;$AB52)),"")</f>
        <v/>
      </c>
      <c r="X52" s="30" t="str">
        <f ca="1">IFERROR(IF(ISBLANK(INDIRECT("'"&amp;'[1]RFR govt bond summary'!$C$3&amp;"!"&amp;'[1]RFR govt bond summary'!$G$81&amp;$AB52)),"",INDIRECT("'"&amp;'[1]RFR govt bond summary'!$C$3&amp;"!"&amp;'[1]RFR govt bond summary'!$G$81&amp;$AB52)),"")</f>
        <v/>
      </c>
      <c r="Y52" s="30" t="str">
        <f ca="1">IFERROR(IF(ISBLANK(INDIRECT("'"&amp;'[1]RFR govt bond summary'!$C$3&amp;"!"&amp;'[1]RFR govt bond summary'!$G$82&amp;$AB52)),"",INDIRECT("'"&amp;'[1]RFR govt bond summary'!$C$3&amp;"!"&amp;'[1]RFR govt bond summary'!$G$82&amp;$AB52)),"")</f>
        <v/>
      </c>
      <c r="Z52" s="30" t="str">
        <f ca="1">IFERROR(IF(ISBLANK(INDIRECT("'"&amp;'[1]RFR govt bond summary'!$C$3&amp;"!"&amp;'[1]RFR govt bond summary'!$G$83&amp;$AB52)),"",INDIRECT("'"&amp;'[1]RFR govt bond summary'!$C$3&amp;"!"&amp;'[1]RFR govt bond summary'!$G$83&amp;$AB52)),"")</f>
        <v/>
      </c>
      <c r="AA52" s="30" t="str">
        <f ca="1">IFERROR(IF(ISBLANK(INDIRECT("'"&amp;'[1]RFR govt bond summary'!$C$3&amp;"!"&amp;'[1]RFR govt bond summary'!$G$84&amp;$AB52)),"",INDIRECT("'"&amp;'[1]RFR govt bond summary'!$C$3&amp;"!"&amp;'[1]RFR govt bond summary'!$G$84&amp;$AB52)),"")</f>
        <v/>
      </c>
      <c r="AB52" s="19">
        <f t="shared" si="6"/>
        <v>66</v>
      </c>
      <c r="AD52" s="66">
        <f t="shared" si="0"/>
        <v>44801.25</v>
      </c>
      <c r="AE52" s="2">
        <f t="shared" si="1"/>
        <v>3.7125256673511293</v>
      </c>
      <c r="AF52" s="2">
        <f t="shared" si="2"/>
        <v>5.6290212183435999</v>
      </c>
      <c r="AG52" s="35">
        <f t="shared" si="3"/>
        <v>0.29200000000000026</v>
      </c>
      <c r="AH52" s="2">
        <f t="shared" si="4"/>
        <v>2.3911614285714284</v>
      </c>
      <c r="AI52" s="20">
        <f t="shared" si="5"/>
        <v>2.4054555610151462</v>
      </c>
    </row>
    <row r="53" spans="2:35" x14ac:dyDescent="0.35">
      <c r="B53" s="29">
        <v>42976</v>
      </c>
      <c r="C53" s="30"/>
      <c r="D53" s="30"/>
      <c r="E53" s="30"/>
      <c r="F53" s="30">
        <v>2.169</v>
      </c>
      <c r="G53" s="30">
        <v>2.456</v>
      </c>
      <c r="H53" s="30"/>
      <c r="I53" s="30"/>
      <c r="J53" s="30"/>
      <c r="K53" s="30"/>
      <c r="L53" s="30" t="str">
        <f ca="1">IFERROR(IF(ISBLANK(INDIRECT("'"&amp;'[1]RFR govt bond summary'!$C$3&amp;"!"&amp;'[1]RFR govt bond summary'!$G$69&amp;$AB53)),"",INDIRECT("'"&amp;'[1]RFR govt bond summary'!$C$3&amp;"!"&amp;'[1]RFR govt bond summary'!$G$69&amp;$AB53)),"")</f>
        <v/>
      </c>
      <c r="M53" s="30" t="str">
        <f ca="1">IFERROR(IF(ISBLANK(INDIRECT("'"&amp;'[1]RFR govt bond summary'!$C$3&amp;"!"&amp;'[1]RFR govt bond summary'!$G$70&amp;$AB53)),"",INDIRECT("'"&amp;'[1]RFR govt bond summary'!$C$3&amp;"!"&amp;'[1]RFR govt bond summary'!$G$70&amp;$AB53)),"")</f>
        <v/>
      </c>
      <c r="N53" s="30" t="str">
        <f ca="1">IFERROR(IF(ISBLANK(INDIRECT("'"&amp;'[1]RFR govt bond summary'!$C$3&amp;"!"&amp;'[1]RFR govt bond summary'!$G$71&amp;$AB53)),"",INDIRECT("'"&amp;'[1]RFR govt bond summary'!$C$3&amp;"!"&amp;'[1]RFR govt bond summary'!$G$71&amp;$AB53)),"")</f>
        <v/>
      </c>
      <c r="O53" s="30" t="str">
        <f ca="1">IFERROR(IF(ISBLANK(INDIRECT("'"&amp;'[1]RFR govt bond summary'!$C$3&amp;"!"&amp;'[1]RFR govt bond summary'!$G$72&amp;$AB53)),"",INDIRECT("'"&amp;'[1]RFR govt bond summary'!$C$3&amp;"!"&amp;'[1]RFR govt bond summary'!$G$72&amp;$AB53)),"")</f>
        <v/>
      </c>
      <c r="P53" s="30" t="str">
        <f ca="1">IFERROR(IF(ISBLANK(INDIRECT("'"&amp;'[1]RFR govt bond summary'!$C$3&amp;"!"&amp;'[1]RFR govt bond summary'!$G$73&amp;$AB53)),"",INDIRECT("'"&amp;'[1]RFR govt bond summary'!$C$3&amp;"!"&amp;'[1]RFR govt bond summary'!$G$73&amp;$AB53)),"")</f>
        <v/>
      </c>
      <c r="Q53" s="30" t="str">
        <f ca="1">IFERROR(IF(ISBLANK(INDIRECT("'"&amp;'[1]RFR govt bond summary'!$C$3&amp;"!"&amp;'[1]RFR govt bond summary'!$G$74&amp;$AB53)),"",INDIRECT("'"&amp;'[1]RFR govt bond summary'!$C$3&amp;"!"&amp;'[1]RFR govt bond summary'!$G$74&amp;$AB53)),"")</f>
        <v/>
      </c>
      <c r="R53" s="30" t="str">
        <f ca="1">IFERROR(IF(ISBLANK(INDIRECT("'"&amp;'[1]RFR govt bond summary'!$C$3&amp;"!"&amp;'[1]RFR govt bond summary'!$G$75&amp;$AB53)),"",INDIRECT("'"&amp;'[1]RFR govt bond summary'!$C$3&amp;"!"&amp;'[1]RFR govt bond summary'!$G$75&amp;$AB53)),"")</f>
        <v/>
      </c>
      <c r="S53" s="30" t="str">
        <f ca="1">IFERROR(IF(ISBLANK(INDIRECT("'"&amp;'[1]RFR govt bond summary'!$C$3&amp;"!"&amp;'[1]RFR govt bond summary'!$G$76&amp;$AB53)),"",INDIRECT("'"&amp;'[1]RFR govt bond summary'!$C$3&amp;"!"&amp;'[1]RFR govt bond summary'!$G$76&amp;$AB53)),"")</f>
        <v/>
      </c>
      <c r="T53" s="30" t="str">
        <f ca="1">IFERROR(IF(ISBLANK(INDIRECT("'"&amp;'[1]RFR govt bond summary'!$C$3&amp;"!"&amp;'[1]RFR govt bond summary'!$G$77&amp;$AB53)),"",INDIRECT("'"&amp;'[1]RFR govt bond summary'!$C$3&amp;"!"&amp;'[1]RFR govt bond summary'!$G$77&amp;$AB53)),"")</f>
        <v/>
      </c>
      <c r="U53" s="30" t="str">
        <f ca="1">IFERROR(IF(ISBLANK(INDIRECT("'"&amp;'[1]RFR govt bond summary'!$C$3&amp;"!"&amp;'[1]RFR govt bond summary'!$G$78&amp;$AB53)),"",INDIRECT("'"&amp;'[1]RFR govt bond summary'!$C$3&amp;"!"&amp;'[1]RFR govt bond summary'!$G$78&amp;$AB53)),"")</f>
        <v/>
      </c>
      <c r="V53" s="30" t="str">
        <f ca="1">IFERROR(IF(ISBLANK(INDIRECT("'"&amp;'[1]RFR govt bond summary'!$C$3&amp;"!"&amp;'[1]RFR govt bond summary'!$G$79&amp;$AB53)),"",INDIRECT("'"&amp;'[1]RFR govt bond summary'!$C$3&amp;"!"&amp;'[1]RFR govt bond summary'!$G$79&amp;$AB53)),"")</f>
        <v/>
      </c>
      <c r="W53" s="30" t="str">
        <f ca="1">IFERROR(IF(ISBLANK(INDIRECT("'"&amp;'[1]RFR govt bond summary'!$C$3&amp;"!"&amp;'[1]RFR govt bond summary'!$G$80&amp;$AB53)),"",INDIRECT("'"&amp;'[1]RFR govt bond summary'!$C$3&amp;"!"&amp;'[1]RFR govt bond summary'!$G$80&amp;$AB53)),"")</f>
        <v/>
      </c>
      <c r="X53" s="30" t="str">
        <f ca="1">IFERROR(IF(ISBLANK(INDIRECT("'"&amp;'[1]RFR govt bond summary'!$C$3&amp;"!"&amp;'[1]RFR govt bond summary'!$G$81&amp;$AB53)),"",INDIRECT("'"&amp;'[1]RFR govt bond summary'!$C$3&amp;"!"&amp;'[1]RFR govt bond summary'!$G$81&amp;$AB53)),"")</f>
        <v/>
      </c>
      <c r="Y53" s="30" t="str">
        <f ca="1">IFERROR(IF(ISBLANK(INDIRECT("'"&amp;'[1]RFR govt bond summary'!$C$3&amp;"!"&amp;'[1]RFR govt bond summary'!$G$82&amp;$AB53)),"",INDIRECT("'"&amp;'[1]RFR govt bond summary'!$C$3&amp;"!"&amp;'[1]RFR govt bond summary'!$G$82&amp;$AB53)),"")</f>
        <v/>
      </c>
      <c r="Z53" s="30" t="str">
        <f ca="1">IFERROR(IF(ISBLANK(INDIRECT("'"&amp;'[1]RFR govt bond summary'!$C$3&amp;"!"&amp;'[1]RFR govt bond summary'!$G$83&amp;$AB53)),"",INDIRECT("'"&amp;'[1]RFR govt bond summary'!$C$3&amp;"!"&amp;'[1]RFR govt bond summary'!$G$83&amp;$AB53)),"")</f>
        <v/>
      </c>
      <c r="AA53" s="30" t="str">
        <f ca="1">IFERROR(IF(ISBLANK(INDIRECT("'"&amp;'[1]RFR govt bond summary'!$C$3&amp;"!"&amp;'[1]RFR govt bond summary'!$G$84&amp;$AB53)),"",INDIRECT("'"&amp;'[1]RFR govt bond summary'!$C$3&amp;"!"&amp;'[1]RFR govt bond summary'!$G$84&amp;$AB53)),"")</f>
        <v/>
      </c>
      <c r="AB53" s="19">
        <f t="shared" si="6"/>
        <v>67</v>
      </c>
      <c r="AD53" s="66">
        <f t="shared" si="0"/>
        <v>44802.25</v>
      </c>
      <c r="AE53" s="2">
        <f t="shared" si="1"/>
        <v>3.7097878165639973</v>
      </c>
      <c r="AF53" s="2">
        <f t="shared" si="2"/>
        <v>5.6262833675564679</v>
      </c>
      <c r="AG53" s="35">
        <f t="shared" si="3"/>
        <v>0.28699999999999992</v>
      </c>
      <c r="AH53" s="2">
        <f t="shared" si="4"/>
        <v>2.3622125</v>
      </c>
      <c r="AI53" s="20">
        <f t="shared" si="5"/>
        <v>2.3761626197378982</v>
      </c>
    </row>
    <row r="54" spans="2:35" x14ac:dyDescent="0.35">
      <c r="B54" s="29">
        <v>42977</v>
      </c>
      <c r="C54" s="30"/>
      <c r="D54" s="30"/>
      <c r="E54" s="30"/>
      <c r="F54" s="30">
        <v>2.1970000000000001</v>
      </c>
      <c r="G54" s="30">
        <v>2.4870000000000001</v>
      </c>
      <c r="H54" s="30"/>
      <c r="I54" s="30"/>
      <c r="J54" s="30"/>
      <c r="K54" s="30"/>
      <c r="L54" s="30" t="str">
        <f ca="1">IFERROR(IF(ISBLANK(INDIRECT("'"&amp;'[1]RFR govt bond summary'!$C$3&amp;"!"&amp;'[1]RFR govt bond summary'!$G$69&amp;$AB54)),"",INDIRECT("'"&amp;'[1]RFR govt bond summary'!$C$3&amp;"!"&amp;'[1]RFR govt bond summary'!$G$69&amp;$AB54)),"")</f>
        <v/>
      </c>
      <c r="M54" s="30" t="str">
        <f ca="1">IFERROR(IF(ISBLANK(INDIRECT("'"&amp;'[1]RFR govt bond summary'!$C$3&amp;"!"&amp;'[1]RFR govt bond summary'!$G$70&amp;$AB54)),"",INDIRECT("'"&amp;'[1]RFR govt bond summary'!$C$3&amp;"!"&amp;'[1]RFR govt bond summary'!$G$70&amp;$AB54)),"")</f>
        <v/>
      </c>
      <c r="N54" s="30" t="str">
        <f ca="1">IFERROR(IF(ISBLANK(INDIRECT("'"&amp;'[1]RFR govt bond summary'!$C$3&amp;"!"&amp;'[1]RFR govt bond summary'!$G$71&amp;$AB54)),"",INDIRECT("'"&amp;'[1]RFR govt bond summary'!$C$3&amp;"!"&amp;'[1]RFR govt bond summary'!$G$71&amp;$AB54)),"")</f>
        <v/>
      </c>
      <c r="O54" s="30" t="str">
        <f ca="1">IFERROR(IF(ISBLANK(INDIRECT("'"&amp;'[1]RFR govt bond summary'!$C$3&amp;"!"&amp;'[1]RFR govt bond summary'!$G$72&amp;$AB54)),"",INDIRECT("'"&amp;'[1]RFR govt bond summary'!$C$3&amp;"!"&amp;'[1]RFR govt bond summary'!$G$72&amp;$AB54)),"")</f>
        <v/>
      </c>
      <c r="P54" s="30" t="str">
        <f ca="1">IFERROR(IF(ISBLANK(INDIRECT("'"&amp;'[1]RFR govt bond summary'!$C$3&amp;"!"&amp;'[1]RFR govt bond summary'!$G$73&amp;$AB54)),"",INDIRECT("'"&amp;'[1]RFR govt bond summary'!$C$3&amp;"!"&amp;'[1]RFR govt bond summary'!$G$73&amp;$AB54)),"")</f>
        <v/>
      </c>
      <c r="Q54" s="30" t="str">
        <f ca="1">IFERROR(IF(ISBLANK(INDIRECT("'"&amp;'[1]RFR govt bond summary'!$C$3&amp;"!"&amp;'[1]RFR govt bond summary'!$G$74&amp;$AB54)),"",INDIRECT("'"&amp;'[1]RFR govt bond summary'!$C$3&amp;"!"&amp;'[1]RFR govt bond summary'!$G$74&amp;$AB54)),"")</f>
        <v/>
      </c>
      <c r="R54" s="30" t="str">
        <f ca="1">IFERROR(IF(ISBLANK(INDIRECT("'"&amp;'[1]RFR govt bond summary'!$C$3&amp;"!"&amp;'[1]RFR govt bond summary'!$G$75&amp;$AB54)),"",INDIRECT("'"&amp;'[1]RFR govt bond summary'!$C$3&amp;"!"&amp;'[1]RFR govt bond summary'!$G$75&amp;$AB54)),"")</f>
        <v/>
      </c>
      <c r="S54" s="30" t="str">
        <f ca="1">IFERROR(IF(ISBLANK(INDIRECT("'"&amp;'[1]RFR govt bond summary'!$C$3&amp;"!"&amp;'[1]RFR govt bond summary'!$G$76&amp;$AB54)),"",INDIRECT("'"&amp;'[1]RFR govt bond summary'!$C$3&amp;"!"&amp;'[1]RFR govt bond summary'!$G$76&amp;$AB54)),"")</f>
        <v/>
      </c>
      <c r="T54" s="30" t="str">
        <f ca="1">IFERROR(IF(ISBLANK(INDIRECT("'"&amp;'[1]RFR govt bond summary'!$C$3&amp;"!"&amp;'[1]RFR govt bond summary'!$G$77&amp;$AB54)),"",INDIRECT("'"&amp;'[1]RFR govt bond summary'!$C$3&amp;"!"&amp;'[1]RFR govt bond summary'!$G$77&amp;$AB54)),"")</f>
        <v/>
      </c>
      <c r="U54" s="30" t="str">
        <f ca="1">IFERROR(IF(ISBLANK(INDIRECT("'"&amp;'[1]RFR govt bond summary'!$C$3&amp;"!"&amp;'[1]RFR govt bond summary'!$G$78&amp;$AB54)),"",INDIRECT("'"&amp;'[1]RFR govt bond summary'!$C$3&amp;"!"&amp;'[1]RFR govt bond summary'!$G$78&amp;$AB54)),"")</f>
        <v/>
      </c>
      <c r="V54" s="30" t="str">
        <f ca="1">IFERROR(IF(ISBLANK(INDIRECT("'"&amp;'[1]RFR govt bond summary'!$C$3&amp;"!"&amp;'[1]RFR govt bond summary'!$G$79&amp;$AB54)),"",INDIRECT("'"&amp;'[1]RFR govt bond summary'!$C$3&amp;"!"&amp;'[1]RFR govt bond summary'!$G$79&amp;$AB54)),"")</f>
        <v/>
      </c>
      <c r="W54" s="30" t="str">
        <f ca="1">IFERROR(IF(ISBLANK(INDIRECT("'"&amp;'[1]RFR govt bond summary'!$C$3&amp;"!"&amp;'[1]RFR govt bond summary'!$G$80&amp;$AB54)),"",INDIRECT("'"&amp;'[1]RFR govt bond summary'!$C$3&amp;"!"&amp;'[1]RFR govt bond summary'!$G$80&amp;$AB54)),"")</f>
        <v/>
      </c>
      <c r="X54" s="30" t="str">
        <f ca="1">IFERROR(IF(ISBLANK(INDIRECT("'"&amp;'[1]RFR govt bond summary'!$C$3&amp;"!"&amp;'[1]RFR govt bond summary'!$G$81&amp;$AB54)),"",INDIRECT("'"&amp;'[1]RFR govt bond summary'!$C$3&amp;"!"&amp;'[1]RFR govt bond summary'!$G$81&amp;$AB54)),"")</f>
        <v/>
      </c>
      <c r="Y54" s="30" t="str">
        <f ca="1">IFERROR(IF(ISBLANK(INDIRECT("'"&amp;'[1]RFR govt bond summary'!$C$3&amp;"!"&amp;'[1]RFR govt bond summary'!$G$82&amp;$AB54)),"",INDIRECT("'"&amp;'[1]RFR govt bond summary'!$C$3&amp;"!"&amp;'[1]RFR govt bond summary'!$G$82&amp;$AB54)),"")</f>
        <v/>
      </c>
      <c r="Z54" s="30" t="str">
        <f ca="1">IFERROR(IF(ISBLANK(INDIRECT("'"&amp;'[1]RFR govt bond summary'!$C$3&amp;"!"&amp;'[1]RFR govt bond summary'!$G$83&amp;$AB54)),"",INDIRECT("'"&amp;'[1]RFR govt bond summary'!$C$3&amp;"!"&amp;'[1]RFR govt bond summary'!$G$83&amp;$AB54)),"")</f>
        <v/>
      </c>
      <c r="AA54" s="30" t="str">
        <f ca="1">IFERROR(IF(ISBLANK(INDIRECT("'"&amp;'[1]RFR govt bond summary'!$C$3&amp;"!"&amp;'[1]RFR govt bond summary'!$G$84&amp;$AB54)),"",INDIRECT("'"&amp;'[1]RFR govt bond summary'!$C$3&amp;"!"&amp;'[1]RFR govt bond summary'!$G$84&amp;$AB54)),"")</f>
        <v/>
      </c>
      <c r="AB54" s="19">
        <f t="shared" si="6"/>
        <v>68</v>
      </c>
      <c r="AD54" s="66">
        <f t="shared" si="0"/>
        <v>44803.25</v>
      </c>
      <c r="AE54" s="2">
        <f t="shared" si="1"/>
        <v>3.7070499657768652</v>
      </c>
      <c r="AF54" s="2">
        <f t="shared" si="2"/>
        <v>5.6235455167693358</v>
      </c>
      <c r="AG54" s="35">
        <f t="shared" si="3"/>
        <v>0.29000000000000004</v>
      </c>
      <c r="AH54" s="2">
        <f t="shared" si="4"/>
        <v>2.3926464285714286</v>
      </c>
      <c r="AI54" s="20">
        <f t="shared" si="5"/>
        <v>2.4069583209018086</v>
      </c>
    </row>
    <row r="55" spans="2:35" x14ac:dyDescent="0.35">
      <c r="B55" s="29">
        <v>42978</v>
      </c>
      <c r="C55" s="30"/>
      <c r="D55" s="30"/>
      <c r="E55" s="30"/>
      <c r="F55" s="30">
        <v>2.2040000000000002</v>
      </c>
      <c r="G55" s="30">
        <v>2.4990000000000001</v>
      </c>
      <c r="H55" s="30"/>
      <c r="I55" s="30"/>
      <c r="J55" s="30"/>
      <c r="K55" s="30"/>
      <c r="L55" s="30" t="str">
        <f ca="1">IFERROR(IF(ISBLANK(INDIRECT("'"&amp;'[1]RFR govt bond summary'!$C$3&amp;"!"&amp;'[1]RFR govt bond summary'!$G$69&amp;$AB55)),"",INDIRECT("'"&amp;'[1]RFR govt bond summary'!$C$3&amp;"!"&amp;'[1]RFR govt bond summary'!$G$69&amp;$AB55)),"")</f>
        <v/>
      </c>
      <c r="M55" s="30" t="str">
        <f ca="1">IFERROR(IF(ISBLANK(INDIRECT("'"&amp;'[1]RFR govt bond summary'!$C$3&amp;"!"&amp;'[1]RFR govt bond summary'!$G$70&amp;$AB55)),"",INDIRECT("'"&amp;'[1]RFR govt bond summary'!$C$3&amp;"!"&amp;'[1]RFR govt bond summary'!$G$70&amp;$AB55)),"")</f>
        <v/>
      </c>
      <c r="N55" s="30" t="str">
        <f ca="1">IFERROR(IF(ISBLANK(INDIRECT("'"&amp;'[1]RFR govt bond summary'!$C$3&amp;"!"&amp;'[1]RFR govt bond summary'!$G$71&amp;$AB55)),"",INDIRECT("'"&amp;'[1]RFR govt bond summary'!$C$3&amp;"!"&amp;'[1]RFR govt bond summary'!$G$71&amp;$AB55)),"")</f>
        <v/>
      </c>
      <c r="O55" s="30" t="str">
        <f ca="1">IFERROR(IF(ISBLANK(INDIRECT("'"&amp;'[1]RFR govt bond summary'!$C$3&amp;"!"&amp;'[1]RFR govt bond summary'!$G$72&amp;$AB55)),"",INDIRECT("'"&amp;'[1]RFR govt bond summary'!$C$3&amp;"!"&amp;'[1]RFR govt bond summary'!$G$72&amp;$AB55)),"")</f>
        <v/>
      </c>
      <c r="P55" s="30" t="str">
        <f ca="1">IFERROR(IF(ISBLANK(INDIRECT("'"&amp;'[1]RFR govt bond summary'!$C$3&amp;"!"&amp;'[1]RFR govt bond summary'!$G$73&amp;$AB55)),"",INDIRECT("'"&amp;'[1]RFR govt bond summary'!$C$3&amp;"!"&amp;'[1]RFR govt bond summary'!$G$73&amp;$AB55)),"")</f>
        <v/>
      </c>
      <c r="Q55" s="30" t="str">
        <f ca="1">IFERROR(IF(ISBLANK(INDIRECT("'"&amp;'[1]RFR govt bond summary'!$C$3&amp;"!"&amp;'[1]RFR govt bond summary'!$G$74&amp;$AB55)),"",INDIRECT("'"&amp;'[1]RFR govt bond summary'!$C$3&amp;"!"&amp;'[1]RFR govt bond summary'!$G$74&amp;$AB55)),"")</f>
        <v/>
      </c>
      <c r="R55" s="30" t="str">
        <f ca="1">IFERROR(IF(ISBLANK(INDIRECT("'"&amp;'[1]RFR govt bond summary'!$C$3&amp;"!"&amp;'[1]RFR govt bond summary'!$G$75&amp;$AB55)),"",INDIRECT("'"&amp;'[1]RFR govt bond summary'!$C$3&amp;"!"&amp;'[1]RFR govt bond summary'!$G$75&amp;$AB55)),"")</f>
        <v/>
      </c>
      <c r="S55" s="30" t="str">
        <f ca="1">IFERROR(IF(ISBLANK(INDIRECT("'"&amp;'[1]RFR govt bond summary'!$C$3&amp;"!"&amp;'[1]RFR govt bond summary'!$G$76&amp;$AB55)),"",INDIRECT("'"&amp;'[1]RFR govt bond summary'!$C$3&amp;"!"&amp;'[1]RFR govt bond summary'!$G$76&amp;$AB55)),"")</f>
        <v/>
      </c>
      <c r="T55" s="30" t="str">
        <f ca="1">IFERROR(IF(ISBLANK(INDIRECT("'"&amp;'[1]RFR govt bond summary'!$C$3&amp;"!"&amp;'[1]RFR govt bond summary'!$G$77&amp;$AB55)),"",INDIRECT("'"&amp;'[1]RFR govt bond summary'!$C$3&amp;"!"&amp;'[1]RFR govt bond summary'!$G$77&amp;$AB55)),"")</f>
        <v/>
      </c>
      <c r="U55" s="30" t="str">
        <f ca="1">IFERROR(IF(ISBLANK(INDIRECT("'"&amp;'[1]RFR govt bond summary'!$C$3&amp;"!"&amp;'[1]RFR govt bond summary'!$G$78&amp;$AB55)),"",INDIRECT("'"&amp;'[1]RFR govt bond summary'!$C$3&amp;"!"&amp;'[1]RFR govt bond summary'!$G$78&amp;$AB55)),"")</f>
        <v/>
      </c>
      <c r="V55" s="30" t="str">
        <f ca="1">IFERROR(IF(ISBLANK(INDIRECT("'"&amp;'[1]RFR govt bond summary'!$C$3&amp;"!"&amp;'[1]RFR govt bond summary'!$G$79&amp;$AB55)),"",INDIRECT("'"&amp;'[1]RFR govt bond summary'!$C$3&amp;"!"&amp;'[1]RFR govt bond summary'!$G$79&amp;$AB55)),"")</f>
        <v/>
      </c>
      <c r="W55" s="30" t="str">
        <f ca="1">IFERROR(IF(ISBLANK(INDIRECT("'"&amp;'[1]RFR govt bond summary'!$C$3&amp;"!"&amp;'[1]RFR govt bond summary'!$G$80&amp;$AB55)),"",INDIRECT("'"&amp;'[1]RFR govt bond summary'!$C$3&amp;"!"&amp;'[1]RFR govt bond summary'!$G$80&amp;$AB55)),"")</f>
        <v/>
      </c>
      <c r="X55" s="30" t="str">
        <f ca="1">IFERROR(IF(ISBLANK(INDIRECT("'"&amp;'[1]RFR govt bond summary'!$C$3&amp;"!"&amp;'[1]RFR govt bond summary'!$G$81&amp;$AB55)),"",INDIRECT("'"&amp;'[1]RFR govt bond summary'!$C$3&amp;"!"&amp;'[1]RFR govt bond summary'!$G$81&amp;$AB55)),"")</f>
        <v/>
      </c>
      <c r="Y55" s="30" t="str">
        <f ca="1">IFERROR(IF(ISBLANK(INDIRECT("'"&amp;'[1]RFR govt bond summary'!$C$3&amp;"!"&amp;'[1]RFR govt bond summary'!$G$82&amp;$AB55)),"",INDIRECT("'"&amp;'[1]RFR govt bond summary'!$C$3&amp;"!"&amp;'[1]RFR govt bond summary'!$G$82&amp;$AB55)),"")</f>
        <v/>
      </c>
      <c r="Z55" s="30" t="str">
        <f ca="1">IFERROR(IF(ISBLANK(INDIRECT("'"&amp;'[1]RFR govt bond summary'!$C$3&amp;"!"&amp;'[1]RFR govt bond summary'!$G$83&amp;$AB55)),"",INDIRECT("'"&amp;'[1]RFR govt bond summary'!$C$3&amp;"!"&amp;'[1]RFR govt bond summary'!$G$83&amp;$AB55)),"")</f>
        <v/>
      </c>
      <c r="AA55" s="30" t="str">
        <f ca="1">IFERROR(IF(ISBLANK(INDIRECT("'"&amp;'[1]RFR govt bond summary'!$C$3&amp;"!"&amp;'[1]RFR govt bond summary'!$G$84&amp;$AB55)),"",INDIRECT("'"&amp;'[1]RFR govt bond summary'!$C$3&amp;"!"&amp;'[1]RFR govt bond summary'!$G$84&amp;$AB55)),"")</f>
        <v/>
      </c>
      <c r="AB55" s="19">
        <f t="shared" si="6"/>
        <v>69</v>
      </c>
      <c r="AD55" s="66">
        <f t="shared" si="0"/>
        <v>44804.25</v>
      </c>
      <c r="AE55" s="2">
        <f t="shared" si="1"/>
        <v>3.7043121149897331</v>
      </c>
      <c r="AF55" s="2">
        <f t="shared" si="2"/>
        <v>5.6208076659822037</v>
      </c>
      <c r="AG55" s="35">
        <f t="shared" si="3"/>
        <v>0.29499999999999993</v>
      </c>
      <c r="AH55" s="2">
        <f t="shared" si="4"/>
        <v>2.4034410714285714</v>
      </c>
      <c r="AI55" s="20">
        <f t="shared" si="5"/>
        <v>2.4178823938881377</v>
      </c>
    </row>
    <row r="56" spans="2:35" x14ac:dyDescent="0.35">
      <c r="B56" s="29">
        <v>42979</v>
      </c>
      <c r="C56" s="30"/>
      <c r="D56" s="30"/>
      <c r="E56" s="30"/>
      <c r="F56" s="30">
        <v>2.1779999999999999</v>
      </c>
      <c r="G56" s="30">
        <v>2.4699999999999998</v>
      </c>
      <c r="H56" s="30"/>
      <c r="I56" s="30"/>
      <c r="J56" s="30"/>
      <c r="K56" s="30"/>
      <c r="L56" s="30" t="str">
        <f ca="1">IFERROR(IF(ISBLANK(INDIRECT("'"&amp;'[1]RFR govt bond summary'!$C$3&amp;"!"&amp;'[1]RFR govt bond summary'!$G$69&amp;$AB56)),"",INDIRECT("'"&amp;'[1]RFR govt bond summary'!$C$3&amp;"!"&amp;'[1]RFR govt bond summary'!$G$69&amp;$AB56)),"")</f>
        <v/>
      </c>
      <c r="M56" s="30" t="str">
        <f ca="1">IFERROR(IF(ISBLANK(INDIRECT("'"&amp;'[1]RFR govt bond summary'!$C$3&amp;"!"&amp;'[1]RFR govt bond summary'!$G$70&amp;$AB56)),"",INDIRECT("'"&amp;'[1]RFR govt bond summary'!$C$3&amp;"!"&amp;'[1]RFR govt bond summary'!$G$70&amp;$AB56)),"")</f>
        <v/>
      </c>
      <c r="N56" s="30" t="str">
        <f ca="1">IFERROR(IF(ISBLANK(INDIRECT("'"&amp;'[1]RFR govt bond summary'!$C$3&amp;"!"&amp;'[1]RFR govt bond summary'!$G$71&amp;$AB56)),"",INDIRECT("'"&amp;'[1]RFR govt bond summary'!$C$3&amp;"!"&amp;'[1]RFR govt bond summary'!$G$71&amp;$AB56)),"")</f>
        <v/>
      </c>
      <c r="O56" s="30" t="str">
        <f ca="1">IFERROR(IF(ISBLANK(INDIRECT("'"&amp;'[1]RFR govt bond summary'!$C$3&amp;"!"&amp;'[1]RFR govt bond summary'!$G$72&amp;$AB56)),"",INDIRECT("'"&amp;'[1]RFR govt bond summary'!$C$3&amp;"!"&amp;'[1]RFR govt bond summary'!$G$72&amp;$AB56)),"")</f>
        <v/>
      </c>
      <c r="P56" s="30" t="str">
        <f ca="1">IFERROR(IF(ISBLANK(INDIRECT("'"&amp;'[1]RFR govt bond summary'!$C$3&amp;"!"&amp;'[1]RFR govt bond summary'!$G$73&amp;$AB56)),"",INDIRECT("'"&amp;'[1]RFR govt bond summary'!$C$3&amp;"!"&amp;'[1]RFR govt bond summary'!$G$73&amp;$AB56)),"")</f>
        <v/>
      </c>
      <c r="Q56" s="30" t="str">
        <f ca="1">IFERROR(IF(ISBLANK(INDIRECT("'"&amp;'[1]RFR govt bond summary'!$C$3&amp;"!"&amp;'[1]RFR govt bond summary'!$G$74&amp;$AB56)),"",INDIRECT("'"&amp;'[1]RFR govt bond summary'!$C$3&amp;"!"&amp;'[1]RFR govt bond summary'!$G$74&amp;$AB56)),"")</f>
        <v/>
      </c>
      <c r="R56" s="30" t="str">
        <f ca="1">IFERROR(IF(ISBLANK(INDIRECT("'"&amp;'[1]RFR govt bond summary'!$C$3&amp;"!"&amp;'[1]RFR govt bond summary'!$G$75&amp;$AB56)),"",INDIRECT("'"&amp;'[1]RFR govt bond summary'!$C$3&amp;"!"&amp;'[1]RFR govt bond summary'!$G$75&amp;$AB56)),"")</f>
        <v/>
      </c>
      <c r="S56" s="30" t="str">
        <f ca="1">IFERROR(IF(ISBLANK(INDIRECT("'"&amp;'[1]RFR govt bond summary'!$C$3&amp;"!"&amp;'[1]RFR govt bond summary'!$G$76&amp;$AB56)),"",INDIRECT("'"&amp;'[1]RFR govt bond summary'!$C$3&amp;"!"&amp;'[1]RFR govt bond summary'!$G$76&amp;$AB56)),"")</f>
        <v/>
      </c>
      <c r="T56" s="30" t="str">
        <f ca="1">IFERROR(IF(ISBLANK(INDIRECT("'"&amp;'[1]RFR govt bond summary'!$C$3&amp;"!"&amp;'[1]RFR govt bond summary'!$G$77&amp;$AB56)),"",INDIRECT("'"&amp;'[1]RFR govt bond summary'!$C$3&amp;"!"&amp;'[1]RFR govt bond summary'!$G$77&amp;$AB56)),"")</f>
        <v/>
      </c>
      <c r="U56" s="30" t="str">
        <f ca="1">IFERROR(IF(ISBLANK(INDIRECT("'"&amp;'[1]RFR govt bond summary'!$C$3&amp;"!"&amp;'[1]RFR govt bond summary'!$G$78&amp;$AB56)),"",INDIRECT("'"&amp;'[1]RFR govt bond summary'!$C$3&amp;"!"&amp;'[1]RFR govt bond summary'!$G$78&amp;$AB56)),"")</f>
        <v/>
      </c>
      <c r="V56" s="30" t="str">
        <f ca="1">IFERROR(IF(ISBLANK(INDIRECT("'"&amp;'[1]RFR govt bond summary'!$C$3&amp;"!"&amp;'[1]RFR govt bond summary'!$G$79&amp;$AB56)),"",INDIRECT("'"&amp;'[1]RFR govt bond summary'!$C$3&amp;"!"&amp;'[1]RFR govt bond summary'!$G$79&amp;$AB56)),"")</f>
        <v/>
      </c>
      <c r="W56" s="30" t="str">
        <f ca="1">IFERROR(IF(ISBLANK(INDIRECT("'"&amp;'[1]RFR govt bond summary'!$C$3&amp;"!"&amp;'[1]RFR govt bond summary'!$G$80&amp;$AB56)),"",INDIRECT("'"&amp;'[1]RFR govt bond summary'!$C$3&amp;"!"&amp;'[1]RFR govt bond summary'!$G$80&amp;$AB56)),"")</f>
        <v/>
      </c>
      <c r="X56" s="30" t="str">
        <f ca="1">IFERROR(IF(ISBLANK(INDIRECT("'"&amp;'[1]RFR govt bond summary'!$C$3&amp;"!"&amp;'[1]RFR govt bond summary'!$G$81&amp;$AB56)),"",INDIRECT("'"&amp;'[1]RFR govt bond summary'!$C$3&amp;"!"&amp;'[1]RFR govt bond summary'!$G$81&amp;$AB56)),"")</f>
        <v/>
      </c>
      <c r="Y56" s="30" t="str">
        <f ca="1">IFERROR(IF(ISBLANK(INDIRECT("'"&amp;'[1]RFR govt bond summary'!$C$3&amp;"!"&amp;'[1]RFR govt bond summary'!$G$82&amp;$AB56)),"",INDIRECT("'"&amp;'[1]RFR govt bond summary'!$C$3&amp;"!"&amp;'[1]RFR govt bond summary'!$G$82&amp;$AB56)),"")</f>
        <v/>
      </c>
      <c r="Z56" s="30" t="str">
        <f ca="1">IFERROR(IF(ISBLANK(INDIRECT("'"&amp;'[1]RFR govt bond summary'!$C$3&amp;"!"&amp;'[1]RFR govt bond summary'!$G$83&amp;$AB56)),"",INDIRECT("'"&amp;'[1]RFR govt bond summary'!$C$3&amp;"!"&amp;'[1]RFR govt bond summary'!$G$83&amp;$AB56)),"")</f>
        <v/>
      </c>
      <c r="AA56" s="30" t="str">
        <f ca="1">IFERROR(IF(ISBLANK(INDIRECT("'"&amp;'[1]RFR govt bond summary'!$C$3&amp;"!"&amp;'[1]RFR govt bond summary'!$G$84&amp;$AB56)),"",INDIRECT("'"&amp;'[1]RFR govt bond summary'!$C$3&amp;"!"&amp;'[1]RFR govt bond summary'!$G$84&amp;$AB56)),"")</f>
        <v/>
      </c>
      <c r="AB56" s="19">
        <f t="shared" si="6"/>
        <v>70</v>
      </c>
      <c r="AD56" s="66">
        <f t="shared" si="0"/>
        <v>44805.25</v>
      </c>
      <c r="AE56" s="2">
        <f t="shared" si="1"/>
        <v>3.7015742642026011</v>
      </c>
      <c r="AF56" s="2">
        <f t="shared" si="2"/>
        <v>5.6180698151950716</v>
      </c>
      <c r="AG56" s="35">
        <f t="shared" si="3"/>
        <v>0.29199999999999982</v>
      </c>
      <c r="AH56" s="2">
        <f t="shared" si="4"/>
        <v>2.3758299999999997</v>
      </c>
      <c r="AI56" s="20">
        <f t="shared" si="5"/>
        <v>2.3899414204722413</v>
      </c>
    </row>
    <row r="57" spans="2:35" x14ac:dyDescent="0.35">
      <c r="B57" s="29">
        <v>42982</v>
      </c>
      <c r="C57" s="30"/>
      <c r="D57" s="30"/>
      <c r="E57" s="30"/>
      <c r="F57" s="30">
        <v>2.1509999999999998</v>
      </c>
      <c r="G57" s="30">
        <v>2.4420000000000002</v>
      </c>
      <c r="H57" s="30"/>
      <c r="I57" s="30"/>
      <c r="J57" s="30"/>
      <c r="K57" s="30"/>
      <c r="L57" s="30" t="str">
        <f ca="1">IFERROR(IF(ISBLANK(INDIRECT("'"&amp;'[1]RFR govt bond summary'!$C$3&amp;"!"&amp;'[1]RFR govt bond summary'!$G$69&amp;$AB57)),"",INDIRECT("'"&amp;'[1]RFR govt bond summary'!$C$3&amp;"!"&amp;'[1]RFR govt bond summary'!$G$69&amp;$AB57)),"")</f>
        <v/>
      </c>
      <c r="M57" s="30" t="str">
        <f ca="1">IFERROR(IF(ISBLANK(INDIRECT("'"&amp;'[1]RFR govt bond summary'!$C$3&amp;"!"&amp;'[1]RFR govt bond summary'!$G$70&amp;$AB57)),"",INDIRECT("'"&amp;'[1]RFR govt bond summary'!$C$3&amp;"!"&amp;'[1]RFR govt bond summary'!$G$70&amp;$AB57)),"")</f>
        <v/>
      </c>
      <c r="N57" s="30" t="str">
        <f ca="1">IFERROR(IF(ISBLANK(INDIRECT("'"&amp;'[1]RFR govt bond summary'!$C$3&amp;"!"&amp;'[1]RFR govt bond summary'!$G$71&amp;$AB57)),"",INDIRECT("'"&amp;'[1]RFR govt bond summary'!$C$3&amp;"!"&amp;'[1]RFR govt bond summary'!$G$71&amp;$AB57)),"")</f>
        <v/>
      </c>
      <c r="O57" s="30" t="str">
        <f ca="1">IFERROR(IF(ISBLANK(INDIRECT("'"&amp;'[1]RFR govt bond summary'!$C$3&amp;"!"&amp;'[1]RFR govt bond summary'!$G$72&amp;$AB57)),"",INDIRECT("'"&amp;'[1]RFR govt bond summary'!$C$3&amp;"!"&amp;'[1]RFR govt bond summary'!$G$72&amp;$AB57)),"")</f>
        <v/>
      </c>
      <c r="P57" s="30" t="str">
        <f ca="1">IFERROR(IF(ISBLANK(INDIRECT("'"&amp;'[1]RFR govt bond summary'!$C$3&amp;"!"&amp;'[1]RFR govt bond summary'!$G$73&amp;$AB57)),"",INDIRECT("'"&amp;'[1]RFR govt bond summary'!$C$3&amp;"!"&amp;'[1]RFR govt bond summary'!$G$73&amp;$AB57)),"")</f>
        <v/>
      </c>
      <c r="Q57" s="30" t="str">
        <f ca="1">IFERROR(IF(ISBLANK(INDIRECT("'"&amp;'[1]RFR govt bond summary'!$C$3&amp;"!"&amp;'[1]RFR govt bond summary'!$G$74&amp;$AB57)),"",INDIRECT("'"&amp;'[1]RFR govt bond summary'!$C$3&amp;"!"&amp;'[1]RFR govt bond summary'!$G$74&amp;$AB57)),"")</f>
        <v/>
      </c>
      <c r="R57" s="30" t="str">
        <f ca="1">IFERROR(IF(ISBLANK(INDIRECT("'"&amp;'[1]RFR govt bond summary'!$C$3&amp;"!"&amp;'[1]RFR govt bond summary'!$G$75&amp;$AB57)),"",INDIRECT("'"&amp;'[1]RFR govt bond summary'!$C$3&amp;"!"&amp;'[1]RFR govt bond summary'!$G$75&amp;$AB57)),"")</f>
        <v/>
      </c>
      <c r="S57" s="30" t="str">
        <f ca="1">IFERROR(IF(ISBLANK(INDIRECT("'"&amp;'[1]RFR govt bond summary'!$C$3&amp;"!"&amp;'[1]RFR govt bond summary'!$G$76&amp;$AB57)),"",INDIRECT("'"&amp;'[1]RFR govt bond summary'!$C$3&amp;"!"&amp;'[1]RFR govt bond summary'!$G$76&amp;$AB57)),"")</f>
        <v/>
      </c>
      <c r="T57" s="30" t="str">
        <f ca="1">IFERROR(IF(ISBLANK(INDIRECT("'"&amp;'[1]RFR govt bond summary'!$C$3&amp;"!"&amp;'[1]RFR govt bond summary'!$G$77&amp;$AB57)),"",INDIRECT("'"&amp;'[1]RFR govt bond summary'!$C$3&amp;"!"&amp;'[1]RFR govt bond summary'!$G$77&amp;$AB57)),"")</f>
        <v/>
      </c>
      <c r="U57" s="30" t="str">
        <f ca="1">IFERROR(IF(ISBLANK(INDIRECT("'"&amp;'[1]RFR govt bond summary'!$C$3&amp;"!"&amp;'[1]RFR govt bond summary'!$G$78&amp;$AB57)),"",INDIRECT("'"&amp;'[1]RFR govt bond summary'!$C$3&amp;"!"&amp;'[1]RFR govt bond summary'!$G$78&amp;$AB57)),"")</f>
        <v/>
      </c>
      <c r="V57" s="30" t="str">
        <f ca="1">IFERROR(IF(ISBLANK(INDIRECT("'"&amp;'[1]RFR govt bond summary'!$C$3&amp;"!"&amp;'[1]RFR govt bond summary'!$G$79&amp;$AB57)),"",INDIRECT("'"&amp;'[1]RFR govt bond summary'!$C$3&amp;"!"&amp;'[1]RFR govt bond summary'!$G$79&amp;$AB57)),"")</f>
        <v/>
      </c>
      <c r="W57" s="30" t="str">
        <f ca="1">IFERROR(IF(ISBLANK(INDIRECT("'"&amp;'[1]RFR govt bond summary'!$C$3&amp;"!"&amp;'[1]RFR govt bond summary'!$G$80&amp;$AB57)),"",INDIRECT("'"&amp;'[1]RFR govt bond summary'!$C$3&amp;"!"&amp;'[1]RFR govt bond summary'!$G$80&amp;$AB57)),"")</f>
        <v/>
      </c>
      <c r="X57" s="30" t="str">
        <f ca="1">IFERROR(IF(ISBLANK(INDIRECT("'"&amp;'[1]RFR govt bond summary'!$C$3&amp;"!"&amp;'[1]RFR govt bond summary'!$G$81&amp;$AB57)),"",INDIRECT("'"&amp;'[1]RFR govt bond summary'!$C$3&amp;"!"&amp;'[1]RFR govt bond summary'!$G$81&amp;$AB57)),"")</f>
        <v/>
      </c>
      <c r="Y57" s="30" t="str">
        <f ca="1">IFERROR(IF(ISBLANK(INDIRECT("'"&amp;'[1]RFR govt bond summary'!$C$3&amp;"!"&amp;'[1]RFR govt bond summary'!$G$82&amp;$AB57)),"",INDIRECT("'"&amp;'[1]RFR govt bond summary'!$C$3&amp;"!"&amp;'[1]RFR govt bond summary'!$G$82&amp;$AB57)),"")</f>
        <v/>
      </c>
      <c r="Z57" s="30" t="str">
        <f ca="1">IFERROR(IF(ISBLANK(INDIRECT("'"&amp;'[1]RFR govt bond summary'!$C$3&amp;"!"&amp;'[1]RFR govt bond summary'!$G$83&amp;$AB57)),"",INDIRECT("'"&amp;'[1]RFR govt bond summary'!$C$3&amp;"!"&amp;'[1]RFR govt bond summary'!$G$83&amp;$AB57)),"")</f>
        <v/>
      </c>
      <c r="AA57" s="30" t="str">
        <f ca="1">IFERROR(IF(ISBLANK(INDIRECT("'"&amp;'[1]RFR govt bond summary'!$C$3&amp;"!"&amp;'[1]RFR govt bond summary'!$G$84&amp;$AB57)),"",INDIRECT("'"&amp;'[1]RFR govt bond summary'!$C$3&amp;"!"&amp;'[1]RFR govt bond summary'!$G$84&amp;$AB57)),"")</f>
        <v/>
      </c>
      <c r="AB57" s="19">
        <f t="shared" si="6"/>
        <v>71</v>
      </c>
      <c r="AD57" s="66">
        <f t="shared" si="0"/>
        <v>44808.25</v>
      </c>
      <c r="AE57" s="2">
        <f t="shared" si="1"/>
        <v>3.6933607118412048</v>
      </c>
      <c r="AF57" s="2">
        <f t="shared" si="2"/>
        <v>5.6098562628336754</v>
      </c>
      <c r="AG57" s="35">
        <f t="shared" si="3"/>
        <v>0.29100000000000037</v>
      </c>
      <c r="AH57" s="2">
        <f t="shared" si="4"/>
        <v>2.3493996428571431</v>
      </c>
      <c r="AI57" s="20">
        <f t="shared" si="5"/>
        <v>2.3631988395617753</v>
      </c>
    </row>
    <row r="58" spans="2:35" x14ac:dyDescent="0.35">
      <c r="B58" s="29">
        <v>42983</v>
      </c>
      <c r="C58" s="30"/>
      <c r="D58" s="30"/>
      <c r="E58" s="30"/>
      <c r="F58" s="30">
        <v>2.1539999999999999</v>
      </c>
      <c r="G58" s="30">
        <v>2.448</v>
      </c>
      <c r="H58" s="30"/>
      <c r="I58" s="30"/>
      <c r="J58" s="30"/>
      <c r="K58" s="30"/>
      <c r="L58" s="30" t="str">
        <f ca="1">IFERROR(IF(ISBLANK(INDIRECT("'"&amp;'[1]RFR govt bond summary'!$C$3&amp;"!"&amp;'[1]RFR govt bond summary'!$G$69&amp;$AB58)),"",INDIRECT("'"&amp;'[1]RFR govt bond summary'!$C$3&amp;"!"&amp;'[1]RFR govt bond summary'!$G$69&amp;$AB58)),"")</f>
        <v/>
      </c>
      <c r="M58" s="30" t="str">
        <f ca="1">IFERROR(IF(ISBLANK(INDIRECT("'"&amp;'[1]RFR govt bond summary'!$C$3&amp;"!"&amp;'[1]RFR govt bond summary'!$G$70&amp;$AB58)),"",INDIRECT("'"&amp;'[1]RFR govt bond summary'!$C$3&amp;"!"&amp;'[1]RFR govt bond summary'!$G$70&amp;$AB58)),"")</f>
        <v/>
      </c>
      <c r="N58" s="30" t="str">
        <f ca="1">IFERROR(IF(ISBLANK(INDIRECT("'"&amp;'[1]RFR govt bond summary'!$C$3&amp;"!"&amp;'[1]RFR govt bond summary'!$G$71&amp;$AB58)),"",INDIRECT("'"&amp;'[1]RFR govt bond summary'!$C$3&amp;"!"&amp;'[1]RFR govt bond summary'!$G$71&amp;$AB58)),"")</f>
        <v/>
      </c>
      <c r="O58" s="30" t="str">
        <f ca="1">IFERROR(IF(ISBLANK(INDIRECT("'"&amp;'[1]RFR govt bond summary'!$C$3&amp;"!"&amp;'[1]RFR govt bond summary'!$G$72&amp;$AB58)),"",INDIRECT("'"&amp;'[1]RFR govt bond summary'!$C$3&amp;"!"&amp;'[1]RFR govt bond summary'!$G$72&amp;$AB58)),"")</f>
        <v/>
      </c>
      <c r="P58" s="30" t="str">
        <f ca="1">IFERROR(IF(ISBLANK(INDIRECT("'"&amp;'[1]RFR govt bond summary'!$C$3&amp;"!"&amp;'[1]RFR govt bond summary'!$G$73&amp;$AB58)),"",INDIRECT("'"&amp;'[1]RFR govt bond summary'!$C$3&amp;"!"&amp;'[1]RFR govt bond summary'!$G$73&amp;$AB58)),"")</f>
        <v/>
      </c>
      <c r="Q58" s="30" t="str">
        <f ca="1">IFERROR(IF(ISBLANK(INDIRECT("'"&amp;'[1]RFR govt bond summary'!$C$3&amp;"!"&amp;'[1]RFR govt bond summary'!$G$74&amp;$AB58)),"",INDIRECT("'"&amp;'[1]RFR govt bond summary'!$C$3&amp;"!"&amp;'[1]RFR govt bond summary'!$G$74&amp;$AB58)),"")</f>
        <v/>
      </c>
      <c r="R58" s="30" t="str">
        <f ca="1">IFERROR(IF(ISBLANK(INDIRECT("'"&amp;'[1]RFR govt bond summary'!$C$3&amp;"!"&amp;'[1]RFR govt bond summary'!$G$75&amp;$AB58)),"",INDIRECT("'"&amp;'[1]RFR govt bond summary'!$C$3&amp;"!"&amp;'[1]RFR govt bond summary'!$G$75&amp;$AB58)),"")</f>
        <v/>
      </c>
      <c r="S58" s="30" t="str">
        <f ca="1">IFERROR(IF(ISBLANK(INDIRECT("'"&amp;'[1]RFR govt bond summary'!$C$3&amp;"!"&amp;'[1]RFR govt bond summary'!$G$76&amp;$AB58)),"",INDIRECT("'"&amp;'[1]RFR govt bond summary'!$C$3&amp;"!"&amp;'[1]RFR govt bond summary'!$G$76&amp;$AB58)),"")</f>
        <v/>
      </c>
      <c r="T58" s="30" t="str">
        <f ca="1">IFERROR(IF(ISBLANK(INDIRECT("'"&amp;'[1]RFR govt bond summary'!$C$3&amp;"!"&amp;'[1]RFR govt bond summary'!$G$77&amp;$AB58)),"",INDIRECT("'"&amp;'[1]RFR govt bond summary'!$C$3&amp;"!"&amp;'[1]RFR govt bond summary'!$G$77&amp;$AB58)),"")</f>
        <v/>
      </c>
      <c r="U58" s="30" t="str">
        <f ca="1">IFERROR(IF(ISBLANK(INDIRECT("'"&amp;'[1]RFR govt bond summary'!$C$3&amp;"!"&amp;'[1]RFR govt bond summary'!$G$78&amp;$AB58)),"",INDIRECT("'"&amp;'[1]RFR govt bond summary'!$C$3&amp;"!"&amp;'[1]RFR govt bond summary'!$G$78&amp;$AB58)),"")</f>
        <v/>
      </c>
      <c r="V58" s="30" t="str">
        <f ca="1">IFERROR(IF(ISBLANK(INDIRECT("'"&amp;'[1]RFR govt bond summary'!$C$3&amp;"!"&amp;'[1]RFR govt bond summary'!$G$79&amp;$AB58)),"",INDIRECT("'"&amp;'[1]RFR govt bond summary'!$C$3&amp;"!"&amp;'[1]RFR govt bond summary'!$G$79&amp;$AB58)),"")</f>
        <v/>
      </c>
      <c r="W58" s="30" t="str">
        <f ca="1">IFERROR(IF(ISBLANK(INDIRECT("'"&amp;'[1]RFR govt bond summary'!$C$3&amp;"!"&amp;'[1]RFR govt bond summary'!$G$80&amp;$AB58)),"",INDIRECT("'"&amp;'[1]RFR govt bond summary'!$C$3&amp;"!"&amp;'[1]RFR govt bond summary'!$G$80&amp;$AB58)),"")</f>
        <v/>
      </c>
      <c r="X58" s="30" t="str">
        <f ca="1">IFERROR(IF(ISBLANK(INDIRECT("'"&amp;'[1]RFR govt bond summary'!$C$3&amp;"!"&amp;'[1]RFR govt bond summary'!$G$81&amp;$AB58)),"",INDIRECT("'"&amp;'[1]RFR govt bond summary'!$C$3&amp;"!"&amp;'[1]RFR govt bond summary'!$G$81&amp;$AB58)),"")</f>
        <v/>
      </c>
      <c r="Y58" s="30" t="str">
        <f ca="1">IFERROR(IF(ISBLANK(INDIRECT("'"&amp;'[1]RFR govt bond summary'!$C$3&amp;"!"&amp;'[1]RFR govt bond summary'!$G$82&amp;$AB58)),"",INDIRECT("'"&amp;'[1]RFR govt bond summary'!$C$3&amp;"!"&amp;'[1]RFR govt bond summary'!$G$82&amp;$AB58)),"")</f>
        <v/>
      </c>
      <c r="Z58" s="30" t="str">
        <f ca="1">IFERROR(IF(ISBLANK(INDIRECT("'"&amp;'[1]RFR govt bond summary'!$C$3&amp;"!"&amp;'[1]RFR govt bond summary'!$G$83&amp;$AB58)),"",INDIRECT("'"&amp;'[1]RFR govt bond summary'!$C$3&amp;"!"&amp;'[1]RFR govt bond summary'!$G$83&amp;$AB58)),"")</f>
        <v/>
      </c>
      <c r="AA58" s="30" t="str">
        <f ca="1">IFERROR(IF(ISBLANK(INDIRECT("'"&amp;'[1]RFR govt bond summary'!$C$3&amp;"!"&amp;'[1]RFR govt bond summary'!$G$84&amp;$AB58)),"",INDIRECT("'"&amp;'[1]RFR govt bond summary'!$C$3&amp;"!"&amp;'[1]RFR govt bond summary'!$G$84&amp;$AB58)),"")</f>
        <v/>
      </c>
      <c r="AB58" s="19">
        <f t="shared" si="6"/>
        <v>72</v>
      </c>
      <c r="AD58" s="66">
        <f t="shared" si="0"/>
        <v>44809.25</v>
      </c>
      <c r="AE58" s="2">
        <f t="shared" si="1"/>
        <v>3.6906228610540723</v>
      </c>
      <c r="AF58" s="2">
        <f t="shared" si="2"/>
        <v>5.6071184120465434</v>
      </c>
      <c r="AG58" s="35">
        <f t="shared" si="3"/>
        <v>0.29400000000000004</v>
      </c>
      <c r="AH58" s="2">
        <f t="shared" si="4"/>
        <v>2.3548649999999998</v>
      </c>
      <c r="AI58" s="20">
        <f t="shared" si="5"/>
        <v>2.368728472920556</v>
      </c>
    </row>
    <row r="59" spans="2:35" x14ac:dyDescent="0.35">
      <c r="B59" s="29">
        <v>42984</v>
      </c>
      <c r="C59" s="30"/>
      <c r="D59" s="30"/>
      <c r="E59" s="30"/>
      <c r="F59" s="30">
        <v>2.1030000000000002</v>
      </c>
      <c r="G59" s="30">
        <v>2.391</v>
      </c>
      <c r="H59" s="30"/>
      <c r="I59" s="30"/>
      <c r="J59" s="30"/>
      <c r="K59" s="30"/>
      <c r="L59" s="30" t="str">
        <f ca="1">IFERROR(IF(ISBLANK(INDIRECT("'"&amp;'[1]RFR govt bond summary'!$C$3&amp;"!"&amp;'[1]RFR govt bond summary'!$G$69&amp;$AB59)),"",INDIRECT("'"&amp;'[1]RFR govt bond summary'!$C$3&amp;"!"&amp;'[1]RFR govt bond summary'!$G$69&amp;$AB59)),"")</f>
        <v/>
      </c>
      <c r="M59" s="30" t="str">
        <f ca="1">IFERROR(IF(ISBLANK(INDIRECT("'"&amp;'[1]RFR govt bond summary'!$C$3&amp;"!"&amp;'[1]RFR govt bond summary'!$G$70&amp;$AB59)),"",INDIRECT("'"&amp;'[1]RFR govt bond summary'!$C$3&amp;"!"&amp;'[1]RFR govt bond summary'!$G$70&amp;$AB59)),"")</f>
        <v/>
      </c>
      <c r="N59" s="30" t="str">
        <f ca="1">IFERROR(IF(ISBLANK(INDIRECT("'"&amp;'[1]RFR govt bond summary'!$C$3&amp;"!"&amp;'[1]RFR govt bond summary'!$G$71&amp;$AB59)),"",INDIRECT("'"&amp;'[1]RFR govt bond summary'!$C$3&amp;"!"&amp;'[1]RFR govt bond summary'!$G$71&amp;$AB59)),"")</f>
        <v/>
      </c>
      <c r="O59" s="30" t="str">
        <f ca="1">IFERROR(IF(ISBLANK(INDIRECT("'"&amp;'[1]RFR govt bond summary'!$C$3&amp;"!"&amp;'[1]RFR govt bond summary'!$G$72&amp;$AB59)),"",INDIRECT("'"&amp;'[1]RFR govt bond summary'!$C$3&amp;"!"&amp;'[1]RFR govt bond summary'!$G$72&amp;$AB59)),"")</f>
        <v/>
      </c>
      <c r="P59" s="30" t="str">
        <f ca="1">IFERROR(IF(ISBLANK(INDIRECT("'"&amp;'[1]RFR govt bond summary'!$C$3&amp;"!"&amp;'[1]RFR govt bond summary'!$G$73&amp;$AB59)),"",INDIRECT("'"&amp;'[1]RFR govt bond summary'!$C$3&amp;"!"&amp;'[1]RFR govt bond summary'!$G$73&amp;$AB59)),"")</f>
        <v/>
      </c>
      <c r="Q59" s="30" t="str">
        <f ca="1">IFERROR(IF(ISBLANK(INDIRECT("'"&amp;'[1]RFR govt bond summary'!$C$3&amp;"!"&amp;'[1]RFR govt bond summary'!$G$74&amp;$AB59)),"",INDIRECT("'"&amp;'[1]RFR govt bond summary'!$C$3&amp;"!"&amp;'[1]RFR govt bond summary'!$G$74&amp;$AB59)),"")</f>
        <v/>
      </c>
      <c r="R59" s="30" t="str">
        <f ca="1">IFERROR(IF(ISBLANK(INDIRECT("'"&amp;'[1]RFR govt bond summary'!$C$3&amp;"!"&amp;'[1]RFR govt bond summary'!$G$75&amp;$AB59)),"",INDIRECT("'"&amp;'[1]RFR govt bond summary'!$C$3&amp;"!"&amp;'[1]RFR govt bond summary'!$G$75&amp;$AB59)),"")</f>
        <v/>
      </c>
      <c r="S59" s="30" t="str">
        <f ca="1">IFERROR(IF(ISBLANK(INDIRECT("'"&amp;'[1]RFR govt bond summary'!$C$3&amp;"!"&amp;'[1]RFR govt bond summary'!$G$76&amp;$AB59)),"",INDIRECT("'"&amp;'[1]RFR govt bond summary'!$C$3&amp;"!"&amp;'[1]RFR govt bond summary'!$G$76&amp;$AB59)),"")</f>
        <v/>
      </c>
      <c r="T59" s="30" t="str">
        <f ca="1">IFERROR(IF(ISBLANK(INDIRECT("'"&amp;'[1]RFR govt bond summary'!$C$3&amp;"!"&amp;'[1]RFR govt bond summary'!$G$77&amp;$AB59)),"",INDIRECT("'"&amp;'[1]RFR govt bond summary'!$C$3&amp;"!"&amp;'[1]RFR govt bond summary'!$G$77&amp;$AB59)),"")</f>
        <v/>
      </c>
      <c r="U59" s="30" t="str">
        <f ca="1">IFERROR(IF(ISBLANK(INDIRECT("'"&amp;'[1]RFR govt bond summary'!$C$3&amp;"!"&amp;'[1]RFR govt bond summary'!$G$78&amp;$AB59)),"",INDIRECT("'"&amp;'[1]RFR govt bond summary'!$C$3&amp;"!"&amp;'[1]RFR govt bond summary'!$G$78&amp;$AB59)),"")</f>
        <v/>
      </c>
      <c r="V59" s="30" t="str">
        <f ca="1">IFERROR(IF(ISBLANK(INDIRECT("'"&amp;'[1]RFR govt bond summary'!$C$3&amp;"!"&amp;'[1]RFR govt bond summary'!$G$79&amp;$AB59)),"",INDIRECT("'"&amp;'[1]RFR govt bond summary'!$C$3&amp;"!"&amp;'[1]RFR govt bond summary'!$G$79&amp;$AB59)),"")</f>
        <v/>
      </c>
      <c r="W59" s="30" t="str">
        <f ca="1">IFERROR(IF(ISBLANK(INDIRECT("'"&amp;'[1]RFR govt bond summary'!$C$3&amp;"!"&amp;'[1]RFR govt bond summary'!$G$80&amp;$AB59)),"",INDIRECT("'"&amp;'[1]RFR govt bond summary'!$C$3&amp;"!"&amp;'[1]RFR govt bond summary'!$G$80&amp;$AB59)),"")</f>
        <v/>
      </c>
      <c r="X59" s="30" t="str">
        <f ca="1">IFERROR(IF(ISBLANK(INDIRECT("'"&amp;'[1]RFR govt bond summary'!$C$3&amp;"!"&amp;'[1]RFR govt bond summary'!$G$81&amp;$AB59)),"",INDIRECT("'"&amp;'[1]RFR govt bond summary'!$C$3&amp;"!"&amp;'[1]RFR govt bond summary'!$G$81&amp;$AB59)),"")</f>
        <v/>
      </c>
      <c r="Y59" s="30" t="str">
        <f ca="1">IFERROR(IF(ISBLANK(INDIRECT("'"&amp;'[1]RFR govt bond summary'!$C$3&amp;"!"&amp;'[1]RFR govt bond summary'!$G$82&amp;$AB59)),"",INDIRECT("'"&amp;'[1]RFR govt bond summary'!$C$3&amp;"!"&amp;'[1]RFR govt bond summary'!$G$82&amp;$AB59)),"")</f>
        <v/>
      </c>
      <c r="Z59" s="30" t="str">
        <f ca="1">IFERROR(IF(ISBLANK(INDIRECT("'"&amp;'[1]RFR govt bond summary'!$C$3&amp;"!"&amp;'[1]RFR govt bond summary'!$G$83&amp;$AB59)),"",INDIRECT("'"&amp;'[1]RFR govt bond summary'!$C$3&amp;"!"&amp;'[1]RFR govt bond summary'!$G$83&amp;$AB59)),"")</f>
        <v/>
      </c>
      <c r="AA59" s="30" t="str">
        <f ca="1">IFERROR(IF(ISBLANK(INDIRECT("'"&amp;'[1]RFR govt bond summary'!$C$3&amp;"!"&amp;'[1]RFR govt bond summary'!$G$84&amp;$AB59)),"",INDIRECT("'"&amp;'[1]RFR govt bond summary'!$C$3&amp;"!"&amp;'[1]RFR govt bond summary'!$G$84&amp;$AB59)),"")</f>
        <v/>
      </c>
      <c r="AB59" s="19">
        <f t="shared" si="6"/>
        <v>73</v>
      </c>
      <c r="AD59" s="66">
        <f t="shared" si="0"/>
        <v>44810.25</v>
      </c>
      <c r="AE59" s="2">
        <f t="shared" si="1"/>
        <v>3.6878850102669403</v>
      </c>
      <c r="AF59" s="2">
        <f t="shared" si="2"/>
        <v>5.6043805612594113</v>
      </c>
      <c r="AG59" s="35">
        <f t="shared" si="3"/>
        <v>0.28799999999999981</v>
      </c>
      <c r="AH59" s="2">
        <f t="shared" si="4"/>
        <v>2.3001771428571431</v>
      </c>
      <c r="AI59" s="20">
        <f t="shared" si="5"/>
        <v>2.3134041800784599</v>
      </c>
    </row>
    <row r="60" spans="2:35" x14ac:dyDescent="0.35">
      <c r="B60" s="29">
        <v>42985</v>
      </c>
      <c r="C60" s="30"/>
      <c r="D60" s="30"/>
      <c r="E60" s="30"/>
      <c r="F60" s="30">
        <v>2.117</v>
      </c>
      <c r="G60" s="30">
        <v>2.415</v>
      </c>
      <c r="H60" s="30"/>
      <c r="I60" s="30"/>
      <c r="J60" s="30"/>
      <c r="K60" s="30"/>
      <c r="L60" s="30" t="str">
        <f ca="1">IFERROR(IF(ISBLANK(INDIRECT("'"&amp;'[1]RFR govt bond summary'!$C$3&amp;"!"&amp;'[1]RFR govt bond summary'!$G$69&amp;$AB60)),"",INDIRECT("'"&amp;'[1]RFR govt bond summary'!$C$3&amp;"!"&amp;'[1]RFR govt bond summary'!$G$69&amp;$AB60)),"")</f>
        <v/>
      </c>
      <c r="M60" s="30" t="str">
        <f ca="1">IFERROR(IF(ISBLANK(INDIRECT("'"&amp;'[1]RFR govt bond summary'!$C$3&amp;"!"&amp;'[1]RFR govt bond summary'!$G$70&amp;$AB60)),"",INDIRECT("'"&amp;'[1]RFR govt bond summary'!$C$3&amp;"!"&amp;'[1]RFR govt bond summary'!$G$70&amp;$AB60)),"")</f>
        <v/>
      </c>
      <c r="N60" s="30" t="str">
        <f ca="1">IFERROR(IF(ISBLANK(INDIRECT("'"&amp;'[1]RFR govt bond summary'!$C$3&amp;"!"&amp;'[1]RFR govt bond summary'!$G$71&amp;$AB60)),"",INDIRECT("'"&amp;'[1]RFR govt bond summary'!$C$3&amp;"!"&amp;'[1]RFR govt bond summary'!$G$71&amp;$AB60)),"")</f>
        <v/>
      </c>
      <c r="O60" s="30" t="str">
        <f ca="1">IFERROR(IF(ISBLANK(INDIRECT("'"&amp;'[1]RFR govt bond summary'!$C$3&amp;"!"&amp;'[1]RFR govt bond summary'!$G$72&amp;$AB60)),"",INDIRECT("'"&amp;'[1]RFR govt bond summary'!$C$3&amp;"!"&amp;'[1]RFR govt bond summary'!$G$72&amp;$AB60)),"")</f>
        <v/>
      </c>
      <c r="P60" s="30" t="str">
        <f ca="1">IFERROR(IF(ISBLANK(INDIRECT("'"&amp;'[1]RFR govt bond summary'!$C$3&amp;"!"&amp;'[1]RFR govt bond summary'!$G$73&amp;$AB60)),"",INDIRECT("'"&amp;'[1]RFR govt bond summary'!$C$3&amp;"!"&amp;'[1]RFR govt bond summary'!$G$73&amp;$AB60)),"")</f>
        <v/>
      </c>
      <c r="Q60" s="30" t="str">
        <f ca="1">IFERROR(IF(ISBLANK(INDIRECT("'"&amp;'[1]RFR govt bond summary'!$C$3&amp;"!"&amp;'[1]RFR govt bond summary'!$G$74&amp;$AB60)),"",INDIRECT("'"&amp;'[1]RFR govt bond summary'!$C$3&amp;"!"&amp;'[1]RFR govt bond summary'!$G$74&amp;$AB60)),"")</f>
        <v/>
      </c>
      <c r="R60" s="30" t="str">
        <f ca="1">IFERROR(IF(ISBLANK(INDIRECT("'"&amp;'[1]RFR govt bond summary'!$C$3&amp;"!"&amp;'[1]RFR govt bond summary'!$G$75&amp;$AB60)),"",INDIRECT("'"&amp;'[1]RFR govt bond summary'!$C$3&amp;"!"&amp;'[1]RFR govt bond summary'!$G$75&amp;$AB60)),"")</f>
        <v/>
      </c>
      <c r="S60" s="30" t="str">
        <f ca="1">IFERROR(IF(ISBLANK(INDIRECT("'"&amp;'[1]RFR govt bond summary'!$C$3&amp;"!"&amp;'[1]RFR govt bond summary'!$G$76&amp;$AB60)),"",INDIRECT("'"&amp;'[1]RFR govt bond summary'!$C$3&amp;"!"&amp;'[1]RFR govt bond summary'!$G$76&amp;$AB60)),"")</f>
        <v/>
      </c>
      <c r="T60" s="30" t="str">
        <f ca="1">IFERROR(IF(ISBLANK(INDIRECT("'"&amp;'[1]RFR govt bond summary'!$C$3&amp;"!"&amp;'[1]RFR govt bond summary'!$G$77&amp;$AB60)),"",INDIRECT("'"&amp;'[1]RFR govt bond summary'!$C$3&amp;"!"&amp;'[1]RFR govt bond summary'!$G$77&amp;$AB60)),"")</f>
        <v/>
      </c>
      <c r="U60" s="30" t="str">
        <f ca="1">IFERROR(IF(ISBLANK(INDIRECT("'"&amp;'[1]RFR govt bond summary'!$C$3&amp;"!"&amp;'[1]RFR govt bond summary'!$G$78&amp;$AB60)),"",INDIRECT("'"&amp;'[1]RFR govt bond summary'!$C$3&amp;"!"&amp;'[1]RFR govt bond summary'!$G$78&amp;$AB60)),"")</f>
        <v/>
      </c>
      <c r="V60" s="30" t="str">
        <f ca="1">IFERROR(IF(ISBLANK(INDIRECT("'"&amp;'[1]RFR govt bond summary'!$C$3&amp;"!"&amp;'[1]RFR govt bond summary'!$G$79&amp;$AB60)),"",INDIRECT("'"&amp;'[1]RFR govt bond summary'!$C$3&amp;"!"&amp;'[1]RFR govt bond summary'!$G$79&amp;$AB60)),"")</f>
        <v/>
      </c>
      <c r="W60" s="30" t="str">
        <f ca="1">IFERROR(IF(ISBLANK(INDIRECT("'"&amp;'[1]RFR govt bond summary'!$C$3&amp;"!"&amp;'[1]RFR govt bond summary'!$G$80&amp;$AB60)),"",INDIRECT("'"&amp;'[1]RFR govt bond summary'!$C$3&amp;"!"&amp;'[1]RFR govt bond summary'!$G$80&amp;$AB60)),"")</f>
        <v/>
      </c>
      <c r="X60" s="30" t="str">
        <f ca="1">IFERROR(IF(ISBLANK(INDIRECT("'"&amp;'[1]RFR govt bond summary'!$C$3&amp;"!"&amp;'[1]RFR govt bond summary'!$G$81&amp;$AB60)),"",INDIRECT("'"&amp;'[1]RFR govt bond summary'!$C$3&amp;"!"&amp;'[1]RFR govt bond summary'!$G$81&amp;$AB60)),"")</f>
        <v/>
      </c>
      <c r="Y60" s="30" t="str">
        <f ca="1">IFERROR(IF(ISBLANK(INDIRECT("'"&amp;'[1]RFR govt bond summary'!$C$3&amp;"!"&amp;'[1]RFR govt bond summary'!$G$82&amp;$AB60)),"",INDIRECT("'"&amp;'[1]RFR govt bond summary'!$C$3&amp;"!"&amp;'[1]RFR govt bond summary'!$G$82&amp;$AB60)),"")</f>
        <v/>
      </c>
      <c r="Z60" s="30" t="str">
        <f ca="1">IFERROR(IF(ISBLANK(INDIRECT("'"&amp;'[1]RFR govt bond summary'!$C$3&amp;"!"&amp;'[1]RFR govt bond summary'!$G$83&amp;$AB60)),"",INDIRECT("'"&amp;'[1]RFR govt bond summary'!$C$3&amp;"!"&amp;'[1]RFR govt bond summary'!$G$83&amp;$AB60)),"")</f>
        <v/>
      </c>
      <c r="AA60" s="30" t="str">
        <f ca="1">IFERROR(IF(ISBLANK(INDIRECT("'"&amp;'[1]RFR govt bond summary'!$C$3&amp;"!"&amp;'[1]RFR govt bond summary'!$G$84&amp;$AB60)),"",INDIRECT("'"&amp;'[1]RFR govt bond summary'!$C$3&amp;"!"&amp;'[1]RFR govt bond summary'!$G$84&amp;$AB60)),"")</f>
        <v/>
      </c>
      <c r="AB60" s="19">
        <f t="shared" si="6"/>
        <v>74</v>
      </c>
      <c r="AD60" s="66">
        <f t="shared" si="0"/>
        <v>44811.25</v>
      </c>
      <c r="AE60" s="2">
        <f t="shared" si="1"/>
        <v>3.6851471594798082</v>
      </c>
      <c r="AF60" s="2">
        <f t="shared" si="2"/>
        <v>5.6016427104722792</v>
      </c>
      <c r="AG60" s="35">
        <f t="shared" si="3"/>
        <v>0.29800000000000004</v>
      </c>
      <c r="AH60" s="2">
        <f t="shared" si="4"/>
        <v>2.3214492857142859</v>
      </c>
      <c r="AI60" s="20">
        <f t="shared" si="5"/>
        <v>2.3349221026796485</v>
      </c>
    </row>
    <row r="61" spans="2:35" x14ac:dyDescent="0.35">
      <c r="B61" s="29">
        <v>42986</v>
      </c>
      <c r="C61" s="30"/>
      <c r="D61" s="30"/>
      <c r="E61" s="30"/>
      <c r="F61" s="30">
        <v>2.11</v>
      </c>
      <c r="G61" s="30">
        <v>2.399</v>
      </c>
      <c r="H61" s="30"/>
      <c r="I61" s="30"/>
      <c r="J61" s="30"/>
      <c r="K61" s="30"/>
      <c r="L61" s="30" t="str">
        <f ca="1">IFERROR(IF(ISBLANK(INDIRECT("'"&amp;'[1]RFR govt bond summary'!$C$3&amp;"!"&amp;'[1]RFR govt bond summary'!$G$69&amp;$AB61)),"",INDIRECT("'"&amp;'[1]RFR govt bond summary'!$C$3&amp;"!"&amp;'[1]RFR govt bond summary'!$G$69&amp;$AB61)),"")</f>
        <v/>
      </c>
      <c r="M61" s="30" t="str">
        <f ca="1">IFERROR(IF(ISBLANK(INDIRECT("'"&amp;'[1]RFR govt bond summary'!$C$3&amp;"!"&amp;'[1]RFR govt bond summary'!$G$70&amp;$AB61)),"",INDIRECT("'"&amp;'[1]RFR govt bond summary'!$C$3&amp;"!"&amp;'[1]RFR govt bond summary'!$G$70&amp;$AB61)),"")</f>
        <v/>
      </c>
      <c r="N61" s="30" t="str">
        <f ca="1">IFERROR(IF(ISBLANK(INDIRECT("'"&amp;'[1]RFR govt bond summary'!$C$3&amp;"!"&amp;'[1]RFR govt bond summary'!$G$71&amp;$AB61)),"",INDIRECT("'"&amp;'[1]RFR govt bond summary'!$C$3&amp;"!"&amp;'[1]RFR govt bond summary'!$G$71&amp;$AB61)),"")</f>
        <v/>
      </c>
      <c r="O61" s="30" t="str">
        <f ca="1">IFERROR(IF(ISBLANK(INDIRECT("'"&amp;'[1]RFR govt bond summary'!$C$3&amp;"!"&amp;'[1]RFR govt bond summary'!$G$72&amp;$AB61)),"",INDIRECT("'"&amp;'[1]RFR govt bond summary'!$C$3&amp;"!"&amp;'[1]RFR govt bond summary'!$G$72&amp;$AB61)),"")</f>
        <v/>
      </c>
      <c r="P61" s="30" t="str">
        <f ca="1">IFERROR(IF(ISBLANK(INDIRECT("'"&amp;'[1]RFR govt bond summary'!$C$3&amp;"!"&amp;'[1]RFR govt bond summary'!$G$73&amp;$AB61)),"",INDIRECT("'"&amp;'[1]RFR govt bond summary'!$C$3&amp;"!"&amp;'[1]RFR govt bond summary'!$G$73&amp;$AB61)),"")</f>
        <v/>
      </c>
      <c r="Q61" s="30" t="str">
        <f ca="1">IFERROR(IF(ISBLANK(INDIRECT("'"&amp;'[1]RFR govt bond summary'!$C$3&amp;"!"&amp;'[1]RFR govt bond summary'!$G$74&amp;$AB61)),"",INDIRECT("'"&amp;'[1]RFR govt bond summary'!$C$3&amp;"!"&amp;'[1]RFR govt bond summary'!$G$74&amp;$AB61)),"")</f>
        <v/>
      </c>
      <c r="R61" s="30" t="str">
        <f ca="1">IFERROR(IF(ISBLANK(INDIRECT("'"&amp;'[1]RFR govt bond summary'!$C$3&amp;"!"&amp;'[1]RFR govt bond summary'!$G$75&amp;$AB61)),"",INDIRECT("'"&amp;'[1]RFR govt bond summary'!$C$3&amp;"!"&amp;'[1]RFR govt bond summary'!$G$75&amp;$AB61)),"")</f>
        <v/>
      </c>
      <c r="S61" s="30" t="str">
        <f ca="1">IFERROR(IF(ISBLANK(INDIRECT("'"&amp;'[1]RFR govt bond summary'!$C$3&amp;"!"&amp;'[1]RFR govt bond summary'!$G$76&amp;$AB61)),"",INDIRECT("'"&amp;'[1]RFR govt bond summary'!$C$3&amp;"!"&amp;'[1]RFR govt bond summary'!$G$76&amp;$AB61)),"")</f>
        <v/>
      </c>
      <c r="T61" s="30" t="str">
        <f ca="1">IFERROR(IF(ISBLANK(INDIRECT("'"&amp;'[1]RFR govt bond summary'!$C$3&amp;"!"&amp;'[1]RFR govt bond summary'!$G$77&amp;$AB61)),"",INDIRECT("'"&amp;'[1]RFR govt bond summary'!$C$3&amp;"!"&amp;'[1]RFR govt bond summary'!$G$77&amp;$AB61)),"")</f>
        <v/>
      </c>
      <c r="U61" s="30" t="str">
        <f ca="1">IFERROR(IF(ISBLANK(INDIRECT("'"&amp;'[1]RFR govt bond summary'!$C$3&amp;"!"&amp;'[1]RFR govt bond summary'!$G$78&amp;$AB61)),"",INDIRECT("'"&amp;'[1]RFR govt bond summary'!$C$3&amp;"!"&amp;'[1]RFR govt bond summary'!$G$78&amp;$AB61)),"")</f>
        <v/>
      </c>
      <c r="V61" s="30" t="str">
        <f ca="1">IFERROR(IF(ISBLANK(INDIRECT("'"&amp;'[1]RFR govt bond summary'!$C$3&amp;"!"&amp;'[1]RFR govt bond summary'!$G$79&amp;$AB61)),"",INDIRECT("'"&amp;'[1]RFR govt bond summary'!$C$3&amp;"!"&amp;'[1]RFR govt bond summary'!$G$79&amp;$AB61)),"")</f>
        <v/>
      </c>
      <c r="W61" s="30" t="str">
        <f ca="1">IFERROR(IF(ISBLANK(INDIRECT("'"&amp;'[1]RFR govt bond summary'!$C$3&amp;"!"&amp;'[1]RFR govt bond summary'!$G$80&amp;$AB61)),"",INDIRECT("'"&amp;'[1]RFR govt bond summary'!$C$3&amp;"!"&amp;'[1]RFR govt bond summary'!$G$80&amp;$AB61)),"")</f>
        <v/>
      </c>
      <c r="X61" s="30" t="str">
        <f ca="1">IFERROR(IF(ISBLANK(INDIRECT("'"&amp;'[1]RFR govt bond summary'!$C$3&amp;"!"&amp;'[1]RFR govt bond summary'!$G$81&amp;$AB61)),"",INDIRECT("'"&amp;'[1]RFR govt bond summary'!$C$3&amp;"!"&amp;'[1]RFR govt bond summary'!$G$81&amp;$AB61)),"")</f>
        <v/>
      </c>
      <c r="Y61" s="30" t="str">
        <f ca="1">IFERROR(IF(ISBLANK(INDIRECT("'"&amp;'[1]RFR govt bond summary'!$C$3&amp;"!"&amp;'[1]RFR govt bond summary'!$G$82&amp;$AB61)),"",INDIRECT("'"&amp;'[1]RFR govt bond summary'!$C$3&amp;"!"&amp;'[1]RFR govt bond summary'!$G$82&amp;$AB61)),"")</f>
        <v/>
      </c>
      <c r="Z61" s="30" t="str">
        <f ca="1">IFERROR(IF(ISBLANK(INDIRECT("'"&amp;'[1]RFR govt bond summary'!$C$3&amp;"!"&amp;'[1]RFR govt bond summary'!$G$83&amp;$AB61)),"",INDIRECT("'"&amp;'[1]RFR govt bond summary'!$C$3&amp;"!"&amp;'[1]RFR govt bond summary'!$G$83&amp;$AB61)),"")</f>
        <v/>
      </c>
      <c r="AA61" s="30" t="str">
        <f ca="1">IFERROR(IF(ISBLANK(INDIRECT("'"&amp;'[1]RFR govt bond summary'!$C$3&amp;"!"&amp;'[1]RFR govt bond summary'!$G$84&amp;$AB61)),"",INDIRECT("'"&amp;'[1]RFR govt bond summary'!$C$3&amp;"!"&amp;'[1]RFR govt bond summary'!$G$84&amp;$AB61)),"")</f>
        <v/>
      </c>
      <c r="AB61" s="19">
        <f t="shared" si="6"/>
        <v>75</v>
      </c>
      <c r="AD61" s="66">
        <f t="shared" si="0"/>
        <v>44812.25</v>
      </c>
      <c r="AE61" s="2">
        <f t="shared" si="1"/>
        <v>3.6824093086926761</v>
      </c>
      <c r="AF61" s="2">
        <f t="shared" si="2"/>
        <v>5.5989048596851472</v>
      </c>
      <c r="AG61" s="35">
        <f t="shared" si="3"/>
        <v>0.28900000000000015</v>
      </c>
      <c r="AH61" s="2">
        <f t="shared" si="4"/>
        <v>2.3086875</v>
      </c>
      <c r="AI61" s="20">
        <f t="shared" si="5"/>
        <v>2.322012594931655</v>
      </c>
    </row>
    <row r="62" spans="2:35" x14ac:dyDescent="0.35">
      <c r="B62" s="29">
        <v>42989</v>
      </c>
      <c r="C62" s="30"/>
      <c r="D62" s="30"/>
      <c r="E62" s="30"/>
      <c r="F62" s="30">
        <v>2.13</v>
      </c>
      <c r="G62" s="30">
        <v>2.4159999999999999</v>
      </c>
      <c r="H62" s="30"/>
      <c r="I62" s="30"/>
      <c r="J62" s="30"/>
      <c r="K62" s="30"/>
      <c r="L62" s="30" t="str">
        <f ca="1">IFERROR(IF(ISBLANK(INDIRECT("'"&amp;'[1]RFR govt bond summary'!$C$3&amp;"!"&amp;'[1]RFR govt bond summary'!$G$69&amp;$AB62)),"",INDIRECT("'"&amp;'[1]RFR govt bond summary'!$C$3&amp;"!"&amp;'[1]RFR govt bond summary'!$G$69&amp;$AB62)),"")</f>
        <v/>
      </c>
      <c r="M62" s="30" t="str">
        <f ca="1">IFERROR(IF(ISBLANK(INDIRECT("'"&amp;'[1]RFR govt bond summary'!$C$3&amp;"!"&amp;'[1]RFR govt bond summary'!$G$70&amp;$AB62)),"",INDIRECT("'"&amp;'[1]RFR govt bond summary'!$C$3&amp;"!"&amp;'[1]RFR govt bond summary'!$G$70&amp;$AB62)),"")</f>
        <v/>
      </c>
      <c r="N62" s="30" t="str">
        <f ca="1">IFERROR(IF(ISBLANK(INDIRECT("'"&amp;'[1]RFR govt bond summary'!$C$3&amp;"!"&amp;'[1]RFR govt bond summary'!$G$71&amp;$AB62)),"",INDIRECT("'"&amp;'[1]RFR govt bond summary'!$C$3&amp;"!"&amp;'[1]RFR govt bond summary'!$G$71&amp;$AB62)),"")</f>
        <v/>
      </c>
      <c r="O62" s="30" t="str">
        <f ca="1">IFERROR(IF(ISBLANK(INDIRECT("'"&amp;'[1]RFR govt bond summary'!$C$3&amp;"!"&amp;'[1]RFR govt bond summary'!$G$72&amp;$AB62)),"",INDIRECT("'"&amp;'[1]RFR govt bond summary'!$C$3&amp;"!"&amp;'[1]RFR govt bond summary'!$G$72&amp;$AB62)),"")</f>
        <v/>
      </c>
      <c r="P62" s="30" t="str">
        <f ca="1">IFERROR(IF(ISBLANK(INDIRECT("'"&amp;'[1]RFR govt bond summary'!$C$3&amp;"!"&amp;'[1]RFR govt bond summary'!$G$73&amp;$AB62)),"",INDIRECT("'"&amp;'[1]RFR govt bond summary'!$C$3&amp;"!"&amp;'[1]RFR govt bond summary'!$G$73&amp;$AB62)),"")</f>
        <v/>
      </c>
      <c r="Q62" s="30" t="str">
        <f ca="1">IFERROR(IF(ISBLANK(INDIRECT("'"&amp;'[1]RFR govt bond summary'!$C$3&amp;"!"&amp;'[1]RFR govt bond summary'!$G$74&amp;$AB62)),"",INDIRECT("'"&amp;'[1]RFR govt bond summary'!$C$3&amp;"!"&amp;'[1]RFR govt bond summary'!$G$74&amp;$AB62)),"")</f>
        <v/>
      </c>
      <c r="R62" s="30" t="str">
        <f ca="1">IFERROR(IF(ISBLANK(INDIRECT("'"&amp;'[1]RFR govt bond summary'!$C$3&amp;"!"&amp;'[1]RFR govt bond summary'!$G$75&amp;$AB62)),"",INDIRECT("'"&amp;'[1]RFR govt bond summary'!$C$3&amp;"!"&amp;'[1]RFR govt bond summary'!$G$75&amp;$AB62)),"")</f>
        <v/>
      </c>
      <c r="S62" s="30" t="str">
        <f ca="1">IFERROR(IF(ISBLANK(INDIRECT("'"&amp;'[1]RFR govt bond summary'!$C$3&amp;"!"&amp;'[1]RFR govt bond summary'!$G$76&amp;$AB62)),"",INDIRECT("'"&amp;'[1]RFR govt bond summary'!$C$3&amp;"!"&amp;'[1]RFR govt bond summary'!$G$76&amp;$AB62)),"")</f>
        <v/>
      </c>
      <c r="T62" s="30" t="str">
        <f ca="1">IFERROR(IF(ISBLANK(INDIRECT("'"&amp;'[1]RFR govt bond summary'!$C$3&amp;"!"&amp;'[1]RFR govt bond summary'!$G$77&amp;$AB62)),"",INDIRECT("'"&amp;'[1]RFR govt bond summary'!$C$3&amp;"!"&amp;'[1]RFR govt bond summary'!$G$77&amp;$AB62)),"")</f>
        <v/>
      </c>
      <c r="U62" s="30" t="str">
        <f ca="1">IFERROR(IF(ISBLANK(INDIRECT("'"&amp;'[1]RFR govt bond summary'!$C$3&amp;"!"&amp;'[1]RFR govt bond summary'!$G$78&amp;$AB62)),"",INDIRECT("'"&amp;'[1]RFR govt bond summary'!$C$3&amp;"!"&amp;'[1]RFR govt bond summary'!$G$78&amp;$AB62)),"")</f>
        <v/>
      </c>
      <c r="V62" s="30" t="str">
        <f ca="1">IFERROR(IF(ISBLANK(INDIRECT("'"&amp;'[1]RFR govt bond summary'!$C$3&amp;"!"&amp;'[1]RFR govt bond summary'!$G$79&amp;$AB62)),"",INDIRECT("'"&amp;'[1]RFR govt bond summary'!$C$3&amp;"!"&amp;'[1]RFR govt bond summary'!$G$79&amp;$AB62)),"")</f>
        <v/>
      </c>
      <c r="W62" s="30" t="str">
        <f ca="1">IFERROR(IF(ISBLANK(INDIRECT("'"&amp;'[1]RFR govt bond summary'!$C$3&amp;"!"&amp;'[1]RFR govt bond summary'!$G$80&amp;$AB62)),"",INDIRECT("'"&amp;'[1]RFR govt bond summary'!$C$3&amp;"!"&amp;'[1]RFR govt bond summary'!$G$80&amp;$AB62)),"")</f>
        <v/>
      </c>
      <c r="X62" s="30" t="str">
        <f ca="1">IFERROR(IF(ISBLANK(INDIRECT("'"&amp;'[1]RFR govt bond summary'!$C$3&amp;"!"&amp;'[1]RFR govt bond summary'!$G$81&amp;$AB62)),"",INDIRECT("'"&amp;'[1]RFR govt bond summary'!$C$3&amp;"!"&amp;'[1]RFR govt bond summary'!$G$81&amp;$AB62)),"")</f>
        <v/>
      </c>
      <c r="Y62" s="30" t="str">
        <f ca="1">IFERROR(IF(ISBLANK(INDIRECT("'"&amp;'[1]RFR govt bond summary'!$C$3&amp;"!"&amp;'[1]RFR govt bond summary'!$G$82&amp;$AB62)),"",INDIRECT("'"&amp;'[1]RFR govt bond summary'!$C$3&amp;"!"&amp;'[1]RFR govt bond summary'!$G$82&amp;$AB62)),"")</f>
        <v/>
      </c>
      <c r="Z62" s="30" t="str">
        <f ca="1">IFERROR(IF(ISBLANK(INDIRECT("'"&amp;'[1]RFR govt bond summary'!$C$3&amp;"!"&amp;'[1]RFR govt bond summary'!$G$83&amp;$AB62)),"",INDIRECT("'"&amp;'[1]RFR govt bond summary'!$C$3&amp;"!"&amp;'[1]RFR govt bond summary'!$G$83&amp;$AB62)),"")</f>
        <v/>
      </c>
      <c r="AA62" s="30" t="str">
        <f ca="1">IFERROR(IF(ISBLANK(INDIRECT("'"&amp;'[1]RFR govt bond summary'!$C$3&amp;"!"&amp;'[1]RFR govt bond summary'!$G$84&amp;$AB62)),"",INDIRECT("'"&amp;'[1]RFR govt bond summary'!$C$3&amp;"!"&amp;'[1]RFR govt bond summary'!$G$84&amp;$AB62)),"")</f>
        <v/>
      </c>
      <c r="AB62" s="19">
        <f t="shared" si="6"/>
        <v>76</v>
      </c>
      <c r="AD62" s="66">
        <f t="shared" si="0"/>
        <v>44815.25</v>
      </c>
      <c r="AE62" s="2">
        <f t="shared" si="1"/>
        <v>3.6741957563312799</v>
      </c>
      <c r="AF62" s="2">
        <f t="shared" si="2"/>
        <v>5.590691307323751</v>
      </c>
      <c r="AG62" s="35">
        <f t="shared" si="3"/>
        <v>0.28600000000000003</v>
      </c>
      <c r="AH62" s="2">
        <f t="shared" si="4"/>
        <v>2.3278507142857143</v>
      </c>
      <c r="AI62" s="20">
        <f t="shared" si="5"/>
        <v>2.341397936655687</v>
      </c>
    </row>
    <row r="63" spans="2:35" x14ac:dyDescent="0.35">
      <c r="B63" s="29">
        <v>42990</v>
      </c>
      <c r="C63" s="30"/>
      <c r="D63" s="30"/>
      <c r="E63" s="30"/>
      <c r="F63" s="30">
        <v>2.133</v>
      </c>
      <c r="G63" s="30">
        <v>2.427</v>
      </c>
      <c r="H63" s="30"/>
      <c r="I63" s="30"/>
      <c r="J63" s="30"/>
      <c r="K63" s="30"/>
      <c r="L63" s="30" t="str">
        <f ca="1">IFERROR(IF(ISBLANK(INDIRECT("'"&amp;'[1]RFR govt bond summary'!$C$3&amp;"!"&amp;'[1]RFR govt bond summary'!$G$69&amp;$AB63)),"",INDIRECT("'"&amp;'[1]RFR govt bond summary'!$C$3&amp;"!"&amp;'[1]RFR govt bond summary'!$G$69&amp;$AB63)),"")</f>
        <v/>
      </c>
      <c r="M63" s="30" t="str">
        <f ca="1">IFERROR(IF(ISBLANK(INDIRECT("'"&amp;'[1]RFR govt bond summary'!$C$3&amp;"!"&amp;'[1]RFR govt bond summary'!$G$70&amp;$AB63)),"",INDIRECT("'"&amp;'[1]RFR govt bond summary'!$C$3&amp;"!"&amp;'[1]RFR govt bond summary'!$G$70&amp;$AB63)),"")</f>
        <v/>
      </c>
      <c r="N63" s="30" t="str">
        <f ca="1">IFERROR(IF(ISBLANK(INDIRECT("'"&amp;'[1]RFR govt bond summary'!$C$3&amp;"!"&amp;'[1]RFR govt bond summary'!$G$71&amp;$AB63)),"",INDIRECT("'"&amp;'[1]RFR govt bond summary'!$C$3&amp;"!"&amp;'[1]RFR govt bond summary'!$G$71&amp;$AB63)),"")</f>
        <v/>
      </c>
      <c r="O63" s="30" t="str">
        <f ca="1">IFERROR(IF(ISBLANK(INDIRECT("'"&amp;'[1]RFR govt bond summary'!$C$3&amp;"!"&amp;'[1]RFR govt bond summary'!$G$72&amp;$AB63)),"",INDIRECT("'"&amp;'[1]RFR govt bond summary'!$C$3&amp;"!"&amp;'[1]RFR govt bond summary'!$G$72&amp;$AB63)),"")</f>
        <v/>
      </c>
      <c r="P63" s="30" t="str">
        <f ca="1">IFERROR(IF(ISBLANK(INDIRECT("'"&amp;'[1]RFR govt bond summary'!$C$3&amp;"!"&amp;'[1]RFR govt bond summary'!$G$73&amp;$AB63)),"",INDIRECT("'"&amp;'[1]RFR govt bond summary'!$C$3&amp;"!"&amp;'[1]RFR govt bond summary'!$G$73&amp;$AB63)),"")</f>
        <v/>
      </c>
      <c r="Q63" s="30" t="str">
        <f ca="1">IFERROR(IF(ISBLANK(INDIRECT("'"&amp;'[1]RFR govt bond summary'!$C$3&amp;"!"&amp;'[1]RFR govt bond summary'!$G$74&amp;$AB63)),"",INDIRECT("'"&amp;'[1]RFR govt bond summary'!$C$3&amp;"!"&amp;'[1]RFR govt bond summary'!$G$74&amp;$AB63)),"")</f>
        <v/>
      </c>
      <c r="R63" s="30" t="str">
        <f ca="1">IFERROR(IF(ISBLANK(INDIRECT("'"&amp;'[1]RFR govt bond summary'!$C$3&amp;"!"&amp;'[1]RFR govt bond summary'!$G$75&amp;$AB63)),"",INDIRECT("'"&amp;'[1]RFR govt bond summary'!$C$3&amp;"!"&amp;'[1]RFR govt bond summary'!$G$75&amp;$AB63)),"")</f>
        <v/>
      </c>
      <c r="S63" s="30" t="str">
        <f ca="1">IFERROR(IF(ISBLANK(INDIRECT("'"&amp;'[1]RFR govt bond summary'!$C$3&amp;"!"&amp;'[1]RFR govt bond summary'!$G$76&amp;$AB63)),"",INDIRECT("'"&amp;'[1]RFR govt bond summary'!$C$3&amp;"!"&amp;'[1]RFR govt bond summary'!$G$76&amp;$AB63)),"")</f>
        <v/>
      </c>
      <c r="T63" s="30" t="str">
        <f ca="1">IFERROR(IF(ISBLANK(INDIRECT("'"&amp;'[1]RFR govt bond summary'!$C$3&amp;"!"&amp;'[1]RFR govt bond summary'!$G$77&amp;$AB63)),"",INDIRECT("'"&amp;'[1]RFR govt bond summary'!$C$3&amp;"!"&amp;'[1]RFR govt bond summary'!$G$77&amp;$AB63)),"")</f>
        <v/>
      </c>
      <c r="U63" s="30" t="str">
        <f ca="1">IFERROR(IF(ISBLANK(INDIRECT("'"&amp;'[1]RFR govt bond summary'!$C$3&amp;"!"&amp;'[1]RFR govt bond summary'!$G$78&amp;$AB63)),"",INDIRECT("'"&amp;'[1]RFR govt bond summary'!$C$3&amp;"!"&amp;'[1]RFR govt bond summary'!$G$78&amp;$AB63)),"")</f>
        <v/>
      </c>
      <c r="V63" s="30" t="str">
        <f ca="1">IFERROR(IF(ISBLANK(INDIRECT("'"&amp;'[1]RFR govt bond summary'!$C$3&amp;"!"&amp;'[1]RFR govt bond summary'!$G$79&amp;$AB63)),"",INDIRECT("'"&amp;'[1]RFR govt bond summary'!$C$3&amp;"!"&amp;'[1]RFR govt bond summary'!$G$79&amp;$AB63)),"")</f>
        <v/>
      </c>
      <c r="W63" s="30" t="str">
        <f ca="1">IFERROR(IF(ISBLANK(INDIRECT("'"&amp;'[1]RFR govt bond summary'!$C$3&amp;"!"&amp;'[1]RFR govt bond summary'!$G$80&amp;$AB63)),"",INDIRECT("'"&amp;'[1]RFR govt bond summary'!$C$3&amp;"!"&amp;'[1]RFR govt bond summary'!$G$80&amp;$AB63)),"")</f>
        <v/>
      </c>
      <c r="X63" s="30" t="str">
        <f ca="1">IFERROR(IF(ISBLANK(INDIRECT("'"&amp;'[1]RFR govt bond summary'!$C$3&amp;"!"&amp;'[1]RFR govt bond summary'!$G$81&amp;$AB63)),"",INDIRECT("'"&amp;'[1]RFR govt bond summary'!$C$3&amp;"!"&amp;'[1]RFR govt bond summary'!$G$81&amp;$AB63)),"")</f>
        <v/>
      </c>
      <c r="Y63" s="30" t="str">
        <f ca="1">IFERROR(IF(ISBLANK(INDIRECT("'"&amp;'[1]RFR govt bond summary'!$C$3&amp;"!"&amp;'[1]RFR govt bond summary'!$G$82&amp;$AB63)),"",INDIRECT("'"&amp;'[1]RFR govt bond summary'!$C$3&amp;"!"&amp;'[1]RFR govt bond summary'!$G$82&amp;$AB63)),"")</f>
        <v/>
      </c>
      <c r="Z63" s="30" t="str">
        <f ca="1">IFERROR(IF(ISBLANK(INDIRECT("'"&amp;'[1]RFR govt bond summary'!$C$3&amp;"!"&amp;'[1]RFR govt bond summary'!$G$83&amp;$AB63)),"",INDIRECT("'"&amp;'[1]RFR govt bond summary'!$C$3&amp;"!"&amp;'[1]RFR govt bond summary'!$G$83&amp;$AB63)),"")</f>
        <v/>
      </c>
      <c r="AA63" s="30" t="str">
        <f ca="1">IFERROR(IF(ISBLANK(INDIRECT("'"&amp;'[1]RFR govt bond summary'!$C$3&amp;"!"&amp;'[1]RFR govt bond summary'!$G$84&amp;$AB63)),"",INDIRECT("'"&amp;'[1]RFR govt bond summary'!$C$3&amp;"!"&amp;'[1]RFR govt bond summary'!$G$84&amp;$AB63)),"")</f>
        <v/>
      </c>
      <c r="AB63" s="19">
        <f t="shared" si="6"/>
        <v>77</v>
      </c>
      <c r="AD63" s="66">
        <f t="shared" si="0"/>
        <v>44816.25</v>
      </c>
      <c r="AE63" s="2">
        <f t="shared" si="1"/>
        <v>3.6714579055441479</v>
      </c>
      <c r="AF63" s="2">
        <f t="shared" si="2"/>
        <v>5.5879534565366189</v>
      </c>
      <c r="AG63" s="35">
        <f t="shared" si="3"/>
        <v>0.29400000000000004</v>
      </c>
      <c r="AH63" s="2">
        <f t="shared" si="4"/>
        <v>2.336805</v>
      </c>
      <c r="AI63" s="20">
        <f t="shared" si="5"/>
        <v>2.3504566440200714</v>
      </c>
    </row>
    <row r="64" spans="2:35" x14ac:dyDescent="0.35">
      <c r="B64" s="29">
        <v>42991</v>
      </c>
      <c r="C64" s="30"/>
      <c r="D64" s="30"/>
      <c r="E64" s="30"/>
      <c r="F64" s="30">
        <v>2.1549999999999998</v>
      </c>
      <c r="G64" s="30">
        <v>2.46</v>
      </c>
      <c r="H64" s="30"/>
      <c r="I64" s="30"/>
      <c r="J64" s="30"/>
      <c r="K64" s="30"/>
      <c r="L64" s="30" t="str">
        <f ca="1">IFERROR(IF(ISBLANK(INDIRECT("'"&amp;'[1]RFR govt bond summary'!$C$3&amp;"!"&amp;'[1]RFR govt bond summary'!$G$69&amp;$AB64)),"",INDIRECT("'"&amp;'[1]RFR govt bond summary'!$C$3&amp;"!"&amp;'[1]RFR govt bond summary'!$G$69&amp;$AB64)),"")</f>
        <v/>
      </c>
      <c r="M64" s="30" t="str">
        <f ca="1">IFERROR(IF(ISBLANK(INDIRECT("'"&amp;'[1]RFR govt bond summary'!$C$3&amp;"!"&amp;'[1]RFR govt bond summary'!$G$70&amp;$AB64)),"",INDIRECT("'"&amp;'[1]RFR govt bond summary'!$C$3&amp;"!"&amp;'[1]RFR govt bond summary'!$G$70&amp;$AB64)),"")</f>
        <v/>
      </c>
      <c r="N64" s="30" t="str">
        <f ca="1">IFERROR(IF(ISBLANK(INDIRECT("'"&amp;'[1]RFR govt bond summary'!$C$3&amp;"!"&amp;'[1]RFR govt bond summary'!$G$71&amp;$AB64)),"",INDIRECT("'"&amp;'[1]RFR govt bond summary'!$C$3&amp;"!"&amp;'[1]RFR govt bond summary'!$G$71&amp;$AB64)),"")</f>
        <v/>
      </c>
      <c r="O64" s="30" t="str">
        <f ca="1">IFERROR(IF(ISBLANK(INDIRECT("'"&amp;'[1]RFR govt bond summary'!$C$3&amp;"!"&amp;'[1]RFR govt bond summary'!$G$72&amp;$AB64)),"",INDIRECT("'"&amp;'[1]RFR govt bond summary'!$C$3&amp;"!"&amp;'[1]RFR govt bond summary'!$G$72&amp;$AB64)),"")</f>
        <v/>
      </c>
      <c r="P64" s="30" t="str">
        <f ca="1">IFERROR(IF(ISBLANK(INDIRECT("'"&amp;'[1]RFR govt bond summary'!$C$3&amp;"!"&amp;'[1]RFR govt bond summary'!$G$73&amp;$AB64)),"",INDIRECT("'"&amp;'[1]RFR govt bond summary'!$C$3&amp;"!"&amp;'[1]RFR govt bond summary'!$G$73&amp;$AB64)),"")</f>
        <v/>
      </c>
      <c r="Q64" s="30" t="str">
        <f ca="1">IFERROR(IF(ISBLANK(INDIRECT("'"&amp;'[1]RFR govt bond summary'!$C$3&amp;"!"&amp;'[1]RFR govt bond summary'!$G$74&amp;$AB64)),"",INDIRECT("'"&amp;'[1]RFR govt bond summary'!$C$3&amp;"!"&amp;'[1]RFR govt bond summary'!$G$74&amp;$AB64)),"")</f>
        <v/>
      </c>
      <c r="R64" s="30" t="str">
        <f ca="1">IFERROR(IF(ISBLANK(INDIRECT("'"&amp;'[1]RFR govt bond summary'!$C$3&amp;"!"&amp;'[1]RFR govt bond summary'!$G$75&amp;$AB64)),"",INDIRECT("'"&amp;'[1]RFR govt bond summary'!$C$3&amp;"!"&amp;'[1]RFR govt bond summary'!$G$75&amp;$AB64)),"")</f>
        <v/>
      </c>
      <c r="S64" s="30" t="str">
        <f ca="1">IFERROR(IF(ISBLANK(INDIRECT("'"&amp;'[1]RFR govt bond summary'!$C$3&amp;"!"&amp;'[1]RFR govt bond summary'!$G$76&amp;$AB64)),"",INDIRECT("'"&amp;'[1]RFR govt bond summary'!$C$3&amp;"!"&amp;'[1]RFR govt bond summary'!$G$76&amp;$AB64)),"")</f>
        <v/>
      </c>
      <c r="T64" s="30" t="str">
        <f ca="1">IFERROR(IF(ISBLANK(INDIRECT("'"&amp;'[1]RFR govt bond summary'!$C$3&amp;"!"&amp;'[1]RFR govt bond summary'!$G$77&amp;$AB64)),"",INDIRECT("'"&amp;'[1]RFR govt bond summary'!$C$3&amp;"!"&amp;'[1]RFR govt bond summary'!$G$77&amp;$AB64)),"")</f>
        <v/>
      </c>
      <c r="U64" s="30" t="str">
        <f ca="1">IFERROR(IF(ISBLANK(INDIRECT("'"&amp;'[1]RFR govt bond summary'!$C$3&amp;"!"&amp;'[1]RFR govt bond summary'!$G$78&amp;$AB64)),"",INDIRECT("'"&amp;'[1]RFR govt bond summary'!$C$3&amp;"!"&amp;'[1]RFR govt bond summary'!$G$78&amp;$AB64)),"")</f>
        <v/>
      </c>
      <c r="V64" s="30" t="str">
        <f ca="1">IFERROR(IF(ISBLANK(INDIRECT("'"&amp;'[1]RFR govt bond summary'!$C$3&amp;"!"&amp;'[1]RFR govt bond summary'!$G$79&amp;$AB64)),"",INDIRECT("'"&amp;'[1]RFR govt bond summary'!$C$3&amp;"!"&amp;'[1]RFR govt bond summary'!$G$79&amp;$AB64)),"")</f>
        <v/>
      </c>
      <c r="W64" s="30" t="str">
        <f ca="1">IFERROR(IF(ISBLANK(INDIRECT("'"&amp;'[1]RFR govt bond summary'!$C$3&amp;"!"&amp;'[1]RFR govt bond summary'!$G$80&amp;$AB64)),"",INDIRECT("'"&amp;'[1]RFR govt bond summary'!$C$3&amp;"!"&amp;'[1]RFR govt bond summary'!$G$80&amp;$AB64)),"")</f>
        <v/>
      </c>
      <c r="X64" s="30" t="str">
        <f ca="1">IFERROR(IF(ISBLANK(INDIRECT("'"&amp;'[1]RFR govt bond summary'!$C$3&amp;"!"&amp;'[1]RFR govt bond summary'!$G$81&amp;$AB64)),"",INDIRECT("'"&amp;'[1]RFR govt bond summary'!$C$3&amp;"!"&amp;'[1]RFR govt bond summary'!$G$81&amp;$AB64)),"")</f>
        <v/>
      </c>
      <c r="Y64" s="30" t="str">
        <f ca="1">IFERROR(IF(ISBLANK(INDIRECT("'"&amp;'[1]RFR govt bond summary'!$C$3&amp;"!"&amp;'[1]RFR govt bond summary'!$G$82&amp;$AB64)),"",INDIRECT("'"&amp;'[1]RFR govt bond summary'!$C$3&amp;"!"&amp;'[1]RFR govt bond summary'!$G$82&amp;$AB64)),"")</f>
        <v/>
      </c>
      <c r="Z64" s="30" t="str">
        <f ca="1">IFERROR(IF(ISBLANK(INDIRECT("'"&amp;'[1]RFR govt bond summary'!$C$3&amp;"!"&amp;'[1]RFR govt bond summary'!$G$83&amp;$AB64)),"",INDIRECT("'"&amp;'[1]RFR govt bond summary'!$C$3&amp;"!"&amp;'[1]RFR govt bond summary'!$G$83&amp;$AB64)),"")</f>
        <v/>
      </c>
      <c r="AA64" s="30" t="str">
        <f ca="1">IFERROR(IF(ISBLANK(INDIRECT("'"&amp;'[1]RFR govt bond summary'!$C$3&amp;"!"&amp;'[1]RFR govt bond summary'!$G$84&amp;$AB64)),"",INDIRECT("'"&amp;'[1]RFR govt bond summary'!$C$3&amp;"!"&amp;'[1]RFR govt bond summary'!$G$84&amp;$AB64)),"")</f>
        <v/>
      </c>
      <c r="AB64" s="19">
        <f t="shared" si="6"/>
        <v>78</v>
      </c>
      <c r="AD64" s="66">
        <f t="shared" si="0"/>
        <v>44817.25</v>
      </c>
      <c r="AE64" s="2">
        <f t="shared" si="1"/>
        <v>3.6687200547570158</v>
      </c>
      <c r="AF64" s="2">
        <f t="shared" si="2"/>
        <v>5.5852156057494868</v>
      </c>
      <c r="AG64" s="35">
        <f t="shared" si="3"/>
        <v>0.30500000000000016</v>
      </c>
      <c r="AH64" s="2">
        <f t="shared" si="4"/>
        <v>2.3668660714285714</v>
      </c>
      <c r="AI64" s="20">
        <f t="shared" si="5"/>
        <v>2.3808712089287809</v>
      </c>
    </row>
    <row r="65" spans="2:35" x14ac:dyDescent="0.35">
      <c r="B65" s="29">
        <v>42992</v>
      </c>
      <c r="C65" s="30"/>
      <c r="D65" s="30"/>
      <c r="E65" s="30"/>
      <c r="F65" s="30">
        <v>2.1890000000000001</v>
      </c>
      <c r="G65" s="30">
        <v>2.5070000000000001</v>
      </c>
      <c r="H65" s="30"/>
      <c r="I65" s="30"/>
      <c r="J65" s="30"/>
      <c r="K65" s="30"/>
      <c r="L65" s="30" t="str">
        <f ca="1">IFERROR(IF(ISBLANK(INDIRECT("'"&amp;'[1]RFR govt bond summary'!$C$3&amp;"!"&amp;'[1]RFR govt bond summary'!$G$69&amp;$AB65)),"",INDIRECT("'"&amp;'[1]RFR govt bond summary'!$C$3&amp;"!"&amp;'[1]RFR govt bond summary'!$G$69&amp;$AB65)),"")</f>
        <v/>
      </c>
      <c r="M65" s="30" t="str">
        <f ca="1">IFERROR(IF(ISBLANK(INDIRECT("'"&amp;'[1]RFR govt bond summary'!$C$3&amp;"!"&amp;'[1]RFR govt bond summary'!$G$70&amp;$AB65)),"",INDIRECT("'"&amp;'[1]RFR govt bond summary'!$C$3&amp;"!"&amp;'[1]RFR govt bond summary'!$G$70&amp;$AB65)),"")</f>
        <v/>
      </c>
      <c r="N65" s="30" t="str">
        <f ca="1">IFERROR(IF(ISBLANK(INDIRECT("'"&amp;'[1]RFR govt bond summary'!$C$3&amp;"!"&amp;'[1]RFR govt bond summary'!$G$71&amp;$AB65)),"",INDIRECT("'"&amp;'[1]RFR govt bond summary'!$C$3&amp;"!"&amp;'[1]RFR govt bond summary'!$G$71&amp;$AB65)),"")</f>
        <v/>
      </c>
      <c r="O65" s="30" t="str">
        <f ca="1">IFERROR(IF(ISBLANK(INDIRECT("'"&amp;'[1]RFR govt bond summary'!$C$3&amp;"!"&amp;'[1]RFR govt bond summary'!$G$72&amp;$AB65)),"",INDIRECT("'"&amp;'[1]RFR govt bond summary'!$C$3&amp;"!"&amp;'[1]RFR govt bond summary'!$G$72&amp;$AB65)),"")</f>
        <v/>
      </c>
      <c r="P65" s="30" t="str">
        <f ca="1">IFERROR(IF(ISBLANK(INDIRECT("'"&amp;'[1]RFR govt bond summary'!$C$3&amp;"!"&amp;'[1]RFR govt bond summary'!$G$73&amp;$AB65)),"",INDIRECT("'"&amp;'[1]RFR govt bond summary'!$C$3&amp;"!"&amp;'[1]RFR govt bond summary'!$G$73&amp;$AB65)),"")</f>
        <v/>
      </c>
      <c r="Q65" s="30" t="str">
        <f ca="1">IFERROR(IF(ISBLANK(INDIRECT("'"&amp;'[1]RFR govt bond summary'!$C$3&amp;"!"&amp;'[1]RFR govt bond summary'!$G$74&amp;$AB65)),"",INDIRECT("'"&amp;'[1]RFR govt bond summary'!$C$3&amp;"!"&amp;'[1]RFR govt bond summary'!$G$74&amp;$AB65)),"")</f>
        <v/>
      </c>
      <c r="R65" s="30" t="str">
        <f ca="1">IFERROR(IF(ISBLANK(INDIRECT("'"&amp;'[1]RFR govt bond summary'!$C$3&amp;"!"&amp;'[1]RFR govt bond summary'!$G$75&amp;$AB65)),"",INDIRECT("'"&amp;'[1]RFR govt bond summary'!$C$3&amp;"!"&amp;'[1]RFR govt bond summary'!$G$75&amp;$AB65)),"")</f>
        <v/>
      </c>
      <c r="S65" s="30" t="str">
        <f ca="1">IFERROR(IF(ISBLANK(INDIRECT("'"&amp;'[1]RFR govt bond summary'!$C$3&amp;"!"&amp;'[1]RFR govt bond summary'!$G$76&amp;$AB65)),"",INDIRECT("'"&amp;'[1]RFR govt bond summary'!$C$3&amp;"!"&amp;'[1]RFR govt bond summary'!$G$76&amp;$AB65)),"")</f>
        <v/>
      </c>
      <c r="T65" s="30" t="str">
        <f ca="1">IFERROR(IF(ISBLANK(INDIRECT("'"&amp;'[1]RFR govt bond summary'!$C$3&amp;"!"&amp;'[1]RFR govt bond summary'!$G$77&amp;$AB65)),"",INDIRECT("'"&amp;'[1]RFR govt bond summary'!$C$3&amp;"!"&amp;'[1]RFR govt bond summary'!$G$77&amp;$AB65)),"")</f>
        <v/>
      </c>
      <c r="U65" s="30" t="str">
        <f ca="1">IFERROR(IF(ISBLANK(INDIRECT("'"&amp;'[1]RFR govt bond summary'!$C$3&amp;"!"&amp;'[1]RFR govt bond summary'!$G$78&amp;$AB65)),"",INDIRECT("'"&amp;'[1]RFR govt bond summary'!$C$3&amp;"!"&amp;'[1]RFR govt bond summary'!$G$78&amp;$AB65)),"")</f>
        <v/>
      </c>
      <c r="V65" s="30" t="str">
        <f ca="1">IFERROR(IF(ISBLANK(INDIRECT("'"&amp;'[1]RFR govt bond summary'!$C$3&amp;"!"&amp;'[1]RFR govt bond summary'!$G$79&amp;$AB65)),"",INDIRECT("'"&amp;'[1]RFR govt bond summary'!$C$3&amp;"!"&amp;'[1]RFR govt bond summary'!$G$79&amp;$AB65)),"")</f>
        <v/>
      </c>
      <c r="W65" s="30" t="str">
        <f ca="1">IFERROR(IF(ISBLANK(INDIRECT("'"&amp;'[1]RFR govt bond summary'!$C$3&amp;"!"&amp;'[1]RFR govt bond summary'!$G$80&amp;$AB65)),"",INDIRECT("'"&amp;'[1]RFR govt bond summary'!$C$3&amp;"!"&amp;'[1]RFR govt bond summary'!$G$80&amp;$AB65)),"")</f>
        <v/>
      </c>
      <c r="X65" s="30" t="str">
        <f ca="1">IFERROR(IF(ISBLANK(INDIRECT("'"&amp;'[1]RFR govt bond summary'!$C$3&amp;"!"&amp;'[1]RFR govt bond summary'!$G$81&amp;$AB65)),"",INDIRECT("'"&amp;'[1]RFR govt bond summary'!$C$3&amp;"!"&amp;'[1]RFR govt bond summary'!$G$81&amp;$AB65)),"")</f>
        <v/>
      </c>
      <c r="Y65" s="30" t="str">
        <f ca="1">IFERROR(IF(ISBLANK(INDIRECT("'"&amp;'[1]RFR govt bond summary'!$C$3&amp;"!"&amp;'[1]RFR govt bond summary'!$G$82&amp;$AB65)),"",INDIRECT("'"&amp;'[1]RFR govt bond summary'!$C$3&amp;"!"&amp;'[1]RFR govt bond summary'!$G$82&amp;$AB65)),"")</f>
        <v/>
      </c>
      <c r="Z65" s="30" t="str">
        <f ca="1">IFERROR(IF(ISBLANK(INDIRECT("'"&amp;'[1]RFR govt bond summary'!$C$3&amp;"!"&amp;'[1]RFR govt bond summary'!$G$83&amp;$AB65)),"",INDIRECT("'"&amp;'[1]RFR govt bond summary'!$C$3&amp;"!"&amp;'[1]RFR govt bond summary'!$G$83&amp;$AB65)),"")</f>
        <v/>
      </c>
      <c r="AA65" s="30" t="str">
        <f ca="1">IFERROR(IF(ISBLANK(INDIRECT("'"&amp;'[1]RFR govt bond summary'!$C$3&amp;"!"&amp;'[1]RFR govt bond summary'!$G$84&amp;$AB65)),"",INDIRECT("'"&amp;'[1]RFR govt bond summary'!$C$3&amp;"!"&amp;'[1]RFR govt bond summary'!$G$84&amp;$AB65)),"")</f>
        <v/>
      </c>
      <c r="AB65" s="19">
        <f t="shared" si="6"/>
        <v>79</v>
      </c>
      <c r="AD65" s="66">
        <f t="shared" si="0"/>
        <v>44818.25</v>
      </c>
      <c r="AE65" s="2">
        <f t="shared" si="1"/>
        <v>3.6659822039698837</v>
      </c>
      <c r="AF65" s="2">
        <f t="shared" si="2"/>
        <v>5.5824777549623548</v>
      </c>
      <c r="AG65" s="35">
        <f t="shared" si="3"/>
        <v>0.31800000000000006</v>
      </c>
      <c r="AH65" s="2">
        <f t="shared" si="4"/>
        <v>2.4103507142857143</v>
      </c>
      <c r="AI65" s="20">
        <f t="shared" si="5"/>
        <v>2.4248751907003596</v>
      </c>
    </row>
    <row r="66" spans="2:35" x14ac:dyDescent="0.35">
      <c r="B66" s="29">
        <v>42993</v>
      </c>
      <c r="C66" s="30"/>
      <c r="D66" s="30"/>
      <c r="E66" s="30"/>
      <c r="F66" s="30">
        <v>2.214</v>
      </c>
      <c r="G66" s="30">
        <v>2.5380000000000003</v>
      </c>
      <c r="H66" s="30"/>
      <c r="I66" s="30"/>
      <c r="J66" s="30"/>
      <c r="K66" s="30"/>
      <c r="L66" s="30" t="str">
        <f ca="1">IFERROR(IF(ISBLANK(INDIRECT("'"&amp;'[1]RFR govt bond summary'!$C$3&amp;"!"&amp;'[1]RFR govt bond summary'!$G$69&amp;$AB66)),"",INDIRECT("'"&amp;'[1]RFR govt bond summary'!$C$3&amp;"!"&amp;'[1]RFR govt bond summary'!$G$69&amp;$AB66)),"")</f>
        <v/>
      </c>
      <c r="M66" s="30" t="str">
        <f ca="1">IFERROR(IF(ISBLANK(INDIRECT("'"&amp;'[1]RFR govt bond summary'!$C$3&amp;"!"&amp;'[1]RFR govt bond summary'!$G$70&amp;$AB66)),"",INDIRECT("'"&amp;'[1]RFR govt bond summary'!$C$3&amp;"!"&amp;'[1]RFR govt bond summary'!$G$70&amp;$AB66)),"")</f>
        <v/>
      </c>
      <c r="N66" s="30" t="str">
        <f ca="1">IFERROR(IF(ISBLANK(INDIRECT("'"&amp;'[1]RFR govt bond summary'!$C$3&amp;"!"&amp;'[1]RFR govt bond summary'!$G$71&amp;$AB66)),"",INDIRECT("'"&amp;'[1]RFR govt bond summary'!$C$3&amp;"!"&amp;'[1]RFR govt bond summary'!$G$71&amp;$AB66)),"")</f>
        <v/>
      </c>
      <c r="O66" s="30" t="str">
        <f ca="1">IFERROR(IF(ISBLANK(INDIRECT("'"&amp;'[1]RFR govt bond summary'!$C$3&amp;"!"&amp;'[1]RFR govt bond summary'!$G$72&amp;$AB66)),"",INDIRECT("'"&amp;'[1]RFR govt bond summary'!$C$3&amp;"!"&amp;'[1]RFR govt bond summary'!$G$72&amp;$AB66)),"")</f>
        <v/>
      </c>
      <c r="P66" s="30" t="str">
        <f ca="1">IFERROR(IF(ISBLANK(INDIRECT("'"&amp;'[1]RFR govt bond summary'!$C$3&amp;"!"&amp;'[1]RFR govt bond summary'!$G$73&amp;$AB66)),"",INDIRECT("'"&amp;'[1]RFR govt bond summary'!$C$3&amp;"!"&amp;'[1]RFR govt bond summary'!$G$73&amp;$AB66)),"")</f>
        <v/>
      </c>
      <c r="Q66" s="30" t="str">
        <f ca="1">IFERROR(IF(ISBLANK(INDIRECT("'"&amp;'[1]RFR govt bond summary'!$C$3&amp;"!"&amp;'[1]RFR govt bond summary'!$G$74&amp;$AB66)),"",INDIRECT("'"&amp;'[1]RFR govt bond summary'!$C$3&amp;"!"&amp;'[1]RFR govt bond summary'!$G$74&amp;$AB66)),"")</f>
        <v/>
      </c>
      <c r="R66" s="30" t="str">
        <f ca="1">IFERROR(IF(ISBLANK(INDIRECT("'"&amp;'[1]RFR govt bond summary'!$C$3&amp;"!"&amp;'[1]RFR govt bond summary'!$G$75&amp;$AB66)),"",INDIRECT("'"&amp;'[1]RFR govt bond summary'!$C$3&amp;"!"&amp;'[1]RFR govt bond summary'!$G$75&amp;$AB66)),"")</f>
        <v/>
      </c>
      <c r="S66" s="30" t="str">
        <f ca="1">IFERROR(IF(ISBLANK(INDIRECT("'"&amp;'[1]RFR govt bond summary'!$C$3&amp;"!"&amp;'[1]RFR govt bond summary'!$G$76&amp;$AB66)),"",INDIRECT("'"&amp;'[1]RFR govt bond summary'!$C$3&amp;"!"&amp;'[1]RFR govt bond summary'!$G$76&amp;$AB66)),"")</f>
        <v/>
      </c>
      <c r="T66" s="30" t="str">
        <f ca="1">IFERROR(IF(ISBLANK(INDIRECT("'"&amp;'[1]RFR govt bond summary'!$C$3&amp;"!"&amp;'[1]RFR govt bond summary'!$G$77&amp;$AB66)),"",INDIRECT("'"&amp;'[1]RFR govt bond summary'!$C$3&amp;"!"&amp;'[1]RFR govt bond summary'!$G$77&amp;$AB66)),"")</f>
        <v/>
      </c>
      <c r="U66" s="30" t="str">
        <f ca="1">IFERROR(IF(ISBLANK(INDIRECT("'"&amp;'[1]RFR govt bond summary'!$C$3&amp;"!"&amp;'[1]RFR govt bond summary'!$G$78&amp;$AB66)),"",INDIRECT("'"&amp;'[1]RFR govt bond summary'!$C$3&amp;"!"&amp;'[1]RFR govt bond summary'!$G$78&amp;$AB66)),"")</f>
        <v/>
      </c>
      <c r="V66" s="30" t="str">
        <f ca="1">IFERROR(IF(ISBLANK(INDIRECT("'"&amp;'[1]RFR govt bond summary'!$C$3&amp;"!"&amp;'[1]RFR govt bond summary'!$G$79&amp;$AB66)),"",INDIRECT("'"&amp;'[1]RFR govt bond summary'!$C$3&amp;"!"&amp;'[1]RFR govt bond summary'!$G$79&amp;$AB66)),"")</f>
        <v/>
      </c>
      <c r="W66" s="30" t="str">
        <f ca="1">IFERROR(IF(ISBLANK(INDIRECT("'"&amp;'[1]RFR govt bond summary'!$C$3&amp;"!"&amp;'[1]RFR govt bond summary'!$G$80&amp;$AB66)),"",INDIRECT("'"&amp;'[1]RFR govt bond summary'!$C$3&amp;"!"&amp;'[1]RFR govt bond summary'!$G$80&amp;$AB66)),"")</f>
        <v/>
      </c>
      <c r="X66" s="30" t="str">
        <f ca="1">IFERROR(IF(ISBLANK(INDIRECT("'"&amp;'[1]RFR govt bond summary'!$C$3&amp;"!"&amp;'[1]RFR govt bond summary'!$G$81&amp;$AB66)),"",INDIRECT("'"&amp;'[1]RFR govt bond summary'!$C$3&amp;"!"&amp;'[1]RFR govt bond summary'!$G$81&amp;$AB66)),"")</f>
        <v/>
      </c>
      <c r="Y66" s="30" t="str">
        <f ca="1">IFERROR(IF(ISBLANK(INDIRECT("'"&amp;'[1]RFR govt bond summary'!$C$3&amp;"!"&amp;'[1]RFR govt bond summary'!$G$82&amp;$AB66)),"",INDIRECT("'"&amp;'[1]RFR govt bond summary'!$C$3&amp;"!"&amp;'[1]RFR govt bond summary'!$G$82&amp;$AB66)),"")</f>
        <v/>
      </c>
      <c r="Z66" s="30" t="str">
        <f ca="1">IFERROR(IF(ISBLANK(INDIRECT("'"&amp;'[1]RFR govt bond summary'!$C$3&amp;"!"&amp;'[1]RFR govt bond summary'!$G$83&amp;$AB66)),"",INDIRECT("'"&amp;'[1]RFR govt bond summary'!$C$3&amp;"!"&amp;'[1]RFR govt bond summary'!$G$83&amp;$AB66)),"")</f>
        <v/>
      </c>
      <c r="AA66" s="30" t="str">
        <f ca="1">IFERROR(IF(ISBLANK(INDIRECT("'"&amp;'[1]RFR govt bond summary'!$C$3&amp;"!"&amp;'[1]RFR govt bond summary'!$G$84&amp;$AB66)),"",INDIRECT("'"&amp;'[1]RFR govt bond summary'!$C$3&amp;"!"&amp;'[1]RFR govt bond summary'!$G$84&amp;$AB66)),"")</f>
        <v/>
      </c>
      <c r="AB66" s="19">
        <f t="shared" si="6"/>
        <v>80</v>
      </c>
      <c r="AD66" s="66">
        <f t="shared" si="0"/>
        <v>44819.25</v>
      </c>
      <c r="AE66" s="2">
        <f t="shared" si="1"/>
        <v>3.6632443531827517</v>
      </c>
      <c r="AF66" s="2">
        <f t="shared" si="2"/>
        <v>5.5797399041752227</v>
      </c>
      <c r="AG66" s="35">
        <f t="shared" si="3"/>
        <v>0.32400000000000029</v>
      </c>
      <c r="AH66" s="2">
        <f t="shared" si="4"/>
        <v>2.4399900000000003</v>
      </c>
      <c r="AI66" s="20">
        <f t="shared" si="5"/>
        <v>2.4548738780002743</v>
      </c>
    </row>
    <row r="67" spans="2:35" x14ac:dyDescent="0.35">
      <c r="B67" s="29">
        <v>42996</v>
      </c>
      <c r="C67" s="30"/>
      <c r="D67" s="30"/>
      <c r="E67" s="30"/>
      <c r="F67" s="30">
        <v>2.2599999999999998</v>
      </c>
      <c r="G67" s="30">
        <v>2.589</v>
      </c>
      <c r="H67" s="30"/>
      <c r="I67" s="30"/>
      <c r="J67" s="30"/>
      <c r="K67" s="30"/>
      <c r="L67" s="30" t="str">
        <f ca="1">IFERROR(IF(ISBLANK(INDIRECT("'"&amp;'[1]RFR govt bond summary'!$C$3&amp;"!"&amp;'[1]RFR govt bond summary'!$G$69&amp;$AB67)),"",INDIRECT("'"&amp;'[1]RFR govt bond summary'!$C$3&amp;"!"&amp;'[1]RFR govt bond summary'!$G$69&amp;$AB67)),"")</f>
        <v/>
      </c>
      <c r="M67" s="30" t="str">
        <f ca="1">IFERROR(IF(ISBLANK(INDIRECT("'"&amp;'[1]RFR govt bond summary'!$C$3&amp;"!"&amp;'[1]RFR govt bond summary'!$G$70&amp;$AB67)),"",INDIRECT("'"&amp;'[1]RFR govt bond summary'!$C$3&amp;"!"&amp;'[1]RFR govt bond summary'!$G$70&amp;$AB67)),"")</f>
        <v/>
      </c>
      <c r="N67" s="30" t="str">
        <f ca="1">IFERROR(IF(ISBLANK(INDIRECT("'"&amp;'[1]RFR govt bond summary'!$C$3&amp;"!"&amp;'[1]RFR govt bond summary'!$G$71&amp;$AB67)),"",INDIRECT("'"&amp;'[1]RFR govt bond summary'!$C$3&amp;"!"&amp;'[1]RFR govt bond summary'!$G$71&amp;$AB67)),"")</f>
        <v/>
      </c>
      <c r="O67" s="30" t="str">
        <f ca="1">IFERROR(IF(ISBLANK(INDIRECT("'"&amp;'[1]RFR govt bond summary'!$C$3&amp;"!"&amp;'[1]RFR govt bond summary'!$G$72&amp;$AB67)),"",INDIRECT("'"&amp;'[1]RFR govt bond summary'!$C$3&amp;"!"&amp;'[1]RFR govt bond summary'!$G$72&amp;$AB67)),"")</f>
        <v/>
      </c>
      <c r="P67" s="30" t="str">
        <f ca="1">IFERROR(IF(ISBLANK(INDIRECT("'"&amp;'[1]RFR govt bond summary'!$C$3&amp;"!"&amp;'[1]RFR govt bond summary'!$G$73&amp;$AB67)),"",INDIRECT("'"&amp;'[1]RFR govt bond summary'!$C$3&amp;"!"&amp;'[1]RFR govt bond summary'!$G$73&amp;$AB67)),"")</f>
        <v/>
      </c>
      <c r="Q67" s="30" t="str">
        <f ca="1">IFERROR(IF(ISBLANK(INDIRECT("'"&amp;'[1]RFR govt bond summary'!$C$3&amp;"!"&amp;'[1]RFR govt bond summary'!$G$74&amp;$AB67)),"",INDIRECT("'"&amp;'[1]RFR govt bond summary'!$C$3&amp;"!"&amp;'[1]RFR govt bond summary'!$G$74&amp;$AB67)),"")</f>
        <v/>
      </c>
      <c r="R67" s="30" t="str">
        <f ca="1">IFERROR(IF(ISBLANK(INDIRECT("'"&amp;'[1]RFR govt bond summary'!$C$3&amp;"!"&amp;'[1]RFR govt bond summary'!$G$75&amp;$AB67)),"",INDIRECT("'"&amp;'[1]RFR govt bond summary'!$C$3&amp;"!"&amp;'[1]RFR govt bond summary'!$G$75&amp;$AB67)),"")</f>
        <v/>
      </c>
      <c r="S67" s="30" t="str">
        <f ca="1">IFERROR(IF(ISBLANK(INDIRECT("'"&amp;'[1]RFR govt bond summary'!$C$3&amp;"!"&amp;'[1]RFR govt bond summary'!$G$76&amp;$AB67)),"",INDIRECT("'"&amp;'[1]RFR govt bond summary'!$C$3&amp;"!"&amp;'[1]RFR govt bond summary'!$G$76&amp;$AB67)),"")</f>
        <v/>
      </c>
      <c r="T67" s="30" t="str">
        <f ca="1">IFERROR(IF(ISBLANK(INDIRECT("'"&amp;'[1]RFR govt bond summary'!$C$3&amp;"!"&amp;'[1]RFR govt bond summary'!$G$77&amp;$AB67)),"",INDIRECT("'"&amp;'[1]RFR govt bond summary'!$C$3&amp;"!"&amp;'[1]RFR govt bond summary'!$G$77&amp;$AB67)),"")</f>
        <v/>
      </c>
      <c r="U67" s="30" t="str">
        <f ca="1">IFERROR(IF(ISBLANK(INDIRECT("'"&amp;'[1]RFR govt bond summary'!$C$3&amp;"!"&amp;'[1]RFR govt bond summary'!$G$78&amp;$AB67)),"",INDIRECT("'"&amp;'[1]RFR govt bond summary'!$C$3&amp;"!"&amp;'[1]RFR govt bond summary'!$G$78&amp;$AB67)),"")</f>
        <v/>
      </c>
      <c r="V67" s="30" t="str">
        <f ca="1">IFERROR(IF(ISBLANK(INDIRECT("'"&amp;'[1]RFR govt bond summary'!$C$3&amp;"!"&amp;'[1]RFR govt bond summary'!$G$79&amp;$AB67)),"",INDIRECT("'"&amp;'[1]RFR govt bond summary'!$C$3&amp;"!"&amp;'[1]RFR govt bond summary'!$G$79&amp;$AB67)),"")</f>
        <v/>
      </c>
      <c r="W67" s="30" t="str">
        <f ca="1">IFERROR(IF(ISBLANK(INDIRECT("'"&amp;'[1]RFR govt bond summary'!$C$3&amp;"!"&amp;'[1]RFR govt bond summary'!$G$80&amp;$AB67)),"",INDIRECT("'"&amp;'[1]RFR govt bond summary'!$C$3&amp;"!"&amp;'[1]RFR govt bond summary'!$G$80&amp;$AB67)),"")</f>
        <v/>
      </c>
      <c r="X67" s="30" t="str">
        <f ca="1">IFERROR(IF(ISBLANK(INDIRECT("'"&amp;'[1]RFR govt bond summary'!$C$3&amp;"!"&amp;'[1]RFR govt bond summary'!$G$81&amp;$AB67)),"",INDIRECT("'"&amp;'[1]RFR govt bond summary'!$C$3&amp;"!"&amp;'[1]RFR govt bond summary'!$G$81&amp;$AB67)),"")</f>
        <v/>
      </c>
      <c r="Y67" s="30" t="str">
        <f ca="1">IFERROR(IF(ISBLANK(INDIRECT("'"&amp;'[1]RFR govt bond summary'!$C$3&amp;"!"&amp;'[1]RFR govt bond summary'!$G$82&amp;$AB67)),"",INDIRECT("'"&amp;'[1]RFR govt bond summary'!$C$3&amp;"!"&amp;'[1]RFR govt bond summary'!$G$82&amp;$AB67)),"")</f>
        <v/>
      </c>
      <c r="Z67" s="30" t="str">
        <f ca="1">IFERROR(IF(ISBLANK(INDIRECT("'"&amp;'[1]RFR govt bond summary'!$C$3&amp;"!"&amp;'[1]RFR govt bond summary'!$G$83&amp;$AB67)),"",INDIRECT("'"&amp;'[1]RFR govt bond summary'!$C$3&amp;"!"&amp;'[1]RFR govt bond summary'!$G$83&amp;$AB67)),"")</f>
        <v/>
      </c>
      <c r="AA67" s="30" t="str">
        <f ca="1">IFERROR(IF(ISBLANK(INDIRECT("'"&amp;'[1]RFR govt bond summary'!$C$3&amp;"!"&amp;'[1]RFR govt bond summary'!$G$84&amp;$AB67)),"",INDIRECT("'"&amp;'[1]RFR govt bond summary'!$C$3&amp;"!"&amp;'[1]RFR govt bond summary'!$G$84&amp;$AB67)),"")</f>
        <v/>
      </c>
      <c r="AB67" s="19">
        <f t="shared" si="6"/>
        <v>81</v>
      </c>
      <c r="AD67" s="66">
        <f t="shared" si="0"/>
        <v>44822.25</v>
      </c>
      <c r="AE67" s="2">
        <f t="shared" si="1"/>
        <v>3.6550308008213555</v>
      </c>
      <c r="AF67" s="2">
        <f t="shared" si="2"/>
        <v>5.5715263518138265</v>
      </c>
      <c r="AG67" s="35">
        <f t="shared" si="3"/>
        <v>0.32900000000000018</v>
      </c>
      <c r="AH67" s="2">
        <f t="shared" si="4"/>
        <v>2.4908874999999999</v>
      </c>
      <c r="AI67" s="20">
        <f t="shared" si="5"/>
        <v>2.5063988013441341</v>
      </c>
    </row>
    <row r="68" spans="2:35" x14ac:dyDescent="0.35">
      <c r="B68" s="29">
        <v>42997</v>
      </c>
      <c r="C68" s="30"/>
      <c r="D68" s="30"/>
      <c r="E68" s="30"/>
      <c r="F68" s="30">
        <v>2.286</v>
      </c>
      <c r="G68" s="30">
        <v>2.613</v>
      </c>
      <c r="H68" s="30"/>
      <c r="I68" s="30"/>
      <c r="J68" s="30"/>
      <c r="K68" s="30"/>
      <c r="L68" s="30" t="str">
        <f ca="1">IFERROR(IF(ISBLANK(INDIRECT("'"&amp;'[1]RFR govt bond summary'!$C$3&amp;"!"&amp;'[1]RFR govt bond summary'!$G$69&amp;$AB68)),"",INDIRECT("'"&amp;'[1]RFR govt bond summary'!$C$3&amp;"!"&amp;'[1]RFR govt bond summary'!$G$69&amp;$AB68)),"")</f>
        <v/>
      </c>
      <c r="M68" s="30" t="str">
        <f ca="1">IFERROR(IF(ISBLANK(INDIRECT("'"&amp;'[1]RFR govt bond summary'!$C$3&amp;"!"&amp;'[1]RFR govt bond summary'!$G$70&amp;$AB68)),"",INDIRECT("'"&amp;'[1]RFR govt bond summary'!$C$3&amp;"!"&amp;'[1]RFR govt bond summary'!$G$70&amp;$AB68)),"")</f>
        <v/>
      </c>
      <c r="N68" s="30" t="str">
        <f ca="1">IFERROR(IF(ISBLANK(INDIRECT("'"&amp;'[1]RFR govt bond summary'!$C$3&amp;"!"&amp;'[1]RFR govt bond summary'!$G$71&amp;$AB68)),"",INDIRECT("'"&amp;'[1]RFR govt bond summary'!$C$3&amp;"!"&amp;'[1]RFR govt bond summary'!$G$71&amp;$AB68)),"")</f>
        <v/>
      </c>
      <c r="O68" s="30" t="str">
        <f ca="1">IFERROR(IF(ISBLANK(INDIRECT("'"&amp;'[1]RFR govt bond summary'!$C$3&amp;"!"&amp;'[1]RFR govt bond summary'!$G$72&amp;$AB68)),"",INDIRECT("'"&amp;'[1]RFR govt bond summary'!$C$3&amp;"!"&amp;'[1]RFR govt bond summary'!$G$72&amp;$AB68)),"")</f>
        <v/>
      </c>
      <c r="P68" s="30" t="str">
        <f ca="1">IFERROR(IF(ISBLANK(INDIRECT("'"&amp;'[1]RFR govt bond summary'!$C$3&amp;"!"&amp;'[1]RFR govt bond summary'!$G$73&amp;$AB68)),"",INDIRECT("'"&amp;'[1]RFR govt bond summary'!$C$3&amp;"!"&amp;'[1]RFR govt bond summary'!$G$73&amp;$AB68)),"")</f>
        <v/>
      </c>
      <c r="Q68" s="30" t="str">
        <f ca="1">IFERROR(IF(ISBLANK(INDIRECT("'"&amp;'[1]RFR govt bond summary'!$C$3&amp;"!"&amp;'[1]RFR govt bond summary'!$G$74&amp;$AB68)),"",INDIRECT("'"&amp;'[1]RFR govt bond summary'!$C$3&amp;"!"&amp;'[1]RFR govt bond summary'!$G$74&amp;$AB68)),"")</f>
        <v/>
      </c>
      <c r="R68" s="30" t="str">
        <f ca="1">IFERROR(IF(ISBLANK(INDIRECT("'"&amp;'[1]RFR govt bond summary'!$C$3&amp;"!"&amp;'[1]RFR govt bond summary'!$G$75&amp;$AB68)),"",INDIRECT("'"&amp;'[1]RFR govt bond summary'!$C$3&amp;"!"&amp;'[1]RFR govt bond summary'!$G$75&amp;$AB68)),"")</f>
        <v/>
      </c>
      <c r="S68" s="30" t="str">
        <f ca="1">IFERROR(IF(ISBLANK(INDIRECT("'"&amp;'[1]RFR govt bond summary'!$C$3&amp;"!"&amp;'[1]RFR govt bond summary'!$G$76&amp;$AB68)),"",INDIRECT("'"&amp;'[1]RFR govt bond summary'!$C$3&amp;"!"&amp;'[1]RFR govt bond summary'!$G$76&amp;$AB68)),"")</f>
        <v/>
      </c>
      <c r="T68" s="30" t="str">
        <f ca="1">IFERROR(IF(ISBLANK(INDIRECT("'"&amp;'[1]RFR govt bond summary'!$C$3&amp;"!"&amp;'[1]RFR govt bond summary'!$G$77&amp;$AB68)),"",INDIRECT("'"&amp;'[1]RFR govt bond summary'!$C$3&amp;"!"&amp;'[1]RFR govt bond summary'!$G$77&amp;$AB68)),"")</f>
        <v/>
      </c>
      <c r="U68" s="30" t="str">
        <f ca="1">IFERROR(IF(ISBLANK(INDIRECT("'"&amp;'[1]RFR govt bond summary'!$C$3&amp;"!"&amp;'[1]RFR govt bond summary'!$G$78&amp;$AB68)),"",INDIRECT("'"&amp;'[1]RFR govt bond summary'!$C$3&amp;"!"&amp;'[1]RFR govt bond summary'!$G$78&amp;$AB68)),"")</f>
        <v/>
      </c>
      <c r="V68" s="30" t="str">
        <f ca="1">IFERROR(IF(ISBLANK(INDIRECT("'"&amp;'[1]RFR govt bond summary'!$C$3&amp;"!"&amp;'[1]RFR govt bond summary'!$G$79&amp;$AB68)),"",INDIRECT("'"&amp;'[1]RFR govt bond summary'!$C$3&amp;"!"&amp;'[1]RFR govt bond summary'!$G$79&amp;$AB68)),"")</f>
        <v/>
      </c>
      <c r="W68" s="30" t="str">
        <f ca="1">IFERROR(IF(ISBLANK(INDIRECT("'"&amp;'[1]RFR govt bond summary'!$C$3&amp;"!"&amp;'[1]RFR govt bond summary'!$G$80&amp;$AB68)),"",INDIRECT("'"&amp;'[1]RFR govt bond summary'!$C$3&amp;"!"&amp;'[1]RFR govt bond summary'!$G$80&amp;$AB68)),"")</f>
        <v/>
      </c>
      <c r="X68" s="30" t="str">
        <f ca="1">IFERROR(IF(ISBLANK(INDIRECT("'"&amp;'[1]RFR govt bond summary'!$C$3&amp;"!"&amp;'[1]RFR govt bond summary'!$G$81&amp;$AB68)),"",INDIRECT("'"&amp;'[1]RFR govt bond summary'!$C$3&amp;"!"&amp;'[1]RFR govt bond summary'!$G$81&amp;$AB68)),"")</f>
        <v/>
      </c>
      <c r="Y68" s="30" t="str">
        <f ca="1">IFERROR(IF(ISBLANK(INDIRECT("'"&amp;'[1]RFR govt bond summary'!$C$3&amp;"!"&amp;'[1]RFR govt bond summary'!$G$82&amp;$AB68)),"",INDIRECT("'"&amp;'[1]RFR govt bond summary'!$C$3&amp;"!"&amp;'[1]RFR govt bond summary'!$G$82&amp;$AB68)),"")</f>
        <v/>
      </c>
      <c r="Z68" s="30" t="str">
        <f ca="1">IFERROR(IF(ISBLANK(INDIRECT("'"&amp;'[1]RFR govt bond summary'!$C$3&amp;"!"&amp;'[1]RFR govt bond summary'!$G$83&amp;$AB68)),"",INDIRECT("'"&amp;'[1]RFR govt bond summary'!$C$3&amp;"!"&amp;'[1]RFR govt bond summary'!$G$83&amp;$AB68)),"")</f>
        <v/>
      </c>
      <c r="AA68" s="30" t="str">
        <f ca="1">IFERROR(IF(ISBLANK(INDIRECT("'"&amp;'[1]RFR govt bond summary'!$C$3&amp;"!"&amp;'[1]RFR govt bond summary'!$G$84&amp;$AB68)),"",INDIRECT("'"&amp;'[1]RFR govt bond summary'!$C$3&amp;"!"&amp;'[1]RFR govt bond summary'!$G$84&amp;$AB68)),"")</f>
        <v/>
      </c>
      <c r="AB68" s="19">
        <f t="shared" si="6"/>
        <v>82</v>
      </c>
      <c r="AD68" s="66">
        <f t="shared" si="0"/>
        <v>44823.25</v>
      </c>
      <c r="AE68" s="2">
        <f t="shared" si="1"/>
        <v>3.6522929500342229</v>
      </c>
      <c r="AF68" s="2">
        <f t="shared" si="2"/>
        <v>5.5687885010266944</v>
      </c>
      <c r="AG68" s="35">
        <f t="shared" si="3"/>
        <v>0.32699999999999996</v>
      </c>
      <c r="AH68" s="2">
        <f t="shared" si="4"/>
        <v>2.5159510714285713</v>
      </c>
      <c r="AI68" s="20">
        <f t="shared" si="5"/>
        <v>2.5317760959131519</v>
      </c>
    </row>
    <row r="69" spans="2:35" x14ac:dyDescent="0.35">
      <c r="B69" s="29">
        <v>42998</v>
      </c>
      <c r="C69" s="30"/>
      <c r="D69" s="30"/>
      <c r="E69" s="30"/>
      <c r="F69" s="30">
        <v>2.3170000000000002</v>
      </c>
      <c r="G69" s="30">
        <v>2.6390000000000002</v>
      </c>
      <c r="H69" s="30"/>
      <c r="I69" s="30"/>
      <c r="J69" s="30"/>
      <c r="K69" s="30"/>
      <c r="L69" s="30" t="str">
        <f ca="1">IFERROR(IF(ISBLANK(INDIRECT("'"&amp;'[1]RFR govt bond summary'!$C$3&amp;"!"&amp;'[1]RFR govt bond summary'!$G$69&amp;$AB69)),"",INDIRECT("'"&amp;'[1]RFR govt bond summary'!$C$3&amp;"!"&amp;'[1]RFR govt bond summary'!$G$69&amp;$AB69)),"")</f>
        <v/>
      </c>
      <c r="M69" s="30" t="str">
        <f ca="1">IFERROR(IF(ISBLANK(INDIRECT("'"&amp;'[1]RFR govt bond summary'!$C$3&amp;"!"&amp;'[1]RFR govt bond summary'!$G$70&amp;$AB69)),"",INDIRECT("'"&amp;'[1]RFR govt bond summary'!$C$3&amp;"!"&amp;'[1]RFR govt bond summary'!$G$70&amp;$AB69)),"")</f>
        <v/>
      </c>
      <c r="N69" s="30" t="str">
        <f ca="1">IFERROR(IF(ISBLANK(INDIRECT("'"&amp;'[1]RFR govt bond summary'!$C$3&amp;"!"&amp;'[1]RFR govt bond summary'!$G$71&amp;$AB69)),"",INDIRECT("'"&amp;'[1]RFR govt bond summary'!$C$3&amp;"!"&amp;'[1]RFR govt bond summary'!$G$71&amp;$AB69)),"")</f>
        <v/>
      </c>
      <c r="O69" s="30" t="str">
        <f ca="1">IFERROR(IF(ISBLANK(INDIRECT("'"&amp;'[1]RFR govt bond summary'!$C$3&amp;"!"&amp;'[1]RFR govt bond summary'!$G$72&amp;$AB69)),"",INDIRECT("'"&amp;'[1]RFR govt bond summary'!$C$3&amp;"!"&amp;'[1]RFR govt bond summary'!$G$72&amp;$AB69)),"")</f>
        <v/>
      </c>
      <c r="P69" s="30" t="str">
        <f ca="1">IFERROR(IF(ISBLANK(INDIRECT("'"&amp;'[1]RFR govt bond summary'!$C$3&amp;"!"&amp;'[1]RFR govt bond summary'!$G$73&amp;$AB69)),"",INDIRECT("'"&amp;'[1]RFR govt bond summary'!$C$3&amp;"!"&amp;'[1]RFR govt bond summary'!$G$73&amp;$AB69)),"")</f>
        <v/>
      </c>
      <c r="Q69" s="30" t="str">
        <f ca="1">IFERROR(IF(ISBLANK(INDIRECT("'"&amp;'[1]RFR govt bond summary'!$C$3&amp;"!"&amp;'[1]RFR govt bond summary'!$G$74&amp;$AB69)),"",INDIRECT("'"&amp;'[1]RFR govt bond summary'!$C$3&amp;"!"&amp;'[1]RFR govt bond summary'!$G$74&amp;$AB69)),"")</f>
        <v/>
      </c>
      <c r="R69" s="30" t="str">
        <f ca="1">IFERROR(IF(ISBLANK(INDIRECT("'"&amp;'[1]RFR govt bond summary'!$C$3&amp;"!"&amp;'[1]RFR govt bond summary'!$G$75&amp;$AB69)),"",INDIRECT("'"&amp;'[1]RFR govt bond summary'!$C$3&amp;"!"&amp;'[1]RFR govt bond summary'!$G$75&amp;$AB69)),"")</f>
        <v/>
      </c>
      <c r="S69" s="30" t="str">
        <f ca="1">IFERROR(IF(ISBLANK(INDIRECT("'"&amp;'[1]RFR govt bond summary'!$C$3&amp;"!"&amp;'[1]RFR govt bond summary'!$G$76&amp;$AB69)),"",INDIRECT("'"&amp;'[1]RFR govt bond summary'!$C$3&amp;"!"&amp;'[1]RFR govt bond summary'!$G$76&amp;$AB69)),"")</f>
        <v/>
      </c>
      <c r="T69" s="30" t="str">
        <f ca="1">IFERROR(IF(ISBLANK(INDIRECT("'"&amp;'[1]RFR govt bond summary'!$C$3&amp;"!"&amp;'[1]RFR govt bond summary'!$G$77&amp;$AB69)),"",INDIRECT("'"&amp;'[1]RFR govt bond summary'!$C$3&amp;"!"&amp;'[1]RFR govt bond summary'!$G$77&amp;$AB69)),"")</f>
        <v/>
      </c>
      <c r="U69" s="30" t="str">
        <f ca="1">IFERROR(IF(ISBLANK(INDIRECT("'"&amp;'[1]RFR govt bond summary'!$C$3&amp;"!"&amp;'[1]RFR govt bond summary'!$G$78&amp;$AB69)),"",INDIRECT("'"&amp;'[1]RFR govt bond summary'!$C$3&amp;"!"&amp;'[1]RFR govt bond summary'!$G$78&amp;$AB69)),"")</f>
        <v/>
      </c>
      <c r="V69" s="30" t="str">
        <f ca="1">IFERROR(IF(ISBLANK(INDIRECT("'"&amp;'[1]RFR govt bond summary'!$C$3&amp;"!"&amp;'[1]RFR govt bond summary'!$G$79&amp;$AB69)),"",INDIRECT("'"&amp;'[1]RFR govt bond summary'!$C$3&amp;"!"&amp;'[1]RFR govt bond summary'!$G$79&amp;$AB69)),"")</f>
        <v/>
      </c>
      <c r="W69" s="30" t="str">
        <f ca="1">IFERROR(IF(ISBLANK(INDIRECT("'"&amp;'[1]RFR govt bond summary'!$C$3&amp;"!"&amp;'[1]RFR govt bond summary'!$G$80&amp;$AB69)),"",INDIRECT("'"&amp;'[1]RFR govt bond summary'!$C$3&amp;"!"&amp;'[1]RFR govt bond summary'!$G$80&amp;$AB69)),"")</f>
        <v/>
      </c>
      <c r="X69" s="30" t="str">
        <f ca="1">IFERROR(IF(ISBLANK(INDIRECT("'"&amp;'[1]RFR govt bond summary'!$C$3&amp;"!"&amp;'[1]RFR govt bond summary'!$G$81&amp;$AB69)),"",INDIRECT("'"&amp;'[1]RFR govt bond summary'!$C$3&amp;"!"&amp;'[1]RFR govt bond summary'!$G$81&amp;$AB69)),"")</f>
        <v/>
      </c>
      <c r="Y69" s="30" t="str">
        <f ca="1">IFERROR(IF(ISBLANK(INDIRECT("'"&amp;'[1]RFR govt bond summary'!$C$3&amp;"!"&amp;'[1]RFR govt bond summary'!$G$82&amp;$AB69)),"",INDIRECT("'"&amp;'[1]RFR govt bond summary'!$C$3&amp;"!"&amp;'[1]RFR govt bond summary'!$G$82&amp;$AB69)),"")</f>
        <v/>
      </c>
      <c r="Z69" s="30" t="str">
        <f ca="1">IFERROR(IF(ISBLANK(INDIRECT("'"&amp;'[1]RFR govt bond summary'!$C$3&amp;"!"&amp;'[1]RFR govt bond summary'!$G$83&amp;$AB69)),"",INDIRECT("'"&amp;'[1]RFR govt bond summary'!$C$3&amp;"!"&amp;'[1]RFR govt bond summary'!$G$83&amp;$AB69)),"")</f>
        <v/>
      </c>
      <c r="AA69" s="30" t="str">
        <f ca="1">IFERROR(IF(ISBLANK(INDIRECT("'"&amp;'[1]RFR govt bond summary'!$C$3&amp;"!"&amp;'[1]RFR govt bond summary'!$G$84&amp;$AB69)),"",INDIRECT("'"&amp;'[1]RFR govt bond summary'!$C$3&amp;"!"&amp;'[1]RFR govt bond summary'!$G$84&amp;$AB69)),"")</f>
        <v/>
      </c>
      <c r="AB69" s="19">
        <f t="shared" si="6"/>
        <v>83</v>
      </c>
      <c r="AD69" s="66">
        <f t="shared" si="0"/>
        <v>44824.25</v>
      </c>
      <c r="AE69" s="2">
        <f t="shared" si="1"/>
        <v>3.6495550992470909</v>
      </c>
      <c r="AF69" s="2">
        <f t="shared" si="2"/>
        <v>5.5660506502395624</v>
      </c>
      <c r="AG69" s="35">
        <f t="shared" si="3"/>
        <v>0.32200000000000006</v>
      </c>
      <c r="AH69" s="2">
        <f t="shared" si="4"/>
        <v>2.543895</v>
      </c>
      <c r="AI69" s="20">
        <f t="shared" si="5"/>
        <v>2.5600735044275513</v>
      </c>
    </row>
    <row r="70" spans="2:35" x14ac:dyDescent="0.35">
      <c r="B70" s="29">
        <v>42999</v>
      </c>
      <c r="C70" s="30"/>
      <c r="D70" s="30"/>
      <c r="E70" s="30"/>
      <c r="F70" s="30">
        <v>2.3410000000000002</v>
      </c>
      <c r="G70" s="30">
        <v>2.6550000000000002</v>
      </c>
      <c r="H70" s="30"/>
      <c r="I70" s="30"/>
      <c r="J70" s="30"/>
      <c r="K70" s="30"/>
      <c r="L70" s="30" t="str">
        <f ca="1">IFERROR(IF(ISBLANK(INDIRECT("'"&amp;'[1]RFR govt bond summary'!$C$3&amp;"!"&amp;'[1]RFR govt bond summary'!$G$69&amp;$AB70)),"",INDIRECT("'"&amp;'[1]RFR govt bond summary'!$C$3&amp;"!"&amp;'[1]RFR govt bond summary'!$G$69&amp;$AB70)),"")</f>
        <v/>
      </c>
      <c r="M70" s="30" t="str">
        <f ca="1">IFERROR(IF(ISBLANK(INDIRECT("'"&amp;'[1]RFR govt bond summary'!$C$3&amp;"!"&amp;'[1]RFR govt bond summary'!$G$70&amp;$AB70)),"",INDIRECT("'"&amp;'[1]RFR govt bond summary'!$C$3&amp;"!"&amp;'[1]RFR govt bond summary'!$G$70&amp;$AB70)),"")</f>
        <v/>
      </c>
      <c r="N70" s="30" t="str">
        <f ca="1">IFERROR(IF(ISBLANK(INDIRECT("'"&amp;'[1]RFR govt bond summary'!$C$3&amp;"!"&amp;'[1]RFR govt bond summary'!$G$71&amp;$AB70)),"",INDIRECT("'"&amp;'[1]RFR govt bond summary'!$C$3&amp;"!"&amp;'[1]RFR govt bond summary'!$G$71&amp;$AB70)),"")</f>
        <v/>
      </c>
      <c r="O70" s="30" t="str">
        <f ca="1">IFERROR(IF(ISBLANK(INDIRECT("'"&amp;'[1]RFR govt bond summary'!$C$3&amp;"!"&amp;'[1]RFR govt bond summary'!$G$72&amp;$AB70)),"",INDIRECT("'"&amp;'[1]RFR govt bond summary'!$C$3&amp;"!"&amp;'[1]RFR govt bond summary'!$G$72&amp;$AB70)),"")</f>
        <v/>
      </c>
      <c r="P70" s="30" t="str">
        <f ca="1">IFERROR(IF(ISBLANK(INDIRECT("'"&amp;'[1]RFR govt bond summary'!$C$3&amp;"!"&amp;'[1]RFR govt bond summary'!$G$73&amp;$AB70)),"",INDIRECT("'"&amp;'[1]RFR govt bond summary'!$C$3&amp;"!"&amp;'[1]RFR govt bond summary'!$G$73&amp;$AB70)),"")</f>
        <v/>
      </c>
      <c r="Q70" s="30" t="str">
        <f ca="1">IFERROR(IF(ISBLANK(INDIRECT("'"&amp;'[1]RFR govt bond summary'!$C$3&amp;"!"&amp;'[1]RFR govt bond summary'!$G$74&amp;$AB70)),"",INDIRECT("'"&amp;'[1]RFR govt bond summary'!$C$3&amp;"!"&amp;'[1]RFR govt bond summary'!$G$74&amp;$AB70)),"")</f>
        <v/>
      </c>
      <c r="R70" s="30" t="str">
        <f ca="1">IFERROR(IF(ISBLANK(INDIRECT("'"&amp;'[1]RFR govt bond summary'!$C$3&amp;"!"&amp;'[1]RFR govt bond summary'!$G$75&amp;$AB70)),"",INDIRECT("'"&amp;'[1]RFR govt bond summary'!$C$3&amp;"!"&amp;'[1]RFR govt bond summary'!$G$75&amp;$AB70)),"")</f>
        <v/>
      </c>
      <c r="S70" s="30" t="str">
        <f ca="1">IFERROR(IF(ISBLANK(INDIRECT("'"&amp;'[1]RFR govt bond summary'!$C$3&amp;"!"&amp;'[1]RFR govt bond summary'!$G$76&amp;$AB70)),"",INDIRECT("'"&amp;'[1]RFR govt bond summary'!$C$3&amp;"!"&amp;'[1]RFR govt bond summary'!$G$76&amp;$AB70)),"")</f>
        <v/>
      </c>
      <c r="T70" s="30" t="str">
        <f ca="1">IFERROR(IF(ISBLANK(INDIRECT("'"&amp;'[1]RFR govt bond summary'!$C$3&amp;"!"&amp;'[1]RFR govt bond summary'!$G$77&amp;$AB70)),"",INDIRECT("'"&amp;'[1]RFR govt bond summary'!$C$3&amp;"!"&amp;'[1]RFR govt bond summary'!$G$77&amp;$AB70)),"")</f>
        <v/>
      </c>
      <c r="U70" s="30" t="str">
        <f ca="1">IFERROR(IF(ISBLANK(INDIRECT("'"&amp;'[1]RFR govt bond summary'!$C$3&amp;"!"&amp;'[1]RFR govt bond summary'!$G$78&amp;$AB70)),"",INDIRECT("'"&amp;'[1]RFR govt bond summary'!$C$3&amp;"!"&amp;'[1]RFR govt bond summary'!$G$78&amp;$AB70)),"")</f>
        <v/>
      </c>
      <c r="V70" s="30" t="str">
        <f ca="1">IFERROR(IF(ISBLANK(INDIRECT("'"&amp;'[1]RFR govt bond summary'!$C$3&amp;"!"&amp;'[1]RFR govt bond summary'!$G$79&amp;$AB70)),"",INDIRECT("'"&amp;'[1]RFR govt bond summary'!$C$3&amp;"!"&amp;'[1]RFR govt bond summary'!$G$79&amp;$AB70)),"")</f>
        <v/>
      </c>
      <c r="W70" s="30" t="str">
        <f ca="1">IFERROR(IF(ISBLANK(INDIRECT("'"&amp;'[1]RFR govt bond summary'!$C$3&amp;"!"&amp;'[1]RFR govt bond summary'!$G$80&amp;$AB70)),"",INDIRECT("'"&amp;'[1]RFR govt bond summary'!$C$3&amp;"!"&amp;'[1]RFR govt bond summary'!$G$80&amp;$AB70)),"")</f>
        <v/>
      </c>
      <c r="X70" s="30" t="str">
        <f ca="1">IFERROR(IF(ISBLANK(INDIRECT("'"&amp;'[1]RFR govt bond summary'!$C$3&amp;"!"&amp;'[1]RFR govt bond summary'!$G$81&amp;$AB70)),"",INDIRECT("'"&amp;'[1]RFR govt bond summary'!$C$3&amp;"!"&amp;'[1]RFR govt bond summary'!$G$81&amp;$AB70)),"")</f>
        <v/>
      </c>
      <c r="Y70" s="30" t="str">
        <f ca="1">IFERROR(IF(ISBLANK(INDIRECT("'"&amp;'[1]RFR govt bond summary'!$C$3&amp;"!"&amp;'[1]RFR govt bond summary'!$G$82&amp;$AB70)),"",INDIRECT("'"&amp;'[1]RFR govt bond summary'!$C$3&amp;"!"&amp;'[1]RFR govt bond summary'!$G$82&amp;$AB70)),"")</f>
        <v/>
      </c>
      <c r="Z70" s="30" t="str">
        <f ca="1">IFERROR(IF(ISBLANK(INDIRECT("'"&amp;'[1]RFR govt bond summary'!$C$3&amp;"!"&amp;'[1]RFR govt bond summary'!$G$83&amp;$AB70)),"",INDIRECT("'"&amp;'[1]RFR govt bond summary'!$C$3&amp;"!"&amp;'[1]RFR govt bond summary'!$G$83&amp;$AB70)),"")</f>
        <v/>
      </c>
      <c r="AA70" s="30" t="str">
        <f ca="1">IFERROR(IF(ISBLANK(INDIRECT("'"&amp;'[1]RFR govt bond summary'!$C$3&amp;"!"&amp;'[1]RFR govt bond summary'!$G$84&amp;$AB70)),"",INDIRECT("'"&amp;'[1]RFR govt bond summary'!$C$3&amp;"!"&amp;'[1]RFR govt bond summary'!$G$84&amp;$AB70)),"")</f>
        <v/>
      </c>
      <c r="AB70" s="19">
        <f t="shared" si="6"/>
        <v>84</v>
      </c>
      <c r="AD70" s="66">
        <f t="shared" si="0"/>
        <v>44825.25</v>
      </c>
      <c r="AE70" s="2">
        <f t="shared" si="1"/>
        <v>3.6468172484599588</v>
      </c>
      <c r="AF70" s="2">
        <f t="shared" si="2"/>
        <v>5.5633127994524294</v>
      </c>
      <c r="AG70" s="35">
        <f t="shared" si="3"/>
        <v>0.31400000000000006</v>
      </c>
      <c r="AH70" s="2">
        <f t="shared" si="4"/>
        <v>2.5627064285714289</v>
      </c>
      <c r="AI70" s="20">
        <f t="shared" si="5"/>
        <v>2.5791250891690209</v>
      </c>
    </row>
    <row r="71" spans="2:35" x14ac:dyDescent="0.35">
      <c r="B71" s="29">
        <v>43000</v>
      </c>
      <c r="C71" s="30"/>
      <c r="D71" s="30"/>
      <c r="E71" s="30"/>
      <c r="F71" s="30">
        <v>2.3119999999999998</v>
      </c>
      <c r="G71" s="30">
        <v>2.621</v>
      </c>
      <c r="H71" s="30"/>
      <c r="I71" s="30"/>
      <c r="J71" s="30"/>
      <c r="K71" s="30"/>
      <c r="L71" s="30" t="str">
        <f ca="1">IFERROR(IF(ISBLANK(INDIRECT("'"&amp;'[1]RFR govt bond summary'!$C$3&amp;"!"&amp;'[1]RFR govt bond summary'!$G$69&amp;$AB71)),"",INDIRECT("'"&amp;'[1]RFR govt bond summary'!$C$3&amp;"!"&amp;'[1]RFR govt bond summary'!$G$69&amp;$AB71)),"")</f>
        <v/>
      </c>
      <c r="M71" s="30" t="str">
        <f ca="1">IFERROR(IF(ISBLANK(INDIRECT("'"&amp;'[1]RFR govt bond summary'!$C$3&amp;"!"&amp;'[1]RFR govt bond summary'!$G$70&amp;$AB71)),"",INDIRECT("'"&amp;'[1]RFR govt bond summary'!$C$3&amp;"!"&amp;'[1]RFR govt bond summary'!$G$70&amp;$AB71)),"")</f>
        <v/>
      </c>
      <c r="N71" s="30" t="str">
        <f ca="1">IFERROR(IF(ISBLANK(INDIRECT("'"&amp;'[1]RFR govt bond summary'!$C$3&amp;"!"&amp;'[1]RFR govt bond summary'!$G$71&amp;$AB71)),"",INDIRECT("'"&amp;'[1]RFR govt bond summary'!$C$3&amp;"!"&amp;'[1]RFR govt bond summary'!$G$71&amp;$AB71)),"")</f>
        <v/>
      </c>
      <c r="O71" s="30" t="str">
        <f ca="1">IFERROR(IF(ISBLANK(INDIRECT("'"&amp;'[1]RFR govt bond summary'!$C$3&amp;"!"&amp;'[1]RFR govt bond summary'!$G$72&amp;$AB71)),"",INDIRECT("'"&amp;'[1]RFR govt bond summary'!$C$3&amp;"!"&amp;'[1]RFR govt bond summary'!$G$72&amp;$AB71)),"")</f>
        <v/>
      </c>
      <c r="P71" s="30" t="str">
        <f ca="1">IFERROR(IF(ISBLANK(INDIRECT("'"&amp;'[1]RFR govt bond summary'!$C$3&amp;"!"&amp;'[1]RFR govt bond summary'!$G$73&amp;$AB71)),"",INDIRECT("'"&amp;'[1]RFR govt bond summary'!$C$3&amp;"!"&amp;'[1]RFR govt bond summary'!$G$73&amp;$AB71)),"")</f>
        <v/>
      </c>
      <c r="Q71" s="30" t="str">
        <f ca="1">IFERROR(IF(ISBLANK(INDIRECT("'"&amp;'[1]RFR govt bond summary'!$C$3&amp;"!"&amp;'[1]RFR govt bond summary'!$G$74&amp;$AB71)),"",INDIRECT("'"&amp;'[1]RFR govt bond summary'!$C$3&amp;"!"&amp;'[1]RFR govt bond summary'!$G$74&amp;$AB71)),"")</f>
        <v/>
      </c>
      <c r="R71" s="30" t="str">
        <f ca="1">IFERROR(IF(ISBLANK(INDIRECT("'"&amp;'[1]RFR govt bond summary'!$C$3&amp;"!"&amp;'[1]RFR govt bond summary'!$G$75&amp;$AB71)),"",INDIRECT("'"&amp;'[1]RFR govt bond summary'!$C$3&amp;"!"&amp;'[1]RFR govt bond summary'!$G$75&amp;$AB71)),"")</f>
        <v/>
      </c>
      <c r="S71" s="30" t="str">
        <f ca="1">IFERROR(IF(ISBLANK(INDIRECT("'"&amp;'[1]RFR govt bond summary'!$C$3&amp;"!"&amp;'[1]RFR govt bond summary'!$G$76&amp;$AB71)),"",INDIRECT("'"&amp;'[1]RFR govt bond summary'!$C$3&amp;"!"&amp;'[1]RFR govt bond summary'!$G$76&amp;$AB71)),"")</f>
        <v/>
      </c>
      <c r="T71" s="30" t="str">
        <f ca="1">IFERROR(IF(ISBLANK(INDIRECT("'"&amp;'[1]RFR govt bond summary'!$C$3&amp;"!"&amp;'[1]RFR govt bond summary'!$G$77&amp;$AB71)),"",INDIRECT("'"&amp;'[1]RFR govt bond summary'!$C$3&amp;"!"&amp;'[1]RFR govt bond summary'!$G$77&amp;$AB71)),"")</f>
        <v/>
      </c>
      <c r="U71" s="30" t="str">
        <f ca="1">IFERROR(IF(ISBLANK(INDIRECT("'"&amp;'[1]RFR govt bond summary'!$C$3&amp;"!"&amp;'[1]RFR govt bond summary'!$G$78&amp;$AB71)),"",INDIRECT("'"&amp;'[1]RFR govt bond summary'!$C$3&amp;"!"&amp;'[1]RFR govt bond summary'!$G$78&amp;$AB71)),"")</f>
        <v/>
      </c>
      <c r="V71" s="30" t="str">
        <f ca="1">IFERROR(IF(ISBLANK(INDIRECT("'"&amp;'[1]RFR govt bond summary'!$C$3&amp;"!"&amp;'[1]RFR govt bond summary'!$G$79&amp;$AB71)),"",INDIRECT("'"&amp;'[1]RFR govt bond summary'!$C$3&amp;"!"&amp;'[1]RFR govt bond summary'!$G$79&amp;$AB71)),"")</f>
        <v/>
      </c>
      <c r="W71" s="30" t="str">
        <f ca="1">IFERROR(IF(ISBLANK(INDIRECT("'"&amp;'[1]RFR govt bond summary'!$C$3&amp;"!"&amp;'[1]RFR govt bond summary'!$G$80&amp;$AB71)),"",INDIRECT("'"&amp;'[1]RFR govt bond summary'!$C$3&amp;"!"&amp;'[1]RFR govt bond summary'!$G$80&amp;$AB71)),"")</f>
        <v/>
      </c>
      <c r="X71" s="30" t="str">
        <f ca="1">IFERROR(IF(ISBLANK(INDIRECT("'"&amp;'[1]RFR govt bond summary'!$C$3&amp;"!"&amp;'[1]RFR govt bond summary'!$G$81&amp;$AB71)),"",INDIRECT("'"&amp;'[1]RFR govt bond summary'!$C$3&amp;"!"&amp;'[1]RFR govt bond summary'!$G$81&amp;$AB71)),"")</f>
        <v/>
      </c>
      <c r="Y71" s="30" t="str">
        <f ca="1">IFERROR(IF(ISBLANK(INDIRECT("'"&amp;'[1]RFR govt bond summary'!$C$3&amp;"!"&amp;'[1]RFR govt bond summary'!$G$82&amp;$AB71)),"",INDIRECT("'"&amp;'[1]RFR govt bond summary'!$C$3&amp;"!"&amp;'[1]RFR govt bond summary'!$G$82&amp;$AB71)),"")</f>
        <v/>
      </c>
      <c r="Z71" s="30" t="str">
        <f ca="1">IFERROR(IF(ISBLANK(INDIRECT("'"&amp;'[1]RFR govt bond summary'!$C$3&amp;"!"&amp;'[1]RFR govt bond summary'!$G$83&amp;$AB71)),"",INDIRECT("'"&amp;'[1]RFR govt bond summary'!$C$3&amp;"!"&amp;'[1]RFR govt bond summary'!$G$83&amp;$AB71)),"")</f>
        <v/>
      </c>
      <c r="AA71" s="30" t="str">
        <f ca="1">IFERROR(IF(ISBLANK(INDIRECT("'"&amp;'[1]RFR govt bond summary'!$C$3&amp;"!"&amp;'[1]RFR govt bond summary'!$G$84&amp;$AB71)),"",INDIRECT("'"&amp;'[1]RFR govt bond summary'!$C$3&amp;"!"&amp;'[1]RFR govt bond summary'!$G$84&amp;$AB71)),"")</f>
        <v/>
      </c>
      <c r="AB71" s="19">
        <f t="shared" si="6"/>
        <v>85</v>
      </c>
      <c r="AD71" s="66">
        <f t="shared" si="0"/>
        <v>44826.25</v>
      </c>
      <c r="AE71" s="2">
        <f t="shared" si="1"/>
        <v>3.6440793976728267</v>
      </c>
      <c r="AF71" s="2">
        <f t="shared" si="2"/>
        <v>5.5605749486652973</v>
      </c>
      <c r="AG71" s="35">
        <f t="shared" si="3"/>
        <v>0.30900000000000016</v>
      </c>
      <c r="AH71" s="2">
        <f t="shared" si="4"/>
        <v>2.5306175</v>
      </c>
      <c r="AI71" s="20">
        <f t="shared" si="5"/>
        <v>2.546627562328263</v>
      </c>
    </row>
    <row r="72" spans="2:35" x14ac:dyDescent="0.35">
      <c r="B72" s="29">
        <v>43003</v>
      </c>
      <c r="C72" s="30"/>
      <c r="D72" s="30"/>
      <c r="E72" s="30"/>
      <c r="F72" s="30">
        <v>2.2879999999999998</v>
      </c>
      <c r="G72" s="30">
        <v>2.593</v>
      </c>
      <c r="H72" s="30"/>
      <c r="I72" s="30"/>
      <c r="J72" s="30"/>
      <c r="K72" s="30"/>
      <c r="L72" s="30" t="str">
        <f ca="1">IFERROR(IF(ISBLANK(INDIRECT("'"&amp;'[1]RFR govt bond summary'!$C$3&amp;"!"&amp;'[1]RFR govt bond summary'!$G$69&amp;$AB72)),"",INDIRECT("'"&amp;'[1]RFR govt bond summary'!$C$3&amp;"!"&amp;'[1]RFR govt bond summary'!$G$69&amp;$AB72)),"")</f>
        <v/>
      </c>
      <c r="M72" s="30" t="str">
        <f ca="1">IFERROR(IF(ISBLANK(INDIRECT("'"&amp;'[1]RFR govt bond summary'!$C$3&amp;"!"&amp;'[1]RFR govt bond summary'!$G$70&amp;$AB72)),"",INDIRECT("'"&amp;'[1]RFR govt bond summary'!$C$3&amp;"!"&amp;'[1]RFR govt bond summary'!$G$70&amp;$AB72)),"")</f>
        <v/>
      </c>
      <c r="N72" s="30" t="str">
        <f ca="1">IFERROR(IF(ISBLANK(INDIRECT("'"&amp;'[1]RFR govt bond summary'!$C$3&amp;"!"&amp;'[1]RFR govt bond summary'!$G$71&amp;$AB72)),"",INDIRECT("'"&amp;'[1]RFR govt bond summary'!$C$3&amp;"!"&amp;'[1]RFR govt bond summary'!$G$71&amp;$AB72)),"")</f>
        <v/>
      </c>
      <c r="O72" s="30" t="str">
        <f ca="1">IFERROR(IF(ISBLANK(INDIRECT("'"&amp;'[1]RFR govt bond summary'!$C$3&amp;"!"&amp;'[1]RFR govt bond summary'!$G$72&amp;$AB72)),"",INDIRECT("'"&amp;'[1]RFR govt bond summary'!$C$3&amp;"!"&amp;'[1]RFR govt bond summary'!$G$72&amp;$AB72)),"")</f>
        <v/>
      </c>
      <c r="P72" s="30" t="str">
        <f ca="1">IFERROR(IF(ISBLANK(INDIRECT("'"&amp;'[1]RFR govt bond summary'!$C$3&amp;"!"&amp;'[1]RFR govt bond summary'!$G$73&amp;$AB72)),"",INDIRECT("'"&amp;'[1]RFR govt bond summary'!$C$3&amp;"!"&amp;'[1]RFR govt bond summary'!$G$73&amp;$AB72)),"")</f>
        <v/>
      </c>
      <c r="Q72" s="30" t="str">
        <f ca="1">IFERROR(IF(ISBLANK(INDIRECT("'"&amp;'[1]RFR govt bond summary'!$C$3&amp;"!"&amp;'[1]RFR govt bond summary'!$G$74&amp;$AB72)),"",INDIRECT("'"&amp;'[1]RFR govt bond summary'!$C$3&amp;"!"&amp;'[1]RFR govt bond summary'!$G$74&amp;$AB72)),"")</f>
        <v/>
      </c>
      <c r="R72" s="30" t="str">
        <f ca="1">IFERROR(IF(ISBLANK(INDIRECT("'"&amp;'[1]RFR govt bond summary'!$C$3&amp;"!"&amp;'[1]RFR govt bond summary'!$G$75&amp;$AB72)),"",INDIRECT("'"&amp;'[1]RFR govt bond summary'!$C$3&amp;"!"&amp;'[1]RFR govt bond summary'!$G$75&amp;$AB72)),"")</f>
        <v/>
      </c>
      <c r="S72" s="30" t="str">
        <f ca="1">IFERROR(IF(ISBLANK(INDIRECT("'"&amp;'[1]RFR govt bond summary'!$C$3&amp;"!"&amp;'[1]RFR govt bond summary'!$G$76&amp;$AB72)),"",INDIRECT("'"&amp;'[1]RFR govt bond summary'!$C$3&amp;"!"&amp;'[1]RFR govt bond summary'!$G$76&amp;$AB72)),"")</f>
        <v/>
      </c>
      <c r="T72" s="30" t="str">
        <f ca="1">IFERROR(IF(ISBLANK(INDIRECT("'"&amp;'[1]RFR govt bond summary'!$C$3&amp;"!"&amp;'[1]RFR govt bond summary'!$G$77&amp;$AB72)),"",INDIRECT("'"&amp;'[1]RFR govt bond summary'!$C$3&amp;"!"&amp;'[1]RFR govt bond summary'!$G$77&amp;$AB72)),"")</f>
        <v/>
      </c>
      <c r="U72" s="30" t="str">
        <f ca="1">IFERROR(IF(ISBLANK(INDIRECT("'"&amp;'[1]RFR govt bond summary'!$C$3&amp;"!"&amp;'[1]RFR govt bond summary'!$G$78&amp;$AB72)),"",INDIRECT("'"&amp;'[1]RFR govt bond summary'!$C$3&amp;"!"&amp;'[1]RFR govt bond summary'!$G$78&amp;$AB72)),"")</f>
        <v/>
      </c>
      <c r="V72" s="30" t="str">
        <f ca="1">IFERROR(IF(ISBLANK(INDIRECT("'"&amp;'[1]RFR govt bond summary'!$C$3&amp;"!"&amp;'[1]RFR govt bond summary'!$G$79&amp;$AB72)),"",INDIRECT("'"&amp;'[1]RFR govt bond summary'!$C$3&amp;"!"&amp;'[1]RFR govt bond summary'!$G$79&amp;$AB72)),"")</f>
        <v/>
      </c>
      <c r="W72" s="30" t="str">
        <f ca="1">IFERROR(IF(ISBLANK(INDIRECT("'"&amp;'[1]RFR govt bond summary'!$C$3&amp;"!"&amp;'[1]RFR govt bond summary'!$G$80&amp;$AB72)),"",INDIRECT("'"&amp;'[1]RFR govt bond summary'!$C$3&amp;"!"&amp;'[1]RFR govt bond summary'!$G$80&amp;$AB72)),"")</f>
        <v/>
      </c>
      <c r="X72" s="30" t="str">
        <f ca="1">IFERROR(IF(ISBLANK(INDIRECT("'"&amp;'[1]RFR govt bond summary'!$C$3&amp;"!"&amp;'[1]RFR govt bond summary'!$G$81&amp;$AB72)),"",INDIRECT("'"&amp;'[1]RFR govt bond summary'!$C$3&amp;"!"&amp;'[1]RFR govt bond summary'!$G$81&amp;$AB72)),"")</f>
        <v/>
      </c>
      <c r="Y72" s="30" t="str">
        <f ca="1">IFERROR(IF(ISBLANK(INDIRECT("'"&amp;'[1]RFR govt bond summary'!$C$3&amp;"!"&amp;'[1]RFR govt bond summary'!$G$82&amp;$AB72)),"",INDIRECT("'"&amp;'[1]RFR govt bond summary'!$C$3&amp;"!"&amp;'[1]RFR govt bond summary'!$G$82&amp;$AB72)),"")</f>
        <v/>
      </c>
      <c r="Z72" s="30" t="str">
        <f ca="1">IFERROR(IF(ISBLANK(INDIRECT("'"&amp;'[1]RFR govt bond summary'!$C$3&amp;"!"&amp;'[1]RFR govt bond summary'!$G$83&amp;$AB72)),"",INDIRECT("'"&amp;'[1]RFR govt bond summary'!$C$3&amp;"!"&amp;'[1]RFR govt bond summary'!$G$83&amp;$AB72)),"")</f>
        <v/>
      </c>
      <c r="AA72" s="30" t="str">
        <f ca="1">IFERROR(IF(ISBLANK(INDIRECT("'"&amp;'[1]RFR govt bond summary'!$C$3&amp;"!"&amp;'[1]RFR govt bond summary'!$G$84&amp;$AB72)),"",INDIRECT("'"&amp;'[1]RFR govt bond summary'!$C$3&amp;"!"&amp;'[1]RFR govt bond summary'!$G$84&amp;$AB72)),"")</f>
        <v/>
      </c>
      <c r="AB72" s="19">
        <f t="shared" si="6"/>
        <v>86</v>
      </c>
      <c r="AD72" s="66">
        <f t="shared" si="0"/>
        <v>44829.25</v>
      </c>
      <c r="AE72" s="2">
        <f t="shared" si="1"/>
        <v>3.6358658453114305</v>
      </c>
      <c r="AF72" s="2">
        <f t="shared" si="2"/>
        <v>5.5523613963039011</v>
      </c>
      <c r="AG72" s="35">
        <f t="shared" si="3"/>
        <v>0.30500000000000016</v>
      </c>
      <c r="AH72" s="2">
        <f t="shared" si="4"/>
        <v>2.5050946428571428</v>
      </c>
      <c r="AI72" s="20">
        <f t="shared" si="5"/>
        <v>2.5207833907813004</v>
      </c>
    </row>
    <row r="73" spans="2:35" x14ac:dyDescent="0.35">
      <c r="B73" s="29">
        <v>43004</v>
      </c>
      <c r="C73" s="30"/>
      <c r="D73" s="30"/>
      <c r="E73" s="30"/>
      <c r="F73" s="30">
        <v>2.2629999999999999</v>
      </c>
      <c r="G73" s="30">
        <v>2.5640000000000001</v>
      </c>
      <c r="H73" s="30"/>
      <c r="I73" s="30"/>
      <c r="J73" s="30"/>
      <c r="K73" s="30"/>
      <c r="L73" s="30" t="str">
        <f ca="1">IFERROR(IF(ISBLANK(INDIRECT("'"&amp;'[1]RFR govt bond summary'!$C$3&amp;"!"&amp;'[1]RFR govt bond summary'!$G$69&amp;$AB73)),"",INDIRECT("'"&amp;'[1]RFR govt bond summary'!$C$3&amp;"!"&amp;'[1]RFR govt bond summary'!$G$69&amp;$AB73)),"")</f>
        <v/>
      </c>
      <c r="M73" s="30" t="str">
        <f ca="1">IFERROR(IF(ISBLANK(INDIRECT("'"&amp;'[1]RFR govt bond summary'!$C$3&amp;"!"&amp;'[1]RFR govt bond summary'!$G$70&amp;$AB73)),"",INDIRECT("'"&amp;'[1]RFR govt bond summary'!$C$3&amp;"!"&amp;'[1]RFR govt bond summary'!$G$70&amp;$AB73)),"")</f>
        <v/>
      </c>
      <c r="N73" s="30" t="str">
        <f ca="1">IFERROR(IF(ISBLANK(INDIRECT("'"&amp;'[1]RFR govt bond summary'!$C$3&amp;"!"&amp;'[1]RFR govt bond summary'!$G$71&amp;$AB73)),"",INDIRECT("'"&amp;'[1]RFR govt bond summary'!$C$3&amp;"!"&amp;'[1]RFR govt bond summary'!$G$71&amp;$AB73)),"")</f>
        <v/>
      </c>
      <c r="O73" s="30" t="str">
        <f ca="1">IFERROR(IF(ISBLANK(INDIRECT("'"&amp;'[1]RFR govt bond summary'!$C$3&amp;"!"&amp;'[1]RFR govt bond summary'!$G$72&amp;$AB73)),"",INDIRECT("'"&amp;'[1]RFR govt bond summary'!$C$3&amp;"!"&amp;'[1]RFR govt bond summary'!$G$72&amp;$AB73)),"")</f>
        <v/>
      </c>
      <c r="P73" s="30" t="str">
        <f ca="1">IFERROR(IF(ISBLANK(INDIRECT("'"&amp;'[1]RFR govt bond summary'!$C$3&amp;"!"&amp;'[1]RFR govt bond summary'!$G$73&amp;$AB73)),"",INDIRECT("'"&amp;'[1]RFR govt bond summary'!$C$3&amp;"!"&amp;'[1]RFR govt bond summary'!$G$73&amp;$AB73)),"")</f>
        <v/>
      </c>
      <c r="Q73" s="30" t="str">
        <f ca="1">IFERROR(IF(ISBLANK(INDIRECT("'"&amp;'[1]RFR govt bond summary'!$C$3&amp;"!"&amp;'[1]RFR govt bond summary'!$G$74&amp;$AB73)),"",INDIRECT("'"&amp;'[1]RFR govt bond summary'!$C$3&amp;"!"&amp;'[1]RFR govt bond summary'!$G$74&amp;$AB73)),"")</f>
        <v/>
      </c>
      <c r="R73" s="30" t="str">
        <f ca="1">IFERROR(IF(ISBLANK(INDIRECT("'"&amp;'[1]RFR govt bond summary'!$C$3&amp;"!"&amp;'[1]RFR govt bond summary'!$G$75&amp;$AB73)),"",INDIRECT("'"&amp;'[1]RFR govt bond summary'!$C$3&amp;"!"&amp;'[1]RFR govt bond summary'!$G$75&amp;$AB73)),"")</f>
        <v/>
      </c>
      <c r="S73" s="30" t="str">
        <f ca="1">IFERROR(IF(ISBLANK(INDIRECT("'"&amp;'[1]RFR govt bond summary'!$C$3&amp;"!"&amp;'[1]RFR govt bond summary'!$G$76&amp;$AB73)),"",INDIRECT("'"&amp;'[1]RFR govt bond summary'!$C$3&amp;"!"&amp;'[1]RFR govt bond summary'!$G$76&amp;$AB73)),"")</f>
        <v/>
      </c>
      <c r="T73" s="30" t="str">
        <f ca="1">IFERROR(IF(ISBLANK(INDIRECT("'"&amp;'[1]RFR govt bond summary'!$C$3&amp;"!"&amp;'[1]RFR govt bond summary'!$G$77&amp;$AB73)),"",INDIRECT("'"&amp;'[1]RFR govt bond summary'!$C$3&amp;"!"&amp;'[1]RFR govt bond summary'!$G$77&amp;$AB73)),"")</f>
        <v/>
      </c>
      <c r="U73" s="30" t="str">
        <f ca="1">IFERROR(IF(ISBLANK(INDIRECT("'"&amp;'[1]RFR govt bond summary'!$C$3&amp;"!"&amp;'[1]RFR govt bond summary'!$G$78&amp;$AB73)),"",INDIRECT("'"&amp;'[1]RFR govt bond summary'!$C$3&amp;"!"&amp;'[1]RFR govt bond summary'!$G$78&amp;$AB73)),"")</f>
        <v/>
      </c>
      <c r="V73" s="30" t="str">
        <f ca="1">IFERROR(IF(ISBLANK(INDIRECT("'"&amp;'[1]RFR govt bond summary'!$C$3&amp;"!"&amp;'[1]RFR govt bond summary'!$G$79&amp;$AB73)),"",INDIRECT("'"&amp;'[1]RFR govt bond summary'!$C$3&amp;"!"&amp;'[1]RFR govt bond summary'!$G$79&amp;$AB73)),"")</f>
        <v/>
      </c>
      <c r="W73" s="30" t="str">
        <f ca="1">IFERROR(IF(ISBLANK(INDIRECT("'"&amp;'[1]RFR govt bond summary'!$C$3&amp;"!"&amp;'[1]RFR govt bond summary'!$G$80&amp;$AB73)),"",INDIRECT("'"&amp;'[1]RFR govt bond summary'!$C$3&amp;"!"&amp;'[1]RFR govt bond summary'!$G$80&amp;$AB73)),"")</f>
        <v/>
      </c>
      <c r="X73" s="30" t="str">
        <f ca="1">IFERROR(IF(ISBLANK(INDIRECT("'"&amp;'[1]RFR govt bond summary'!$C$3&amp;"!"&amp;'[1]RFR govt bond summary'!$G$81&amp;$AB73)),"",INDIRECT("'"&amp;'[1]RFR govt bond summary'!$C$3&amp;"!"&amp;'[1]RFR govt bond summary'!$G$81&amp;$AB73)),"")</f>
        <v/>
      </c>
      <c r="Y73" s="30" t="str">
        <f ca="1">IFERROR(IF(ISBLANK(INDIRECT("'"&amp;'[1]RFR govt bond summary'!$C$3&amp;"!"&amp;'[1]RFR govt bond summary'!$G$82&amp;$AB73)),"",INDIRECT("'"&amp;'[1]RFR govt bond summary'!$C$3&amp;"!"&amp;'[1]RFR govt bond summary'!$G$82&amp;$AB73)),"")</f>
        <v/>
      </c>
      <c r="Z73" s="30" t="str">
        <f ca="1">IFERROR(IF(ISBLANK(INDIRECT("'"&amp;'[1]RFR govt bond summary'!$C$3&amp;"!"&amp;'[1]RFR govt bond summary'!$G$83&amp;$AB73)),"",INDIRECT("'"&amp;'[1]RFR govt bond summary'!$C$3&amp;"!"&amp;'[1]RFR govt bond summary'!$G$83&amp;$AB73)),"")</f>
        <v/>
      </c>
      <c r="AA73" s="30" t="str">
        <f ca="1">IFERROR(IF(ISBLANK(INDIRECT("'"&amp;'[1]RFR govt bond summary'!$C$3&amp;"!"&amp;'[1]RFR govt bond summary'!$G$84&amp;$AB73)),"",INDIRECT("'"&amp;'[1]RFR govt bond summary'!$C$3&amp;"!"&amp;'[1]RFR govt bond summary'!$G$84&amp;$AB73)),"")</f>
        <v/>
      </c>
      <c r="AB73" s="19">
        <f t="shared" si="6"/>
        <v>87</v>
      </c>
      <c r="AD73" s="66">
        <f t="shared" si="0"/>
        <v>44830.25</v>
      </c>
      <c r="AE73" s="2">
        <f t="shared" si="1"/>
        <v>3.6331279945242985</v>
      </c>
      <c r="AF73" s="2">
        <f t="shared" si="2"/>
        <v>5.5496235455167691</v>
      </c>
      <c r="AG73" s="35">
        <f t="shared" si="3"/>
        <v>0.30100000000000016</v>
      </c>
      <c r="AH73" s="2">
        <f t="shared" si="4"/>
        <v>2.4776775</v>
      </c>
      <c r="AI73" s="20">
        <f t="shared" si="5"/>
        <v>2.4930247144850037</v>
      </c>
    </row>
    <row r="74" spans="2:35" x14ac:dyDescent="0.35">
      <c r="B74" s="29">
        <v>43005</v>
      </c>
      <c r="C74" s="30"/>
      <c r="D74" s="30"/>
      <c r="E74" s="30"/>
      <c r="F74" s="30">
        <v>2.2669999999999999</v>
      </c>
      <c r="G74" s="30">
        <v>2.5659999999999998</v>
      </c>
      <c r="H74" s="30"/>
      <c r="I74" s="30"/>
      <c r="J74" s="30"/>
      <c r="K74" s="30"/>
      <c r="L74" s="30" t="str">
        <f ca="1">IFERROR(IF(ISBLANK(INDIRECT("'"&amp;'[1]RFR govt bond summary'!$C$3&amp;"!"&amp;'[1]RFR govt bond summary'!$G$69&amp;$AB74)),"",INDIRECT("'"&amp;'[1]RFR govt bond summary'!$C$3&amp;"!"&amp;'[1]RFR govt bond summary'!$G$69&amp;$AB74)),"")</f>
        <v/>
      </c>
      <c r="M74" s="30" t="str">
        <f ca="1">IFERROR(IF(ISBLANK(INDIRECT("'"&amp;'[1]RFR govt bond summary'!$C$3&amp;"!"&amp;'[1]RFR govt bond summary'!$G$70&amp;$AB74)),"",INDIRECT("'"&amp;'[1]RFR govt bond summary'!$C$3&amp;"!"&amp;'[1]RFR govt bond summary'!$G$70&amp;$AB74)),"")</f>
        <v/>
      </c>
      <c r="N74" s="30" t="str">
        <f ca="1">IFERROR(IF(ISBLANK(INDIRECT("'"&amp;'[1]RFR govt bond summary'!$C$3&amp;"!"&amp;'[1]RFR govt bond summary'!$G$71&amp;$AB74)),"",INDIRECT("'"&amp;'[1]RFR govt bond summary'!$C$3&amp;"!"&amp;'[1]RFR govt bond summary'!$G$71&amp;$AB74)),"")</f>
        <v/>
      </c>
      <c r="O74" s="30" t="str">
        <f ca="1">IFERROR(IF(ISBLANK(INDIRECT("'"&amp;'[1]RFR govt bond summary'!$C$3&amp;"!"&amp;'[1]RFR govt bond summary'!$G$72&amp;$AB74)),"",INDIRECT("'"&amp;'[1]RFR govt bond summary'!$C$3&amp;"!"&amp;'[1]RFR govt bond summary'!$G$72&amp;$AB74)),"")</f>
        <v/>
      </c>
      <c r="P74" s="30" t="str">
        <f ca="1">IFERROR(IF(ISBLANK(INDIRECT("'"&amp;'[1]RFR govt bond summary'!$C$3&amp;"!"&amp;'[1]RFR govt bond summary'!$G$73&amp;$AB74)),"",INDIRECT("'"&amp;'[1]RFR govt bond summary'!$C$3&amp;"!"&amp;'[1]RFR govt bond summary'!$G$73&amp;$AB74)),"")</f>
        <v/>
      </c>
      <c r="Q74" s="30" t="str">
        <f ca="1">IFERROR(IF(ISBLANK(INDIRECT("'"&amp;'[1]RFR govt bond summary'!$C$3&amp;"!"&amp;'[1]RFR govt bond summary'!$G$74&amp;$AB74)),"",INDIRECT("'"&amp;'[1]RFR govt bond summary'!$C$3&amp;"!"&amp;'[1]RFR govt bond summary'!$G$74&amp;$AB74)),"")</f>
        <v/>
      </c>
      <c r="R74" s="30" t="str">
        <f ca="1">IFERROR(IF(ISBLANK(INDIRECT("'"&amp;'[1]RFR govt bond summary'!$C$3&amp;"!"&amp;'[1]RFR govt bond summary'!$G$75&amp;$AB74)),"",INDIRECT("'"&amp;'[1]RFR govt bond summary'!$C$3&amp;"!"&amp;'[1]RFR govt bond summary'!$G$75&amp;$AB74)),"")</f>
        <v/>
      </c>
      <c r="S74" s="30" t="str">
        <f ca="1">IFERROR(IF(ISBLANK(INDIRECT("'"&amp;'[1]RFR govt bond summary'!$C$3&amp;"!"&amp;'[1]RFR govt bond summary'!$G$76&amp;$AB74)),"",INDIRECT("'"&amp;'[1]RFR govt bond summary'!$C$3&amp;"!"&amp;'[1]RFR govt bond summary'!$G$76&amp;$AB74)),"")</f>
        <v/>
      </c>
      <c r="T74" s="30" t="str">
        <f ca="1">IFERROR(IF(ISBLANK(INDIRECT("'"&amp;'[1]RFR govt bond summary'!$C$3&amp;"!"&amp;'[1]RFR govt bond summary'!$G$77&amp;$AB74)),"",INDIRECT("'"&amp;'[1]RFR govt bond summary'!$C$3&amp;"!"&amp;'[1]RFR govt bond summary'!$G$77&amp;$AB74)),"")</f>
        <v/>
      </c>
      <c r="U74" s="30" t="str">
        <f ca="1">IFERROR(IF(ISBLANK(INDIRECT("'"&amp;'[1]RFR govt bond summary'!$C$3&amp;"!"&amp;'[1]RFR govt bond summary'!$G$78&amp;$AB74)),"",INDIRECT("'"&amp;'[1]RFR govt bond summary'!$C$3&amp;"!"&amp;'[1]RFR govt bond summary'!$G$78&amp;$AB74)),"")</f>
        <v/>
      </c>
      <c r="V74" s="30" t="str">
        <f ca="1">IFERROR(IF(ISBLANK(INDIRECT("'"&amp;'[1]RFR govt bond summary'!$C$3&amp;"!"&amp;'[1]RFR govt bond summary'!$G$79&amp;$AB74)),"",INDIRECT("'"&amp;'[1]RFR govt bond summary'!$C$3&amp;"!"&amp;'[1]RFR govt bond summary'!$G$79&amp;$AB74)),"")</f>
        <v/>
      </c>
      <c r="W74" s="30" t="str">
        <f ca="1">IFERROR(IF(ISBLANK(INDIRECT("'"&amp;'[1]RFR govt bond summary'!$C$3&amp;"!"&amp;'[1]RFR govt bond summary'!$G$80&amp;$AB74)),"",INDIRECT("'"&amp;'[1]RFR govt bond summary'!$C$3&amp;"!"&amp;'[1]RFR govt bond summary'!$G$80&amp;$AB74)),"")</f>
        <v/>
      </c>
      <c r="X74" s="30" t="str">
        <f ca="1">IFERROR(IF(ISBLANK(INDIRECT("'"&amp;'[1]RFR govt bond summary'!$C$3&amp;"!"&amp;'[1]RFR govt bond summary'!$G$81&amp;$AB74)),"",INDIRECT("'"&amp;'[1]RFR govt bond summary'!$C$3&amp;"!"&amp;'[1]RFR govt bond summary'!$G$81&amp;$AB74)),"")</f>
        <v/>
      </c>
      <c r="Y74" s="30" t="str">
        <f ca="1">IFERROR(IF(ISBLANK(INDIRECT("'"&amp;'[1]RFR govt bond summary'!$C$3&amp;"!"&amp;'[1]RFR govt bond summary'!$G$82&amp;$AB74)),"",INDIRECT("'"&amp;'[1]RFR govt bond summary'!$C$3&amp;"!"&amp;'[1]RFR govt bond summary'!$G$82&amp;$AB74)),"")</f>
        <v/>
      </c>
      <c r="Z74" s="30" t="str">
        <f ca="1">IFERROR(IF(ISBLANK(INDIRECT("'"&amp;'[1]RFR govt bond summary'!$C$3&amp;"!"&amp;'[1]RFR govt bond summary'!$G$83&amp;$AB74)),"",INDIRECT("'"&amp;'[1]RFR govt bond summary'!$C$3&amp;"!"&amp;'[1]RFR govt bond summary'!$G$83&amp;$AB74)),"")</f>
        <v/>
      </c>
      <c r="AA74" s="30" t="str">
        <f ca="1">IFERROR(IF(ISBLANK(INDIRECT("'"&amp;'[1]RFR govt bond summary'!$C$3&amp;"!"&amp;'[1]RFR govt bond summary'!$G$84&amp;$AB74)),"",INDIRECT("'"&amp;'[1]RFR govt bond summary'!$C$3&amp;"!"&amp;'[1]RFR govt bond summary'!$G$84&amp;$AB74)),"")</f>
        <v/>
      </c>
      <c r="AB74" s="19">
        <f t="shared" si="6"/>
        <v>88</v>
      </c>
      <c r="AD74" s="66">
        <f t="shared" si="0"/>
        <v>44831.25</v>
      </c>
      <c r="AE74" s="2">
        <f t="shared" si="1"/>
        <v>3.6303901437371664</v>
      </c>
      <c r="AF74" s="2">
        <f t="shared" si="2"/>
        <v>5.546885694729637</v>
      </c>
      <c r="AG74" s="35">
        <f t="shared" si="3"/>
        <v>0.29899999999999993</v>
      </c>
      <c r="AH74" s="2">
        <f t="shared" si="4"/>
        <v>2.4806782142857142</v>
      </c>
      <c r="AI74" s="20">
        <f t="shared" si="5"/>
        <v>2.4960626252927831</v>
      </c>
    </row>
    <row r="75" spans="2:35" x14ac:dyDescent="0.35">
      <c r="B75" s="29">
        <v>43006</v>
      </c>
      <c r="C75" s="30"/>
      <c r="D75" s="30"/>
      <c r="E75" s="30"/>
      <c r="F75" s="30">
        <v>2.2610000000000001</v>
      </c>
      <c r="G75" s="30">
        <v>2.5720000000000001</v>
      </c>
      <c r="H75" s="30"/>
      <c r="I75" s="30"/>
      <c r="J75" s="30"/>
      <c r="K75" s="30"/>
      <c r="L75" s="30" t="str">
        <f ca="1">IFERROR(IF(ISBLANK(INDIRECT("'"&amp;'[1]RFR govt bond summary'!$C$3&amp;"!"&amp;'[1]RFR govt bond summary'!$G$69&amp;$AB75)),"",INDIRECT("'"&amp;'[1]RFR govt bond summary'!$C$3&amp;"!"&amp;'[1]RFR govt bond summary'!$G$69&amp;$AB75)),"")</f>
        <v/>
      </c>
      <c r="M75" s="30" t="str">
        <f ca="1">IFERROR(IF(ISBLANK(INDIRECT("'"&amp;'[1]RFR govt bond summary'!$C$3&amp;"!"&amp;'[1]RFR govt bond summary'!$G$70&amp;$AB75)),"",INDIRECT("'"&amp;'[1]RFR govt bond summary'!$C$3&amp;"!"&amp;'[1]RFR govt bond summary'!$G$70&amp;$AB75)),"")</f>
        <v/>
      </c>
      <c r="N75" s="30" t="str">
        <f ca="1">IFERROR(IF(ISBLANK(INDIRECT("'"&amp;'[1]RFR govt bond summary'!$C$3&amp;"!"&amp;'[1]RFR govt bond summary'!$G$71&amp;$AB75)),"",INDIRECT("'"&amp;'[1]RFR govt bond summary'!$C$3&amp;"!"&amp;'[1]RFR govt bond summary'!$G$71&amp;$AB75)),"")</f>
        <v/>
      </c>
      <c r="O75" s="30" t="str">
        <f ca="1">IFERROR(IF(ISBLANK(INDIRECT("'"&amp;'[1]RFR govt bond summary'!$C$3&amp;"!"&amp;'[1]RFR govt bond summary'!$G$72&amp;$AB75)),"",INDIRECT("'"&amp;'[1]RFR govt bond summary'!$C$3&amp;"!"&amp;'[1]RFR govt bond summary'!$G$72&amp;$AB75)),"")</f>
        <v/>
      </c>
      <c r="P75" s="30" t="str">
        <f ca="1">IFERROR(IF(ISBLANK(INDIRECT("'"&amp;'[1]RFR govt bond summary'!$C$3&amp;"!"&amp;'[1]RFR govt bond summary'!$G$73&amp;$AB75)),"",INDIRECT("'"&amp;'[1]RFR govt bond summary'!$C$3&amp;"!"&amp;'[1]RFR govt bond summary'!$G$73&amp;$AB75)),"")</f>
        <v/>
      </c>
      <c r="Q75" s="30" t="str">
        <f ca="1">IFERROR(IF(ISBLANK(INDIRECT("'"&amp;'[1]RFR govt bond summary'!$C$3&amp;"!"&amp;'[1]RFR govt bond summary'!$G$74&amp;$AB75)),"",INDIRECT("'"&amp;'[1]RFR govt bond summary'!$C$3&amp;"!"&amp;'[1]RFR govt bond summary'!$G$74&amp;$AB75)),"")</f>
        <v/>
      </c>
      <c r="R75" s="30" t="str">
        <f ca="1">IFERROR(IF(ISBLANK(INDIRECT("'"&amp;'[1]RFR govt bond summary'!$C$3&amp;"!"&amp;'[1]RFR govt bond summary'!$G$75&amp;$AB75)),"",INDIRECT("'"&amp;'[1]RFR govt bond summary'!$C$3&amp;"!"&amp;'[1]RFR govt bond summary'!$G$75&amp;$AB75)),"")</f>
        <v/>
      </c>
      <c r="S75" s="30" t="str">
        <f ca="1">IFERROR(IF(ISBLANK(INDIRECT("'"&amp;'[1]RFR govt bond summary'!$C$3&amp;"!"&amp;'[1]RFR govt bond summary'!$G$76&amp;$AB75)),"",INDIRECT("'"&amp;'[1]RFR govt bond summary'!$C$3&amp;"!"&amp;'[1]RFR govt bond summary'!$G$76&amp;$AB75)),"")</f>
        <v/>
      </c>
      <c r="T75" s="30" t="str">
        <f ca="1">IFERROR(IF(ISBLANK(INDIRECT("'"&amp;'[1]RFR govt bond summary'!$C$3&amp;"!"&amp;'[1]RFR govt bond summary'!$G$77&amp;$AB75)),"",INDIRECT("'"&amp;'[1]RFR govt bond summary'!$C$3&amp;"!"&amp;'[1]RFR govt bond summary'!$G$77&amp;$AB75)),"")</f>
        <v/>
      </c>
      <c r="U75" s="30" t="str">
        <f ca="1">IFERROR(IF(ISBLANK(INDIRECT("'"&amp;'[1]RFR govt bond summary'!$C$3&amp;"!"&amp;'[1]RFR govt bond summary'!$G$78&amp;$AB75)),"",INDIRECT("'"&amp;'[1]RFR govt bond summary'!$C$3&amp;"!"&amp;'[1]RFR govt bond summary'!$G$78&amp;$AB75)),"")</f>
        <v/>
      </c>
      <c r="V75" s="30" t="str">
        <f ca="1">IFERROR(IF(ISBLANK(INDIRECT("'"&amp;'[1]RFR govt bond summary'!$C$3&amp;"!"&amp;'[1]RFR govt bond summary'!$G$79&amp;$AB75)),"",INDIRECT("'"&amp;'[1]RFR govt bond summary'!$C$3&amp;"!"&amp;'[1]RFR govt bond summary'!$G$79&amp;$AB75)),"")</f>
        <v/>
      </c>
      <c r="W75" s="30" t="str">
        <f ca="1">IFERROR(IF(ISBLANK(INDIRECT("'"&amp;'[1]RFR govt bond summary'!$C$3&amp;"!"&amp;'[1]RFR govt bond summary'!$G$80&amp;$AB75)),"",INDIRECT("'"&amp;'[1]RFR govt bond summary'!$C$3&amp;"!"&amp;'[1]RFR govt bond summary'!$G$80&amp;$AB75)),"")</f>
        <v/>
      </c>
      <c r="X75" s="30" t="str">
        <f ca="1">IFERROR(IF(ISBLANK(INDIRECT("'"&amp;'[1]RFR govt bond summary'!$C$3&amp;"!"&amp;'[1]RFR govt bond summary'!$G$81&amp;$AB75)),"",INDIRECT("'"&amp;'[1]RFR govt bond summary'!$C$3&amp;"!"&amp;'[1]RFR govt bond summary'!$G$81&amp;$AB75)),"")</f>
        <v/>
      </c>
      <c r="Y75" s="30" t="str">
        <f ca="1">IFERROR(IF(ISBLANK(INDIRECT("'"&amp;'[1]RFR govt bond summary'!$C$3&amp;"!"&amp;'[1]RFR govt bond summary'!$G$82&amp;$AB75)),"",INDIRECT("'"&amp;'[1]RFR govt bond summary'!$C$3&amp;"!"&amp;'[1]RFR govt bond summary'!$G$82&amp;$AB75)),"")</f>
        <v/>
      </c>
      <c r="Z75" s="30" t="str">
        <f ca="1">IFERROR(IF(ISBLANK(INDIRECT("'"&amp;'[1]RFR govt bond summary'!$C$3&amp;"!"&amp;'[1]RFR govt bond summary'!$G$83&amp;$AB75)),"",INDIRECT("'"&amp;'[1]RFR govt bond summary'!$C$3&amp;"!"&amp;'[1]RFR govt bond summary'!$G$83&amp;$AB75)),"")</f>
        <v/>
      </c>
      <c r="AA75" s="30" t="str">
        <f ca="1">IFERROR(IF(ISBLANK(INDIRECT("'"&amp;'[1]RFR govt bond summary'!$C$3&amp;"!"&amp;'[1]RFR govt bond summary'!$G$84&amp;$AB75)),"",INDIRECT("'"&amp;'[1]RFR govt bond summary'!$C$3&amp;"!"&amp;'[1]RFR govt bond summary'!$G$84&amp;$AB75)),"")</f>
        <v/>
      </c>
      <c r="AB75" s="19">
        <f t="shared" si="6"/>
        <v>89</v>
      </c>
      <c r="AD75" s="66">
        <f t="shared" si="0"/>
        <v>44832.25</v>
      </c>
      <c r="AE75" s="2">
        <f t="shared" si="1"/>
        <v>3.6276522929500343</v>
      </c>
      <c r="AF75" s="2">
        <f t="shared" si="2"/>
        <v>5.5441478439425049</v>
      </c>
      <c r="AG75" s="35">
        <f t="shared" si="3"/>
        <v>0.31099999999999994</v>
      </c>
      <c r="AH75" s="2">
        <f t="shared" si="4"/>
        <v>2.4836982142857145</v>
      </c>
      <c r="AI75" s="20">
        <f t="shared" si="5"/>
        <v>2.4991201063348401</v>
      </c>
    </row>
    <row r="76" spans="2:35" x14ac:dyDescent="0.35">
      <c r="B76" s="29">
        <v>43007</v>
      </c>
      <c r="C76" s="30"/>
      <c r="D76" s="30"/>
      <c r="E76" s="30"/>
      <c r="F76" s="30">
        <v>2.2549999999999999</v>
      </c>
      <c r="G76" s="30">
        <v>2.5540000000000003</v>
      </c>
      <c r="H76" s="30"/>
      <c r="I76" s="30"/>
      <c r="J76" s="30"/>
      <c r="K76" s="30"/>
      <c r="L76" s="30" t="str">
        <f ca="1">IFERROR(IF(ISBLANK(INDIRECT("'"&amp;'[1]RFR govt bond summary'!$C$3&amp;"!"&amp;'[1]RFR govt bond summary'!$G$69&amp;$AB76)),"",INDIRECT("'"&amp;'[1]RFR govt bond summary'!$C$3&amp;"!"&amp;'[1]RFR govt bond summary'!$G$69&amp;$AB76)),"")</f>
        <v/>
      </c>
      <c r="M76" s="30" t="str">
        <f ca="1">IFERROR(IF(ISBLANK(INDIRECT("'"&amp;'[1]RFR govt bond summary'!$C$3&amp;"!"&amp;'[1]RFR govt bond summary'!$G$70&amp;$AB76)),"",INDIRECT("'"&amp;'[1]RFR govt bond summary'!$C$3&amp;"!"&amp;'[1]RFR govt bond summary'!$G$70&amp;$AB76)),"")</f>
        <v/>
      </c>
      <c r="N76" s="30" t="str">
        <f ca="1">IFERROR(IF(ISBLANK(INDIRECT("'"&amp;'[1]RFR govt bond summary'!$C$3&amp;"!"&amp;'[1]RFR govt bond summary'!$G$71&amp;$AB76)),"",INDIRECT("'"&amp;'[1]RFR govt bond summary'!$C$3&amp;"!"&amp;'[1]RFR govt bond summary'!$G$71&amp;$AB76)),"")</f>
        <v/>
      </c>
      <c r="O76" s="30" t="str">
        <f ca="1">IFERROR(IF(ISBLANK(INDIRECT("'"&amp;'[1]RFR govt bond summary'!$C$3&amp;"!"&amp;'[1]RFR govt bond summary'!$G$72&amp;$AB76)),"",INDIRECT("'"&amp;'[1]RFR govt bond summary'!$C$3&amp;"!"&amp;'[1]RFR govt bond summary'!$G$72&amp;$AB76)),"")</f>
        <v/>
      </c>
      <c r="P76" s="30" t="str">
        <f ca="1">IFERROR(IF(ISBLANK(INDIRECT("'"&amp;'[1]RFR govt bond summary'!$C$3&amp;"!"&amp;'[1]RFR govt bond summary'!$G$73&amp;$AB76)),"",INDIRECT("'"&amp;'[1]RFR govt bond summary'!$C$3&amp;"!"&amp;'[1]RFR govt bond summary'!$G$73&amp;$AB76)),"")</f>
        <v/>
      </c>
      <c r="Q76" s="30" t="str">
        <f ca="1">IFERROR(IF(ISBLANK(INDIRECT("'"&amp;'[1]RFR govt bond summary'!$C$3&amp;"!"&amp;'[1]RFR govt bond summary'!$G$74&amp;$AB76)),"",INDIRECT("'"&amp;'[1]RFR govt bond summary'!$C$3&amp;"!"&amp;'[1]RFR govt bond summary'!$G$74&amp;$AB76)),"")</f>
        <v/>
      </c>
      <c r="R76" s="30" t="str">
        <f ca="1">IFERROR(IF(ISBLANK(INDIRECT("'"&amp;'[1]RFR govt bond summary'!$C$3&amp;"!"&amp;'[1]RFR govt bond summary'!$G$75&amp;$AB76)),"",INDIRECT("'"&amp;'[1]RFR govt bond summary'!$C$3&amp;"!"&amp;'[1]RFR govt bond summary'!$G$75&amp;$AB76)),"")</f>
        <v/>
      </c>
      <c r="S76" s="30" t="str">
        <f ca="1">IFERROR(IF(ISBLANK(INDIRECT("'"&amp;'[1]RFR govt bond summary'!$C$3&amp;"!"&amp;'[1]RFR govt bond summary'!$G$76&amp;$AB76)),"",INDIRECT("'"&amp;'[1]RFR govt bond summary'!$C$3&amp;"!"&amp;'[1]RFR govt bond summary'!$G$76&amp;$AB76)),"")</f>
        <v/>
      </c>
      <c r="T76" s="30" t="str">
        <f ca="1">IFERROR(IF(ISBLANK(INDIRECT("'"&amp;'[1]RFR govt bond summary'!$C$3&amp;"!"&amp;'[1]RFR govt bond summary'!$G$77&amp;$AB76)),"",INDIRECT("'"&amp;'[1]RFR govt bond summary'!$C$3&amp;"!"&amp;'[1]RFR govt bond summary'!$G$77&amp;$AB76)),"")</f>
        <v/>
      </c>
      <c r="U76" s="30" t="str">
        <f ca="1">IFERROR(IF(ISBLANK(INDIRECT("'"&amp;'[1]RFR govt bond summary'!$C$3&amp;"!"&amp;'[1]RFR govt bond summary'!$G$78&amp;$AB76)),"",INDIRECT("'"&amp;'[1]RFR govt bond summary'!$C$3&amp;"!"&amp;'[1]RFR govt bond summary'!$G$78&amp;$AB76)),"")</f>
        <v/>
      </c>
      <c r="V76" s="30" t="str">
        <f ca="1">IFERROR(IF(ISBLANK(INDIRECT("'"&amp;'[1]RFR govt bond summary'!$C$3&amp;"!"&amp;'[1]RFR govt bond summary'!$G$79&amp;$AB76)),"",INDIRECT("'"&amp;'[1]RFR govt bond summary'!$C$3&amp;"!"&amp;'[1]RFR govt bond summary'!$G$79&amp;$AB76)),"")</f>
        <v/>
      </c>
      <c r="W76" s="30" t="str">
        <f ca="1">IFERROR(IF(ISBLANK(INDIRECT("'"&amp;'[1]RFR govt bond summary'!$C$3&amp;"!"&amp;'[1]RFR govt bond summary'!$G$80&amp;$AB76)),"",INDIRECT("'"&amp;'[1]RFR govt bond summary'!$C$3&amp;"!"&amp;'[1]RFR govt bond summary'!$G$80&amp;$AB76)),"")</f>
        <v/>
      </c>
      <c r="X76" s="30" t="str">
        <f ca="1">IFERROR(IF(ISBLANK(INDIRECT("'"&amp;'[1]RFR govt bond summary'!$C$3&amp;"!"&amp;'[1]RFR govt bond summary'!$G$81&amp;$AB76)),"",INDIRECT("'"&amp;'[1]RFR govt bond summary'!$C$3&amp;"!"&amp;'[1]RFR govt bond summary'!$G$81&amp;$AB76)),"")</f>
        <v/>
      </c>
      <c r="Y76" s="30" t="str">
        <f ca="1">IFERROR(IF(ISBLANK(INDIRECT("'"&amp;'[1]RFR govt bond summary'!$C$3&amp;"!"&amp;'[1]RFR govt bond summary'!$G$82&amp;$AB76)),"",INDIRECT("'"&amp;'[1]RFR govt bond summary'!$C$3&amp;"!"&amp;'[1]RFR govt bond summary'!$G$82&amp;$AB76)),"")</f>
        <v/>
      </c>
      <c r="Z76" s="30" t="str">
        <f ca="1">IFERROR(IF(ISBLANK(INDIRECT("'"&amp;'[1]RFR govt bond summary'!$C$3&amp;"!"&amp;'[1]RFR govt bond summary'!$G$83&amp;$AB76)),"",INDIRECT("'"&amp;'[1]RFR govt bond summary'!$C$3&amp;"!"&amp;'[1]RFR govt bond summary'!$G$83&amp;$AB76)),"")</f>
        <v/>
      </c>
      <c r="AA76" s="30" t="str">
        <f ca="1">IFERROR(IF(ISBLANK(INDIRECT("'"&amp;'[1]RFR govt bond summary'!$C$3&amp;"!"&amp;'[1]RFR govt bond summary'!$G$84&amp;$AB76)),"",INDIRECT("'"&amp;'[1]RFR govt bond summary'!$C$3&amp;"!"&amp;'[1]RFR govt bond summary'!$G$84&amp;$AB76)),"")</f>
        <v/>
      </c>
      <c r="AB76" s="19">
        <f t="shared" si="6"/>
        <v>90</v>
      </c>
      <c r="AD76" s="64">
        <f t="shared" si="0"/>
        <v>44833.25</v>
      </c>
      <c r="AE76" s="26">
        <f t="shared" si="1"/>
        <v>3.6249144421629023</v>
      </c>
      <c r="AF76" s="26">
        <f t="shared" si="2"/>
        <v>5.5414099931553729</v>
      </c>
      <c r="AG76" s="65">
        <f t="shared" si="3"/>
        <v>0.29900000000000038</v>
      </c>
      <c r="AH76" s="26">
        <f t="shared" si="4"/>
        <v>2.4695325000000001</v>
      </c>
      <c r="AI76" s="27">
        <f t="shared" si="5"/>
        <v>2.484778976921409</v>
      </c>
    </row>
    <row r="77" spans="2:35" x14ac:dyDescent="0.35">
      <c r="B77" s="29" t="str">
        <f ca="1">IFERROR(IF(ISBLANK(INDIRECT("'"&amp;'[1]RFR govt bond summary'!$C$3&amp;"!"&amp;'[1]RFR govt bond summary'!$F$60&amp;$AB77)),"",INDIRECT("'"&amp;'[1]RFR govt bond summary'!$C$3&amp;"!"&amp;'[1]RFR govt bond summary'!$F$60&amp;$AB77)),"")</f>
        <v/>
      </c>
      <c r="C77" s="30" t="str">
        <f ca="1">IFERROR(IF(ISBLANK(INDIRECT("'"&amp;'[1]RFR govt bond summary'!$C$3&amp;"!"&amp;'[1]RFR govt bond summary'!$G$60&amp;$AB77)),"",INDIRECT("'"&amp;'[1]RFR govt bond summary'!$C$3&amp;"!"&amp;'[1]RFR govt bond summary'!$G$60&amp;$AB77)),"")</f>
        <v/>
      </c>
      <c r="D77" s="30" t="str">
        <f ca="1">IFERROR(IF(ISBLANK(INDIRECT("'"&amp;'[1]RFR govt bond summary'!$C$3&amp;"!"&amp;'[1]RFR govt bond summary'!$G$61&amp;$AB77)),"",INDIRECT("'"&amp;'[1]RFR govt bond summary'!$C$3&amp;"!"&amp;'[1]RFR govt bond summary'!$G$61&amp;$AB77)),"")</f>
        <v/>
      </c>
      <c r="E77" s="30" t="str">
        <f ca="1">IFERROR(IF(ISBLANK(INDIRECT("'"&amp;'[1]RFR govt bond summary'!$C$3&amp;"!"&amp;'[1]RFR govt bond summary'!$G$62&amp;$AB77)),"",INDIRECT("'"&amp;'[1]RFR govt bond summary'!$C$3&amp;"!"&amp;'[1]RFR govt bond summary'!$G$62&amp;$AB77)),"")</f>
        <v/>
      </c>
      <c r="F77" s="30" t="str">
        <f ca="1">IFERROR(IF(ISBLANK(INDIRECT("'"&amp;'[1]RFR govt bond summary'!$C$3&amp;"!"&amp;'[1]RFR govt bond summary'!$G$63&amp;$AB77)),"",INDIRECT("'"&amp;'[1]RFR govt bond summary'!$C$3&amp;"!"&amp;'[1]RFR govt bond summary'!$G$63&amp;$AB77)),"")</f>
        <v/>
      </c>
      <c r="G77" s="30" t="str">
        <f ca="1">IFERROR(IF(ISBLANK(INDIRECT("'"&amp;'[1]RFR govt bond summary'!$C$3&amp;"!"&amp;'[1]RFR govt bond summary'!$G$64&amp;$AB77)),"",INDIRECT("'"&amp;'[1]RFR govt bond summary'!$C$3&amp;"!"&amp;'[1]RFR govt bond summary'!$G$64&amp;$AB77)),"")</f>
        <v/>
      </c>
      <c r="H77" s="30" t="str">
        <f ca="1">IFERROR(IF(ISBLANK(INDIRECT("'"&amp;'[1]RFR govt bond summary'!$C$3&amp;"!"&amp;'[1]RFR govt bond summary'!$G$65&amp;$AB77)),"",INDIRECT("'"&amp;'[1]RFR govt bond summary'!$C$3&amp;"!"&amp;'[1]RFR govt bond summary'!$G$65&amp;$AB77)),"")</f>
        <v/>
      </c>
      <c r="I77" s="30" t="str">
        <f ca="1">IFERROR(IF(ISBLANK(INDIRECT("'"&amp;'[1]RFR govt bond summary'!$C$3&amp;"!"&amp;'[1]RFR govt bond summary'!$G$66&amp;$AB77)),"",INDIRECT("'"&amp;'[1]RFR govt bond summary'!$C$3&amp;"!"&amp;'[1]RFR govt bond summary'!$G$66&amp;$AB77)),"")</f>
        <v/>
      </c>
      <c r="J77" s="30" t="str">
        <f ca="1">IFERROR(IF(ISBLANK(INDIRECT("'"&amp;'[1]RFR govt bond summary'!$C$3&amp;"!"&amp;'[1]RFR govt bond summary'!$G$67&amp;$AB77)),"",INDIRECT("'"&amp;'[1]RFR govt bond summary'!$C$3&amp;"!"&amp;'[1]RFR govt bond summary'!$G$67&amp;$AB77)),"")</f>
        <v/>
      </c>
      <c r="K77" s="30" t="str">
        <f ca="1">IFERROR(IF(ISBLANK(INDIRECT("'"&amp;'[1]RFR govt bond summary'!$C$3&amp;"!"&amp;'[1]RFR govt bond summary'!$G$68&amp;$AB77)),"",INDIRECT("'"&amp;'[1]RFR govt bond summary'!$C$3&amp;"!"&amp;'[1]RFR govt bond summary'!$G$68&amp;$AB77)),"")</f>
        <v/>
      </c>
      <c r="L77" s="30" t="str">
        <f ca="1">IFERROR(IF(ISBLANK(INDIRECT("'"&amp;'[1]RFR govt bond summary'!$C$3&amp;"!"&amp;'[1]RFR govt bond summary'!$G$69&amp;$AB77)),"",INDIRECT("'"&amp;'[1]RFR govt bond summary'!$C$3&amp;"!"&amp;'[1]RFR govt bond summary'!$G$69&amp;$AB77)),"")</f>
        <v/>
      </c>
      <c r="M77" s="30" t="str">
        <f ca="1">IFERROR(IF(ISBLANK(INDIRECT("'"&amp;'[1]RFR govt bond summary'!$C$3&amp;"!"&amp;'[1]RFR govt bond summary'!$G$70&amp;$AB77)),"",INDIRECT("'"&amp;'[1]RFR govt bond summary'!$C$3&amp;"!"&amp;'[1]RFR govt bond summary'!$G$70&amp;$AB77)),"")</f>
        <v/>
      </c>
      <c r="N77" s="30" t="str">
        <f ca="1">IFERROR(IF(ISBLANK(INDIRECT("'"&amp;'[1]RFR govt bond summary'!$C$3&amp;"!"&amp;'[1]RFR govt bond summary'!$G$71&amp;$AB77)),"",INDIRECT("'"&amp;'[1]RFR govt bond summary'!$C$3&amp;"!"&amp;'[1]RFR govt bond summary'!$G$71&amp;$AB77)),"")</f>
        <v/>
      </c>
      <c r="O77" s="30" t="str">
        <f ca="1">IFERROR(IF(ISBLANK(INDIRECT("'"&amp;'[1]RFR govt bond summary'!$C$3&amp;"!"&amp;'[1]RFR govt bond summary'!$G$72&amp;$AB77)),"",INDIRECT("'"&amp;'[1]RFR govt bond summary'!$C$3&amp;"!"&amp;'[1]RFR govt bond summary'!$G$72&amp;$AB77)),"")</f>
        <v/>
      </c>
      <c r="P77" s="30" t="str">
        <f ca="1">IFERROR(IF(ISBLANK(INDIRECT("'"&amp;'[1]RFR govt bond summary'!$C$3&amp;"!"&amp;'[1]RFR govt bond summary'!$G$73&amp;$AB77)),"",INDIRECT("'"&amp;'[1]RFR govt bond summary'!$C$3&amp;"!"&amp;'[1]RFR govt bond summary'!$G$73&amp;$AB77)),"")</f>
        <v/>
      </c>
      <c r="Q77" s="30" t="str">
        <f ca="1">IFERROR(IF(ISBLANK(INDIRECT("'"&amp;'[1]RFR govt bond summary'!$C$3&amp;"!"&amp;'[1]RFR govt bond summary'!$G$74&amp;$AB77)),"",INDIRECT("'"&amp;'[1]RFR govt bond summary'!$C$3&amp;"!"&amp;'[1]RFR govt bond summary'!$G$74&amp;$AB77)),"")</f>
        <v/>
      </c>
      <c r="R77" s="30" t="str">
        <f ca="1">IFERROR(IF(ISBLANK(INDIRECT("'"&amp;'[1]RFR govt bond summary'!$C$3&amp;"!"&amp;'[1]RFR govt bond summary'!$G$75&amp;$AB77)),"",INDIRECT("'"&amp;'[1]RFR govt bond summary'!$C$3&amp;"!"&amp;'[1]RFR govt bond summary'!$G$75&amp;$AB77)),"")</f>
        <v/>
      </c>
      <c r="S77" s="30" t="str">
        <f ca="1">IFERROR(IF(ISBLANK(INDIRECT("'"&amp;'[1]RFR govt bond summary'!$C$3&amp;"!"&amp;'[1]RFR govt bond summary'!$G$76&amp;$AB77)),"",INDIRECT("'"&amp;'[1]RFR govt bond summary'!$C$3&amp;"!"&amp;'[1]RFR govt bond summary'!$G$76&amp;$AB77)),"")</f>
        <v/>
      </c>
      <c r="T77" s="30" t="str">
        <f ca="1">IFERROR(IF(ISBLANK(INDIRECT("'"&amp;'[1]RFR govt bond summary'!$C$3&amp;"!"&amp;'[1]RFR govt bond summary'!$G$77&amp;$AB77)),"",INDIRECT("'"&amp;'[1]RFR govt bond summary'!$C$3&amp;"!"&amp;'[1]RFR govt bond summary'!$G$77&amp;$AB77)),"")</f>
        <v/>
      </c>
      <c r="U77" s="30" t="str">
        <f ca="1">IFERROR(IF(ISBLANK(INDIRECT("'"&amp;'[1]RFR govt bond summary'!$C$3&amp;"!"&amp;'[1]RFR govt bond summary'!$G$78&amp;$AB77)),"",INDIRECT("'"&amp;'[1]RFR govt bond summary'!$C$3&amp;"!"&amp;'[1]RFR govt bond summary'!$G$78&amp;$AB77)),"")</f>
        <v/>
      </c>
      <c r="V77" s="30" t="str">
        <f ca="1">IFERROR(IF(ISBLANK(INDIRECT("'"&amp;'[1]RFR govt bond summary'!$C$3&amp;"!"&amp;'[1]RFR govt bond summary'!$G$79&amp;$AB77)),"",INDIRECT("'"&amp;'[1]RFR govt bond summary'!$C$3&amp;"!"&amp;'[1]RFR govt bond summary'!$G$79&amp;$AB77)),"")</f>
        <v/>
      </c>
      <c r="W77" s="30" t="str">
        <f ca="1">IFERROR(IF(ISBLANK(INDIRECT("'"&amp;'[1]RFR govt bond summary'!$C$3&amp;"!"&amp;'[1]RFR govt bond summary'!$G$80&amp;$AB77)),"",INDIRECT("'"&amp;'[1]RFR govt bond summary'!$C$3&amp;"!"&amp;'[1]RFR govt bond summary'!$G$80&amp;$AB77)),"")</f>
        <v/>
      </c>
      <c r="X77" s="30" t="str">
        <f ca="1">IFERROR(IF(ISBLANK(INDIRECT("'"&amp;'[1]RFR govt bond summary'!$C$3&amp;"!"&amp;'[1]RFR govt bond summary'!$G$81&amp;$AB77)),"",INDIRECT("'"&amp;'[1]RFR govt bond summary'!$C$3&amp;"!"&amp;'[1]RFR govt bond summary'!$G$81&amp;$AB77)),"")</f>
        <v/>
      </c>
      <c r="Y77" s="30" t="str">
        <f ca="1">IFERROR(IF(ISBLANK(INDIRECT("'"&amp;'[1]RFR govt bond summary'!$C$3&amp;"!"&amp;'[1]RFR govt bond summary'!$G$82&amp;$AB77)),"",INDIRECT("'"&amp;'[1]RFR govt bond summary'!$C$3&amp;"!"&amp;'[1]RFR govt bond summary'!$G$82&amp;$AB77)),"")</f>
        <v/>
      </c>
      <c r="Z77" s="30" t="str">
        <f ca="1">IFERROR(IF(ISBLANK(INDIRECT("'"&amp;'[1]RFR govt bond summary'!$C$3&amp;"!"&amp;'[1]RFR govt bond summary'!$G$83&amp;$AB77)),"",INDIRECT("'"&amp;'[1]RFR govt bond summary'!$C$3&amp;"!"&amp;'[1]RFR govt bond summary'!$G$83&amp;$AB77)),"")</f>
        <v/>
      </c>
      <c r="AA77" s="30" t="str">
        <f ca="1">IFERROR(IF(ISBLANK(INDIRECT("'"&amp;'[1]RFR govt bond summary'!$C$3&amp;"!"&amp;'[1]RFR govt bond summary'!$G$84&amp;$AB77)),"",INDIRECT("'"&amp;'[1]RFR govt bond summary'!$C$3&amp;"!"&amp;'[1]RFR govt bond summary'!$G$84&amp;$AB77)),"")</f>
        <v/>
      </c>
      <c r="AB77" s="19">
        <f t="shared" si="6"/>
        <v>91</v>
      </c>
      <c r="AD77" s="34"/>
    </row>
    <row r="78" spans="2:35" x14ac:dyDescent="0.35">
      <c r="B78" s="29" t="str">
        <f ca="1">IFERROR(IF(ISBLANK(INDIRECT("'"&amp;'[1]RFR govt bond summary'!$C$3&amp;"!"&amp;'[1]RFR govt bond summary'!$F$60&amp;$AB78)),"",INDIRECT("'"&amp;'[1]RFR govt bond summary'!$C$3&amp;"!"&amp;'[1]RFR govt bond summary'!$F$60&amp;$AB78)),"")</f>
        <v/>
      </c>
      <c r="C78" s="30" t="str">
        <f ca="1">IFERROR(IF(ISBLANK(INDIRECT("'"&amp;'[1]RFR govt bond summary'!$C$3&amp;"!"&amp;'[1]RFR govt bond summary'!$G$60&amp;$AB78)),"",INDIRECT("'"&amp;'[1]RFR govt bond summary'!$C$3&amp;"!"&amp;'[1]RFR govt bond summary'!$G$60&amp;$AB78)),"")</f>
        <v/>
      </c>
      <c r="D78" s="30" t="str">
        <f ca="1">IFERROR(IF(ISBLANK(INDIRECT("'"&amp;'[1]RFR govt bond summary'!$C$3&amp;"!"&amp;'[1]RFR govt bond summary'!$G$61&amp;$AB78)),"",INDIRECT("'"&amp;'[1]RFR govt bond summary'!$C$3&amp;"!"&amp;'[1]RFR govt bond summary'!$G$61&amp;$AB78)),"")</f>
        <v/>
      </c>
      <c r="E78" s="30" t="str">
        <f ca="1">IFERROR(IF(ISBLANK(INDIRECT("'"&amp;'[1]RFR govt bond summary'!$C$3&amp;"!"&amp;'[1]RFR govt bond summary'!$G$62&amp;$AB78)),"",INDIRECT("'"&amp;'[1]RFR govt bond summary'!$C$3&amp;"!"&amp;'[1]RFR govt bond summary'!$G$62&amp;$AB78)),"")</f>
        <v/>
      </c>
      <c r="F78" s="30" t="str">
        <f ca="1">IFERROR(IF(ISBLANK(INDIRECT("'"&amp;'[1]RFR govt bond summary'!$C$3&amp;"!"&amp;'[1]RFR govt bond summary'!$G$63&amp;$AB78)),"",INDIRECT("'"&amp;'[1]RFR govt bond summary'!$C$3&amp;"!"&amp;'[1]RFR govt bond summary'!$G$63&amp;$AB78)),"")</f>
        <v/>
      </c>
      <c r="G78" s="30" t="str">
        <f ca="1">IFERROR(IF(ISBLANK(INDIRECT("'"&amp;'[1]RFR govt bond summary'!$C$3&amp;"!"&amp;'[1]RFR govt bond summary'!$G$64&amp;$AB78)),"",INDIRECT("'"&amp;'[1]RFR govt bond summary'!$C$3&amp;"!"&amp;'[1]RFR govt bond summary'!$G$64&amp;$AB78)),"")</f>
        <v/>
      </c>
      <c r="H78" s="30" t="str">
        <f ca="1">IFERROR(IF(ISBLANK(INDIRECT("'"&amp;'[1]RFR govt bond summary'!$C$3&amp;"!"&amp;'[1]RFR govt bond summary'!$G$65&amp;$AB78)),"",INDIRECT("'"&amp;'[1]RFR govt bond summary'!$C$3&amp;"!"&amp;'[1]RFR govt bond summary'!$G$65&amp;$AB78)),"")</f>
        <v/>
      </c>
      <c r="I78" s="30" t="str">
        <f ca="1">IFERROR(IF(ISBLANK(INDIRECT("'"&amp;'[1]RFR govt bond summary'!$C$3&amp;"!"&amp;'[1]RFR govt bond summary'!$G$66&amp;$AB78)),"",INDIRECT("'"&amp;'[1]RFR govt bond summary'!$C$3&amp;"!"&amp;'[1]RFR govt bond summary'!$G$66&amp;$AB78)),"")</f>
        <v/>
      </c>
      <c r="J78" s="30" t="str">
        <f ca="1">IFERROR(IF(ISBLANK(INDIRECT("'"&amp;'[1]RFR govt bond summary'!$C$3&amp;"!"&amp;'[1]RFR govt bond summary'!$G$67&amp;$AB78)),"",INDIRECT("'"&amp;'[1]RFR govt bond summary'!$C$3&amp;"!"&amp;'[1]RFR govt bond summary'!$G$67&amp;$AB78)),"")</f>
        <v/>
      </c>
      <c r="K78" s="30" t="str">
        <f ca="1">IFERROR(IF(ISBLANK(INDIRECT("'"&amp;'[1]RFR govt bond summary'!$C$3&amp;"!"&amp;'[1]RFR govt bond summary'!$G$68&amp;$AB78)),"",INDIRECT("'"&amp;'[1]RFR govt bond summary'!$C$3&amp;"!"&amp;'[1]RFR govt bond summary'!$G$68&amp;$AB78)),"")</f>
        <v/>
      </c>
      <c r="L78" s="30" t="str">
        <f ca="1">IFERROR(IF(ISBLANK(INDIRECT("'"&amp;'[1]RFR govt bond summary'!$C$3&amp;"!"&amp;'[1]RFR govt bond summary'!$G$69&amp;$AB78)),"",INDIRECT("'"&amp;'[1]RFR govt bond summary'!$C$3&amp;"!"&amp;'[1]RFR govt bond summary'!$G$69&amp;$AB78)),"")</f>
        <v/>
      </c>
      <c r="M78" s="30" t="str">
        <f ca="1">IFERROR(IF(ISBLANK(INDIRECT("'"&amp;'[1]RFR govt bond summary'!$C$3&amp;"!"&amp;'[1]RFR govt bond summary'!$G$70&amp;$AB78)),"",INDIRECT("'"&amp;'[1]RFR govt bond summary'!$C$3&amp;"!"&amp;'[1]RFR govt bond summary'!$G$70&amp;$AB78)),"")</f>
        <v/>
      </c>
      <c r="N78" s="30" t="str">
        <f ca="1">IFERROR(IF(ISBLANK(INDIRECT("'"&amp;'[1]RFR govt bond summary'!$C$3&amp;"!"&amp;'[1]RFR govt bond summary'!$G$71&amp;$AB78)),"",INDIRECT("'"&amp;'[1]RFR govt bond summary'!$C$3&amp;"!"&amp;'[1]RFR govt bond summary'!$G$71&amp;$AB78)),"")</f>
        <v/>
      </c>
      <c r="O78" s="30" t="str">
        <f ca="1">IFERROR(IF(ISBLANK(INDIRECT("'"&amp;'[1]RFR govt bond summary'!$C$3&amp;"!"&amp;'[1]RFR govt bond summary'!$G$72&amp;$AB78)),"",INDIRECT("'"&amp;'[1]RFR govt bond summary'!$C$3&amp;"!"&amp;'[1]RFR govt bond summary'!$G$72&amp;$AB78)),"")</f>
        <v/>
      </c>
      <c r="P78" s="30" t="str">
        <f ca="1">IFERROR(IF(ISBLANK(INDIRECT("'"&amp;'[1]RFR govt bond summary'!$C$3&amp;"!"&amp;'[1]RFR govt bond summary'!$G$73&amp;$AB78)),"",INDIRECT("'"&amp;'[1]RFR govt bond summary'!$C$3&amp;"!"&amp;'[1]RFR govt bond summary'!$G$73&amp;$AB78)),"")</f>
        <v/>
      </c>
      <c r="Q78" s="30" t="str">
        <f ca="1">IFERROR(IF(ISBLANK(INDIRECT("'"&amp;'[1]RFR govt bond summary'!$C$3&amp;"!"&amp;'[1]RFR govt bond summary'!$G$74&amp;$AB78)),"",INDIRECT("'"&amp;'[1]RFR govt bond summary'!$C$3&amp;"!"&amp;'[1]RFR govt bond summary'!$G$74&amp;$AB78)),"")</f>
        <v/>
      </c>
      <c r="R78" s="30" t="str">
        <f ca="1">IFERROR(IF(ISBLANK(INDIRECT("'"&amp;'[1]RFR govt bond summary'!$C$3&amp;"!"&amp;'[1]RFR govt bond summary'!$G$75&amp;$AB78)),"",INDIRECT("'"&amp;'[1]RFR govt bond summary'!$C$3&amp;"!"&amp;'[1]RFR govt bond summary'!$G$75&amp;$AB78)),"")</f>
        <v/>
      </c>
      <c r="S78" s="30" t="str">
        <f ca="1">IFERROR(IF(ISBLANK(INDIRECT("'"&amp;'[1]RFR govt bond summary'!$C$3&amp;"!"&amp;'[1]RFR govt bond summary'!$G$76&amp;$AB78)),"",INDIRECT("'"&amp;'[1]RFR govt bond summary'!$C$3&amp;"!"&amp;'[1]RFR govt bond summary'!$G$76&amp;$AB78)),"")</f>
        <v/>
      </c>
      <c r="T78" s="30" t="str">
        <f ca="1">IFERROR(IF(ISBLANK(INDIRECT("'"&amp;'[1]RFR govt bond summary'!$C$3&amp;"!"&amp;'[1]RFR govt bond summary'!$G$77&amp;$AB78)),"",INDIRECT("'"&amp;'[1]RFR govt bond summary'!$C$3&amp;"!"&amp;'[1]RFR govt bond summary'!$G$77&amp;$AB78)),"")</f>
        <v/>
      </c>
      <c r="U78" s="30" t="str">
        <f ca="1">IFERROR(IF(ISBLANK(INDIRECT("'"&amp;'[1]RFR govt bond summary'!$C$3&amp;"!"&amp;'[1]RFR govt bond summary'!$G$78&amp;$AB78)),"",INDIRECT("'"&amp;'[1]RFR govt bond summary'!$C$3&amp;"!"&amp;'[1]RFR govt bond summary'!$G$78&amp;$AB78)),"")</f>
        <v/>
      </c>
      <c r="V78" s="30" t="str">
        <f ca="1">IFERROR(IF(ISBLANK(INDIRECT("'"&amp;'[1]RFR govt bond summary'!$C$3&amp;"!"&amp;'[1]RFR govt bond summary'!$G$79&amp;$AB78)),"",INDIRECT("'"&amp;'[1]RFR govt bond summary'!$C$3&amp;"!"&amp;'[1]RFR govt bond summary'!$G$79&amp;$AB78)),"")</f>
        <v/>
      </c>
      <c r="W78" s="30" t="str">
        <f ca="1">IFERROR(IF(ISBLANK(INDIRECT("'"&amp;'[1]RFR govt bond summary'!$C$3&amp;"!"&amp;'[1]RFR govt bond summary'!$G$80&amp;$AB78)),"",INDIRECT("'"&amp;'[1]RFR govt bond summary'!$C$3&amp;"!"&amp;'[1]RFR govt bond summary'!$G$80&amp;$AB78)),"")</f>
        <v/>
      </c>
      <c r="X78" s="30" t="str">
        <f ca="1">IFERROR(IF(ISBLANK(INDIRECT("'"&amp;'[1]RFR govt bond summary'!$C$3&amp;"!"&amp;'[1]RFR govt bond summary'!$G$81&amp;$AB78)),"",INDIRECT("'"&amp;'[1]RFR govt bond summary'!$C$3&amp;"!"&amp;'[1]RFR govt bond summary'!$G$81&amp;$AB78)),"")</f>
        <v/>
      </c>
      <c r="Y78" s="30" t="str">
        <f ca="1">IFERROR(IF(ISBLANK(INDIRECT("'"&amp;'[1]RFR govt bond summary'!$C$3&amp;"!"&amp;'[1]RFR govt bond summary'!$G$82&amp;$AB78)),"",INDIRECT("'"&amp;'[1]RFR govt bond summary'!$C$3&amp;"!"&amp;'[1]RFR govt bond summary'!$G$82&amp;$AB78)),"")</f>
        <v/>
      </c>
      <c r="Z78" s="30" t="str">
        <f ca="1">IFERROR(IF(ISBLANK(INDIRECT("'"&amp;'[1]RFR govt bond summary'!$C$3&amp;"!"&amp;'[1]RFR govt bond summary'!$G$83&amp;$AB78)),"",INDIRECT("'"&amp;'[1]RFR govt bond summary'!$C$3&amp;"!"&amp;'[1]RFR govt bond summary'!$G$83&amp;$AB78)),"")</f>
        <v/>
      </c>
      <c r="AA78" s="30" t="str">
        <f ca="1">IFERROR(IF(ISBLANK(INDIRECT("'"&amp;'[1]RFR govt bond summary'!$C$3&amp;"!"&amp;'[1]RFR govt bond summary'!$G$84&amp;$AB78)),"",INDIRECT("'"&amp;'[1]RFR govt bond summary'!$C$3&amp;"!"&amp;'[1]RFR govt bond summary'!$G$84&amp;$AB78)),"")</f>
        <v/>
      </c>
      <c r="AB78" s="19">
        <f t="shared" ref="AB78:AB81" si="7">AB77+1</f>
        <v>92</v>
      </c>
      <c r="AD78" s="34"/>
    </row>
    <row r="79" spans="2:35" x14ac:dyDescent="0.35">
      <c r="B79" s="29" t="str">
        <f ca="1">IFERROR(IF(ISBLANK(INDIRECT("'"&amp;'[1]RFR govt bond summary'!$C$3&amp;"!"&amp;'[1]RFR govt bond summary'!$F$60&amp;$AB79)),"",INDIRECT("'"&amp;'[1]RFR govt bond summary'!$C$3&amp;"!"&amp;'[1]RFR govt bond summary'!$F$60&amp;$AB79)),"")</f>
        <v/>
      </c>
      <c r="C79" s="30" t="str">
        <f ca="1">IFERROR(IF(ISBLANK(INDIRECT("'"&amp;'[1]RFR govt bond summary'!$C$3&amp;"!"&amp;'[1]RFR govt bond summary'!$G$60&amp;$AB79)),"",INDIRECT("'"&amp;'[1]RFR govt bond summary'!$C$3&amp;"!"&amp;'[1]RFR govt bond summary'!$G$60&amp;$AB79)),"")</f>
        <v/>
      </c>
      <c r="D79" s="30" t="str">
        <f ca="1">IFERROR(IF(ISBLANK(INDIRECT("'"&amp;'[1]RFR govt bond summary'!$C$3&amp;"!"&amp;'[1]RFR govt bond summary'!$G$61&amp;$AB79)),"",INDIRECT("'"&amp;'[1]RFR govt bond summary'!$C$3&amp;"!"&amp;'[1]RFR govt bond summary'!$G$61&amp;$AB79)),"")</f>
        <v/>
      </c>
      <c r="E79" s="30" t="str">
        <f ca="1">IFERROR(IF(ISBLANK(INDIRECT("'"&amp;'[1]RFR govt bond summary'!$C$3&amp;"!"&amp;'[1]RFR govt bond summary'!$G$62&amp;$AB79)),"",INDIRECT("'"&amp;'[1]RFR govt bond summary'!$C$3&amp;"!"&amp;'[1]RFR govt bond summary'!$G$62&amp;$AB79)),"")</f>
        <v/>
      </c>
      <c r="F79" s="30" t="str">
        <f ca="1">IFERROR(IF(ISBLANK(INDIRECT("'"&amp;'[1]RFR govt bond summary'!$C$3&amp;"!"&amp;'[1]RFR govt bond summary'!$G$63&amp;$AB79)),"",INDIRECT("'"&amp;'[1]RFR govt bond summary'!$C$3&amp;"!"&amp;'[1]RFR govt bond summary'!$G$63&amp;$AB79)),"")</f>
        <v/>
      </c>
      <c r="G79" s="30" t="str">
        <f ca="1">IFERROR(IF(ISBLANK(INDIRECT("'"&amp;'[1]RFR govt bond summary'!$C$3&amp;"!"&amp;'[1]RFR govt bond summary'!$G$64&amp;$AB79)),"",INDIRECT("'"&amp;'[1]RFR govt bond summary'!$C$3&amp;"!"&amp;'[1]RFR govt bond summary'!$G$64&amp;$AB79)),"")</f>
        <v/>
      </c>
      <c r="H79" s="30" t="str">
        <f ca="1">IFERROR(IF(ISBLANK(INDIRECT("'"&amp;'[1]RFR govt bond summary'!$C$3&amp;"!"&amp;'[1]RFR govt bond summary'!$G$65&amp;$AB79)),"",INDIRECT("'"&amp;'[1]RFR govt bond summary'!$C$3&amp;"!"&amp;'[1]RFR govt bond summary'!$G$65&amp;$AB79)),"")</f>
        <v/>
      </c>
      <c r="I79" s="30" t="str">
        <f ca="1">IFERROR(IF(ISBLANK(INDIRECT("'"&amp;'[1]RFR govt bond summary'!$C$3&amp;"!"&amp;'[1]RFR govt bond summary'!$G$66&amp;$AB79)),"",INDIRECT("'"&amp;'[1]RFR govt bond summary'!$C$3&amp;"!"&amp;'[1]RFR govt bond summary'!$G$66&amp;$AB79)),"")</f>
        <v/>
      </c>
      <c r="J79" s="30" t="str">
        <f ca="1">IFERROR(IF(ISBLANK(INDIRECT("'"&amp;'[1]RFR govt bond summary'!$C$3&amp;"!"&amp;'[1]RFR govt bond summary'!$G$67&amp;$AB79)),"",INDIRECT("'"&amp;'[1]RFR govt bond summary'!$C$3&amp;"!"&amp;'[1]RFR govt bond summary'!$G$67&amp;$AB79)),"")</f>
        <v/>
      </c>
      <c r="K79" s="30" t="str">
        <f ca="1">IFERROR(IF(ISBLANK(INDIRECT("'"&amp;'[1]RFR govt bond summary'!$C$3&amp;"!"&amp;'[1]RFR govt bond summary'!$G$68&amp;$AB79)),"",INDIRECT("'"&amp;'[1]RFR govt bond summary'!$C$3&amp;"!"&amp;'[1]RFR govt bond summary'!$G$68&amp;$AB79)),"")</f>
        <v/>
      </c>
      <c r="L79" s="30" t="str">
        <f ca="1">IFERROR(IF(ISBLANK(INDIRECT("'"&amp;'[1]RFR govt bond summary'!$C$3&amp;"!"&amp;'[1]RFR govt bond summary'!$G$69&amp;$AB79)),"",INDIRECT("'"&amp;'[1]RFR govt bond summary'!$C$3&amp;"!"&amp;'[1]RFR govt bond summary'!$G$69&amp;$AB79)),"")</f>
        <v/>
      </c>
      <c r="M79" s="30" t="str">
        <f ca="1">IFERROR(IF(ISBLANK(INDIRECT("'"&amp;'[1]RFR govt bond summary'!$C$3&amp;"!"&amp;'[1]RFR govt bond summary'!$G$70&amp;$AB79)),"",INDIRECT("'"&amp;'[1]RFR govt bond summary'!$C$3&amp;"!"&amp;'[1]RFR govt bond summary'!$G$70&amp;$AB79)),"")</f>
        <v/>
      </c>
      <c r="N79" s="30" t="str">
        <f ca="1">IFERROR(IF(ISBLANK(INDIRECT("'"&amp;'[1]RFR govt bond summary'!$C$3&amp;"!"&amp;'[1]RFR govt bond summary'!$G$71&amp;$AB79)),"",INDIRECT("'"&amp;'[1]RFR govt bond summary'!$C$3&amp;"!"&amp;'[1]RFR govt bond summary'!$G$71&amp;$AB79)),"")</f>
        <v/>
      </c>
      <c r="O79" s="30" t="str">
        <f ca="1">IFERROR(IF(ISBLANK(INDIRECT("'"&amp;'[1]RFR govt bond summary'!$C$3&amp;"!"&amp;'[1]RFR govt bond summary'!$G$72&amp;$AB79)),"",INDIRECT("'"&amp;'[1]RFR govt bond summary'!$C$3&amp;"!"&amp;'[1]RFR govt bond summary'!$G$72&amp;$AB79)),"")</f>
        <v/>
      </c>
      <c r="P79" s="30" t="str">
        <f ca="1">IFERROR(IF(ISBLANK(INDIRECT("'"&amp;'[1]RFR govt bond summary'!$C$3&amp;"!"&amp;'[1]RFR govt bond summary'!$G$73&amp;$AB79)),"",INDIRECT("'"&amp;'[1]RFR govt bond summary'!$C$3&amp;"!"&amp;'[1]RFR govt bond summary'!$G$73&amp;$AB79)),"")</f>
        <v/>
      </c>
      <c r="Q79" s="30" t="str">
        <f ca="1">IFERROR(IF(ISBLANK(INDIRECT("'"&amp;'[1]RFR govt bond summary'!$C$3&amp;"!"&amp;'[1]RFR govt bond summary'!$G$74&amp;$AB79)),"",INDIRECT("'"&amp;'[1]RFR govt bond summary'!$C$3&amp;"!"&amp;'[1]RFR govt bond summary'!$G$74&amp;$AB79)),"")</f>
        <v/>
      </c>
      <c r="R79" s="30" t="str">
        <f ca="1">IFERROR(IF(ISBLANK(INDIRECT("'"&amp;'[1]RFR govt bond summary'!$C$3&amp;"!"&amp;'[1]RFR govt bond summary'!$G$75&amp;$AB79)),"",INDIRECT("'"&amp;'[1]RFR govt bond summary'!$C$3&amp;"!"&amp;'[1]RFR govt bond summary'!$G$75&amp;$AB79)),"")</f>
        <v/>
      </c>
      <c r="S79" s="30" t="str">
        <f ca="1">IFERROR(IF(ISBLANK(INDIRECT("'"&amp;'[1]RFR govt bond summary'!$C$3&amp;"!"&amp;'[1]RFR govt bond summary'!$G$76&amp;$AB79)),"",INDIRECT("'"&amp;'[1]RFR govt bond summary'!$C$3&amp;"!"&amp;'[1]RFR govt bond summary'!$G$76&amp;$AB79)),"")</f>
        <v/>
      </c>
      <c r="T79" s="30" t="str">
        <f ca="1">IFERROR(IF(ISBLANK(INDIRECT("'"&amp;'[1]RFR govt bond summary'!$C$3&amp;"!"&amp;'[1]RFR govt bond summary'!$G$77&amp;$AB79)),"",INDIRECT("'"&amp;'[1]RFR govt bond summary'!$C$3&amp;"!"&amp;'[1]RFR govt bond summary'!$G$77&amp;$AB79)),"")</f>
        <v/>
      </c>
      <c r="U79" s="30" t="str">
        <f ca="1">IFERROR(IF(ISBLANK(INDIRECT("'"&amp;'[1]RFR govt bond summary'!$C$3&amp;"!"&amp;'[1]RFR govt bond summary'!$G$78&amp;$AB79)),"",INDIRECT("'"&amp;'[1]RFR govt bond summary'!$C$3&amp;"!"&amp;'[1]RFR govt bond summary'!$G$78&amp;$AB79)),"")</f>
        <v/>
      </c>
      <c r="V79" s="30" t="str">
        <f ca="1">IFERROR(IF(ISBLANK(INDIRECT("'"&amp;'[1]RFR govt bond summary'!$C$3&amp;"!"&amp;'[1]RFR govt bond summary'!$G$79&amp;$AB79)),"",INDIRECT("'"&amp;'[1]RFR govt bond summary'!$C$3&amp;"!"&amp;'[1]RFR govt bond summary'!$G$79&amp;$AB79)),"")</f>
        <v/>
      </c>
      <c r="W79" s="30" t="str">
        <f ca="1">IFERROR(IF(ISBLANK(INDIRECT("'"&amp;'[1]RFR govt bond summary'!$C$3&amp;"!"&amp;'[1]RFR govt bond summary'!$G$80&amp;$AB79)),"",INDIRECT("'"&amp;'[1]RFR govt bond summary'!$C$3&amp;"!"&amp;'[1]RFR govt bond summary'!$G$80&amp;$AB79)),"")</f>
        <v/>
      </c>
      <c r="X79" s="30" t="str">
        <f ca="1">IFERROR(IF(ISBLANK(INDIRECT("'"&amp;'[1]RFR govt bond summary'!$C$3&amp;"!"&amp;'[1]RFR govt bond summary'!$G$81&amp;$AB79)),"",INDIRECT("'"&amp;'[1]RFR govt bond summary'!$C$3&amp;"!"&amp;'[1]RFR govt bond summary'!$G$81&amp;$AB79)),"")</f>
        <v/>
      </c>
      <c r="Y79" s="30" t="str">
        <f ca="1">IFERROR(IF(ISBLANK(INDIRECT("'"&amp;'[1]RFR govt bond summary'!$C$3&amp;"!"&amp;'[1]RFR govt bond summary'!$G$82&amp;$AB79)),"",INDIRECT("'"&amp;'[1]RFR govt bond summary'!$C$3&amp;"!"&amp;'[1]RFR govt bond summary'!$G$82&amp;$AB79)),"")</f>
        <v/>
      </c>
      <c r="Z79" s="30" t="str">
        <f ca="1">IFERROR(IF(ISBLANK(INDIRECT("'"&amp;'[1]RFR govt bond summary'!$C$3&amp;"!"&amp;'[1]RFR govt bond summary'!$G$83&amp;$AB79)),"",INDIRECT("'"&amp;'[1]RFR govt bond summary'!$C$3&amp;"!"&amp;'[1]RFR govt bond summary'!$G$83&amp;$AB79)),"")</f>
        <v/>
      </c>
      <c r="AA79" s="30" t="str">
        <f ca="1">IFERROR(IF(ISBLANK(INDIRECT("'"&amp;'[1]RFR govt bond summary'!$C$3&amp;"!"&amp;'[1]RFR govt bond summary'!$G$84&amp;$AB79)),"",INDIRECT("'"&amp;'[1]RFR govt bond summary'!$C$3&amp;"!"&amp;'[1]RFR govt bond summary'!$G$84&amp;$AB79)),"")</f>
        <v/>
      </c>
      <c r="AB79" s="19">
        <f t="shared" si="7"/>
        <v>93</v>
      </c>
      <c r="AD79" s="34"/>
      <c r="AI79" s="69">
        <f>AVERAGE(AI12:AI76)</f>
        <v>2.4624668907793903</v>
      </c>
    </row>
    <row r="80" spans="2:35" x14ac:dyDescent="0.35">
      <c r="B80" s="29" t="str">
        <f ca="1">IFERROR(IF(ISBLANK(INDIRECT("'"&amp;'[1]RFR govt bond summary'!$C$3&amp;"!"&amp;'[1]RFR govt bond summary'!$F$60&amp;$AB80)),"",INDIRECT("'"&amp;'[1]RFR govt bond summary'!$C$3&amp;"!"&amp;'[1]RFR govt bond summary'!$F$60&amp;$AB80)),"")</f>
        <v/>
      </c>
      <c r="C80" s="30" t="str">
        <f ca="1">IFERROR(IF(ISBLANK(INDIRECT("'"&amp;'[1]RFR govt bond summary'!$C$3&amp;"!"&amp;'[1]RFR govt bond summary'!$G$60&amp;$AB80)),"",INDIRECT("'"&amp;'[1]RFR govt bond summary'!$C$3&amp;"!"&amp;'[1]RFR govt bond summary'!$G$60&amp;$AB80)),"")</f>
        <v/>
      </c>
      <c r="D80" s="30" t="str">
        <f ca="1">IFERROR(IF(ISBLANK(INDIRECT("'"&amp;'[1]RFR govt bond summary'!$C$3&amp;"!"&amp;'[1]RFR govt bond summary'!$G$61&amp;$AB80)),"",INDIRECT("'"&amp;'[1]RFR govt bond summary'!$C$3&amp;"!"&amp;'[1]RFR govt bond summary'!$G$61&amp;$AB80)),"")</f>
        <v/>
      </c>
      <c r="E80" s="30" t="str">
        <f ca="1">IFERROR(IF(ISBLANK(INDIRECT("'"&amp;'[1]RFR govt bond summary'!$C$3&amp;"!"&amp;'[1]RFR govt bond summary'!$G$62&amp;$AB80)),"",INDIRECT("'"&amp;'[1]RFR govt bond summary'!$C$3&amp;"!"&amp;'[1]RFR govt bond summary'!$G$62&amp;$AB80)),"")</f>
        <v/>
      </c>
      <c r="F80" s="30" t="str">
        <f ca="1">IFERROR(IF(ISBLANK(INDIRECT("'"&amp;'[1]RFR govt bond summary'!$C$3&amp;"!"&amp;'[1]RFR govt bond summary'!$G$63&amp;$AB80)),"",INDIRECT("'"&amp;'[1]RFR govt bond summary'!$C$3&amp;"!"&amp;'[1]RFR govt bond summary'!$G$63&amp;$AB80)),"")</f>
        <v/>
      </c>
      <c r="G80" s="30" t="str">
        <f ca="1">IFERROR(IF(ISBLANK(INDIRECT("'"&amp;'[1]RFR govt bond summary'!$C$3&amp;"!"&amp;'[1]RFR govt bond summary'!$G$64&amp;$AB80)),"",INDIRECT("'"&amp;'[1]RFR govt bond summary'!$C$3&amp;"!"&amp;'[1]RFR govt bond summary'!$G$64&amp;$AB80)),"")</f>
        <v/>
      </c>
      <c r="H80" s="30" t="str">
        <f ca="1">IFERROR(IF(ISBLANK(INDIRECT("'"&amp;'[1]RFR govt bond summary'!$C$3&amp;"!"&amp;'[1]RFR govt bond summary'!$G$65&amp;$AB80)),"",INDIRECT("'"&amp;'[1]RFR govt bond summary'!$C$3&amp;"!"&amp;'[1]RFR govt bond summary'!$G$65&amp;$AB80)),"")</f>
        <v/>
      </c>
      <c r="I80" s="30" t="str">
        <f ca="1">IFERROR(IF(ISBLANK(INDIRECT("'"&amp;'[1]RFR govt bond summary'!$C$3&amp;"!"&amp;'[1]RFR govt bond summary'!$G$66&amp;$AB80)),"",INDIRECT("'"&amp;'[1]RFR govt bond summary'!$C$3&amp;"!"&amp;'[1]RFR govt bond summary'!$G$66&amp;$AB80)),"")</f>
        <v/>
      </c>
      <c r="J80" s="30" t="str">
        <f ca="1">IFERROR(IF(ISBLANK(INDIRECT("'"&amp;'[1]RFR govt bond summary'!$C$3&amp;"!"&amp;'[1]RFR govt bond summary'!$G$67&amp;$AB80)),"",INDIRECT("'"&amp;'[1]RFR govt bond summary'!$C$3&amp;"!"&amp;'[1]RFR govt bond summary'!$G$67&amp;$AB80)),"")</f>
        <v/>
      </c>
      <c r="K80" s="30" t="str">
        <f ca="1">IFERROR(IF(ISBLANK(INDIRECT("'"&amp;'[1]RFR govt bond summary'!$C$3&amp;"!"&amp;'[1]RFR govt bond summary'!$G$68&amp;$AB80)),"",INDIRECT("'"&amp;'[1]RFR govt bond summary'!$C$3&amp;"!"&amp;'[1]RFR govt bond summary'!$G$68&amp;$AB80)),"")</f>
        <v/>
      </c>
      <c r="L80" s="30" t="str">
        <f ca="1">IFERROR(IF(ISBLANK(INDIRECT("'"&amp;'[1]RFR govt bond summary'!$C$3&amp;"!"&amp;'[1]RFR govt bond summary'!$G$69&amp;$AB80)),"",INDIRECT("'"&amp;'[1]RFR govt bond summary'!$C$3&amp;"!"&amp;'[1]RFR govt bond summary'!$G$69&amp;$AB80)),"")</f>
        <v/>
      </c>
      <c r="M80" s="30" t="str">
        <f ca="1">IFERROR(IF(ISBLANK(INDIRECT("'"&amp;'[1]RFR govt bond summary'!$C$3&amp;"!"&amp;'[1]RFR govt bond summary'!$G$70&amp;$AB80)),"",INDIRECT("'"&amp;'[1]RFR govt bond summary'!$C$3&amp;"!"&amp;'[1]RFR govt bond summary'!$G$70&amp;$AB80)),"")</f>
        <v/>
      </c>
      <c r="N80" s="30" t="str">
        <f ca="1">IFERROR(IF(ISBLANK(INDIRECT("'"&amp;'[1]RFR govt bond summary'!$C$3&amp;"!"&amp;'[1]RFR govt bond summary'!$G$71&amp;$AB80)),"",INDIRECT("'"&amp;'[1]RFR govt bond summary'!$C$3&amp;"!"&amp;'[1]RFR govt bond summary'!$G$71&amp;$AB80)),"")</f>
        <v/>
      </c>
      <c r="O80" s="30" t="str">
        <f ca="1">IFERROR(IF(ISBLANK(INDIRECT("'"&amp;'[1]RFR govt bond summary'!$C$3&amp;"!"&amp;'[1]RFR govt bond summary'!$G$72&amp;$AB80)),"",INDIRECT("'"&amp;'[1]RFR govt bond summary'!$C$3&amp;"!"&amp;'[1]RFR govt bond summary'!$G$72&amp;$AB80)),"")</f>
        <v/>
      </c>
      <c r="P80" s="30" t="str">
        <f ca="1">IFERROR(IF(ISBLANK(INDIRECT("'"&amp;'[1]RFR govt bond summary'!$C$3&amp;"!"&amp;'[1]RFR govt bond summary'!$G$73&amp;$AB80)),"",INDIRECT("'"&amp;'[1]RFR govt bond summary'!$C$3&amp;"!"&amp;'[1]RFR govt bond summary'!$G$73&amp;$AB80)),"")</f>
        <v/>
      </c>
      <c r="Q80" s="30" t="str">
        <f ca="1">IFERROR(IF(ISBLANK(INDIRECT("'"&amp;'[1]RFR govt bond summary'!$C$3&amp;"!"&amp;'[1]RFR govt bond summary'!$G$74&amp;$AB80)),"",INDIRECT("'"&amp;'[1]RFR govt bond summary'!$C$3&amp;"!"&amp;'[1]RFR govt bond summary'!$G$74&amp;$AB80)),"")</f>
        <v/>
      </c>
      <c r="R80" s="30" t="str">
        <f ca="1">IFERROR(IF(ISBLANK(INDIRECT("'"&amp;'[1]RFR govt bond summary'!$C$3&amp;"!"&amp;'[1]RFR govt bond summary'!$G$75&amp;$AB80)),"",INDIRECT("'"&amp;'[1]RFR govt bond summary'!$C$3&amp;"!"&amp;'[1]RFR govt bond summary'!$G$75&amp;$AB80)),"")</f>
        <v/>
      </c>
      <c r="S80" s="30" t="str">
        <f ca="1">IFERROR(IF(ISBLANK(INDIRECT("'"&amp;'[1]RFR govt bond summary'!$C$3&amp;"!"&amp;'[1]RFR govt bond summary'!$G$76&amp;$AB80)),"",INDIRECT("'"&amp;'[1]RFR govt bond summary'!$C$3&amp;"!"&amp;'[1]RFR govt bond summary'!$G$76&amp;$AB80)),"")</f>
        <v/>
      </c>
      <c r="T80" s="30" t="str">
        <f ca="1">IFERROR(IF(ISBLANK(INDIRECT("'"&amp;'[1]RFR govt bond summary'!$C$3&amp;"!"&amp;'[1]RFR govt bond summary'!$G$77&amp;$AB80)),"",INDIRECT("'"&amp;'[1]RFR govt bond summary'!$C$3&amp;"!"&amp;'[1]RFR govt bond summary'!$G$77&amp;$AB80)),"")</f>
        <v/>
      </c>
      <c r="U80" s="30" t="str">
        <f ca="1">IFERROR(IF(ISBLANK(INDIRECT("'"&amp;'[1]RFR govt bond summary'!$C$3&amp;"!"&amp;'[1]RFR govt bond summary'!$G$78&amp;$AB80)),"",INDIRECT("'"&amp;'[1]RFR govt bond summary'!$C$3&amp;"!"&amp;'[1]RFR govt bond summary'!$G$78&amp;$AB80)),"")</f>
        <v/>
      </c>
      <c r="V80" s="30" t="str">
        <f ca="1">IFERROR(IF(ISBLANK(INDIRECT("'"&amp;'[1]RFR govt bond summary'!$C$3&amp;"!"&amp;'[1]RFR govt bond summary'!$G$79&amp;$AB80)),"",INDIRECT("'"&amp;'[1]RFR govt bond summary'!$C$3&amp;"!"&amp;'[1]RFR govt bond summary'!$G$79&amp;$AB80)),"")</f>
        <v/>
      </c>
      <c r="W80" s="30" t="str">
        <f ca="1">IFERROR(IF(ISBLANK(INDIRECT("'"&amp;'[1]RFR govt bond summary'!$C$3&amp;"!"&amp;'[1]RFR govt bond summary'!$G$80&amp;$AB80)),"",INDIRECT("'"&amp;'[1]RFR govt bond summary'!$C$3&amp;"!"&amp;'[1]RFR govt bond summary'!$G$80&amp;$AB80)),"")</f>
        <v/>
      </c>
      <c r="X80" s="30" t="str">
        <f ca="1">IFERROR(IF(ISBLANK(INDIRECT("'"&amp;'[1]RFR govt bond summary'!$C$3&amp;"!"&amp;'[1]RFR govt bond summary'!$G$81&amp;$AB80)),"",INDIRECT("'"&amp;'[1]RFR govt bond summary'!$C$3&amp;"!"&amp;'[1]RFR govt bond summary'!$G$81&amp;$AB80)),"")</f>
        <v/>
      </c>
      <c r="Y80" s="30" t="str">
        <f ca="1">IFERROR(IF(ISBLANK(INDIRECT("'"&amp;'[1]RFR govt bond summary'!$C$3&amp;"!"&amp;'[1]RFR govt bond summary'!$G$82&amp;$AB80)),"",INDIRECT("'"&amp;'[1]RFR govt bond summary'!$C$3&amp;"!"&amp;'[1]RFR govt bond summary'!$G$82&amp;$AB80)),"")</f>
        <v/>
      </c>
      <c r="Z80" s="30" t="str">
        <f ca="1">IFERROR(IF(ISBLANK(INDIRECT("'"&amp;'[1]RFR govt bond summary'!$C$3&amp;"!"&amp;'[1]RFR govt bond summary'!$G$83&amp;$AB80)),"",INDIRECT("'"&amp;'[1]RFR govt bond summary'!$C$3&amp;"!"&amp;'[1]RFR govt bond summary'!$G$83&amp;$AB80)),"")</f>
        <v/>
      </c>
      <c r="AA80" s="30" t="str">
        <f ca="1">IFERROR(IF(ISBLANK(INDIRECT("'"&amp;'[1]RFR govt bond summary'!$C$3&amp;"!"&amp;'[1]RFR govt bond summary'!$G$84&amp;$AB80)),"",INDIRECT("'"&amp;'[1]RFR govt bond summary'!$C$3&amp;"!"&amp;'[1]RFR govt bond summary'!$G$84&amp;$AB80)),"")</f>
        <v/>
      </c>
      <c r="AB80" s="19">
        <f t="shared" si="7"/>
        <v>94</v>
      </c>
      <c r="AD80" s="34"/>
    </row>
    <row r="81" spans="2:30" x14ac:dyDescent="0.35">
      <c r="B81" s="29" t="str">
        <f ca="1">IFERROR(IF(ISBLANK(INDIRECT("'"&amp;'[1]RFR govt bond summary'!$C$3&amp;"!"&amp;'[1]RFR govt bond summary'!$F$60&amp;$AB81)),"",INDIRECT("'"&amp;'[1]RFR govt bond summary'!$C$3&amp;"!"&amp;'[1]RFR govt bond summary'!$F$60&amp;$AB81)),"")</f>
        <v/>
      </c>
      <c r="C81" s="31" t="str">
        <f ca="1">IFERROR(IF(ISBLANK(INDIRECT("'"&amp;'[1]RFR govt bond summary'!$C$3&amp;"!"&amp;'[1]RFR govt bond summary'!$G$60&amp;$AB81)),"",INDIRECT("'"&amp;'[1]RFR govt bond summary'!$C$3&amp;"!"&amp;'[1]RFR govt bond summary'!$G$60&amp;$AB81)),"")</f>
        <v/>
      </c>
      <c r="D81" s="31" t="str">
        <f ca="1">IFERROR(IF(ISBLANK(INDIRECT("'"&amp;'[1]RFR govt bond summary'!$C$3&amp;"!"&amp;'[1]RFR govt bond summary'!$G$61&amp;$AB81)),"",INDIRECT("'"&amp;'[1]RFR govt bond summary'!$C$3&amp;"!"&amp;'[1]RFR govt bond summary'!$G$61&amp;$AB81)),"")</f>
        <v/>
      </c>
      <c r="E81" s="31" t="str">
        <f ca="1">IFERROR(IF(ISBLANK(INDIRECT("'"&amp;'[1]RFR govt bond summary'!$C$3&amp;"!"&amp;'[1]RFR govt bond summary'!$G$62&amp;$AB81)),"",INDIRECT("'"&amp;'[1]RFR govt bond summary'!$C$3&amp;"!"&amp;'[1]RFR govt bond summary'!$G$62&amp;$AB81)),"")</f>
        <v/>
      </c>
      <c r="F81" s="31" t="str">
        <f ca="1">IFERROR(IF(ISBLANK(INDIRECT("'"&amp;'[1]RFR govt bond summary'!$C$3&amp;"!"&amp;'[1]RFR govt bond summary'!$G$63&amp;$AB81)),"",INDIRECT("'"&amp;'[1]RFR govt bond summary'!$C$3&amp;"!"&amp;'[1]RFR govt bond summary'!$G$63&amp;$AB81)),"")</f>
        <v/>
      </c>
      <c r="G81" s="31" t="str">
        <f ca="1">IFERROR(IF(ISBLANK(INDIRECT("'"&amp;'[1]RFR govt bond summary'!$C$3&amp;"!"&amp;'[1]RFR govt bond summary'!$G$64&amp;$AB81)),"",INDIRECT("'"&amp;'[1]RFR govt bond summary'!$C$3&amp;"!"&amp;'[1]RFR govt bond summary'!$G$64&amp;$AB81)),"")</f>
        <v/>
      </c>
      <c r="H81" s="31" t="str">
        <f ca="1">IFERROR(IF(ISBLANK(INDIRECT("'"&amp;'[1]RFR govt bond summary'!$C$3&amp;"!"&amp;'[1]RFR govt bond summary'!$G$65&amp;$AB81)),"",INDIRECT("'"&amp;'[1]RFR govt bond summary'!$C$3&amp;"!"&amp;'[1]RFR govt bond summary'!$G$65&amp;$AB81)),"")</f>
        <v/>
      </c>
      <c r="I81" s="31" t="str">
        <f ca="1">IFERROR(IF(ISBLANK(INDIRECT("'"&amp;'[1]RFR govt bond summary'!$C$3&amp;"!"&amp;'[1]RFR govt bond summary'!$G$66&amp;$AB81)),"",INDIRECT("'"&amp;'[1]RFR govt bond summary'!$C$3&amp;"!"&amp;'[1]RFR govt bond summary'!$G$66&amp;$AB81)),"")</f>
        <v/>
      </c>
      <c r="J81" s="31" t="str">
        <f ca="1">IFERROR(IF(ISBLANK(INDIRECT("'"&amp;'[1]RFR govt bond summary'!$C$3&amp;"!"&amp;'[1]RFR govt bond summary'!$G$67&amp;$AB81)),"",INDIRECT("'"&amp;'[1]RFR govt bond summary'!$C$3&amp;"!"&amp;'[1]RFR govt bond summary'!$G$67&amp;$AB81)),"")</f>
        <v/>
      </c>
      <c r="K81" s="31" t="str">
        <f ca="1">IFERROR(IF(ISBLANK(INDIRECT("'"&amp;'[1]RFR govt bond summary'!$C$3&amp;"!"&amp;'[1]RFR govt bond summary'!$G$68&amp;$AB81)),"",INDIRECT("'"&amp;'[1]RFR govt bond summary'!$C$3&amp;"!"&amp;'[1]RFR govt bond summary'!$G$68&amp;$AB81)),"")</f>
        <v/>
      </c>
      <c r="L81" s="31" t="str">
        <f ca="1">IFERROR(IF(ISBLANK(INDIRECT("'"&amp;'[1]RFR govt bond summary'!$C$3&amp;"!"&amp;'[1]RFR govt bond summary'!$G$69&amp;$AB81)),"",INDIRECT("'"&amp;'[1]RFR govt bond summary'!$C$3&amp;"!"&amp;'[1]RFR govt bond summary'!$G$69&amp;$AB81)),"")</f>
        <v/>
      </c>
      <c r="M81" s="31" t="str">
        <f ca="1">IFERROR(IF(ISBLANK(INDIRECT("'"&amp;'[1]RFR govt bond summary'!$C$3&amp;"!"&amp;'[1]RFR govt bond summary'!$G$70&amp;$AB81)),"",INDIRECT("'"&amp;'[1]RFR govt bond summary'!$C$3&amp;"!"&amp;'[1]RFR govt bond summary'!$G$70&amp;$AB81)),"")</f>
        <v/>
      </c>
      <c r="N81" s="31" t="str">
        <f ca="1">IFERROR(IF(ISBLANK(INDIRECT("'"&amp;'[1]RFR govt bond summary'!$C$3&amp;"!"&amp;'[1]RFR govt bond summary'!$G$71&amp;$AB81)),"",INDIRECT("'"&amp;'[1]RFR govt bond summary'!$C$3&amp;"!"&amp;'[1]RFR govt bond summary'!$G$71&amp;$AB81)),"")</f>
        <v/>
      </c>
      <c r="O81" s="31" t="str">
        <f ca="1">IFERROR(IF(ISBLANK(INDIRECT("'"&amp;'[1]RFR govt bond summary'!$C$3&amp;"!"&amp;'[1]RFR govt bond summary'!$G$72&amp;$AB81)),"",INDIRECT("'"&amp;'[1]RFR govt bond summary'!$C$3&amp;"!"&amp;'[1]RFR govt bond summary'!$G$72&amp;$AB81)),"")</f>
        <v/>
      </c>
      <c r="P81" s="31" t="str">
        <f ca="1">IFERROR(IF(ISBLANK(INDIRECT("'"&amp;'[1]RFR govt bond summary'!$C$3&amp;"!"&amp;'[1]RFR govt bond summary'!$G$73&amp;$AB81)),"",INDIRECT("'"&amp;'[1]RFR govt bond summary'!$C$3&amp;"!"&amp;'[1]RFR govt bond summary'!$G$73&amp;$AB81)),"")</f>
        <v/>
      </c>
      <c r="Q81" s="31" t="str">
        <f ca="1">IFERROR(IF(ISBLANK(INDIRECT("'"&amp;'[1]RFR govt bond summary'!$C$3&amp;"!"&amp;'[1]RFR govt bond summary'!$G$74&amp;$AB81)),"",INDIRECT("'"&amp;'[1]RFR govt bond summary'!$C$3&amp;"!"&amp;'[1]RFR govt bond summary'!$G$74&amp;$AB81)),"")</f>
        <v/>
      </c>
      <c r="R81" s="31" t="str">
        <f ca="1">IFERROR(IF(ISBLANK(INDIRECT("'"&amp;'[1]RFR govt bond summary'!$C$3&amp;"!"&amp;'[1]RFR govt bond summary'!$G$75&amp;$AB81)),"",INDIRECT("'"&amp;'[1]RFR govt bond summary'!$C$3&amp;"!"&amp;'[1]RFR govt bond summary'!$G$75&amp;$AB81)),"")</f>
        <v/>
      </c>
      <c r="S81" s="31" t="str">
        <f ca="1">IFERROR(IF(ISBLANK(INDIRECT("'"&amp;'[1]RFR govt bond summary'!$C$3&amp;"!"&amp;'[1]RFR govt bond summary'!$G$76&amp;$AB81)),"",INDIRECT("'"&amp;'[1]RFR govt bond summary'!$C$3&amp;"!"&amp;'[1]RFR govt bond summary'!$G$76&amp;$AB81)),"")</f>
        <v/>
      </c>
      <c r="T81" s="31" t="str">
        <f ca="1">IFERROR(IF(ISBLANK(INDIRECT("'"&amp;'[1]RFR govt bond summary'!$C$3&amp;"!"&amp;'[1]RFR govt bond summary'!$G$77&amp;$AB81)),"",INDIRECT("'"&amp;'[1]RFR govt bond summary'!$C$3&amp;"!"&amp;'[1]RFR govt bond summary'!$G$77&amp;$AB81)),"")</f>
        <v/>
      </c>
      <c r="U81" s="31" t="str">
        <f ca="1">IFERROR(IF(ISBLANK(INDIRECT("'"&amp;'[1]RFR govt bond summary'!$C$3&amp;"!"&amp;'[1]RFR govt bond summary'!$G$78&amp;$AB81)),"",INDIRECT("'"&amp;'[1]RFR govt bond summary'!$C$3&amp;"!"&amp;'[1]RFR govt bond summary'!$G$78&amp;$AB81)),"")</f>
        <v/>
      </c>
      <c r="V81" s="31" t="str">
        <f ca="1">IFERROR(IF(ISBLANK(INDIRECT("'"&amp;'[1]RFR govt bond summary'!$C$3&amp;"!"&amp;'[1]RFR govt bond summary'!$G$79&amp;$AB81)),"",INDIRECT("'"&amp;'[1]RFR govt bond summary'!$C$3&amp;"!"&amp;'[1]RFR govt bond summary'!$G$79&amp;$AB81)),"")</f>
        <v/>
      </c>
      <c r="W81" s="31" t="str">
        <f ca="1">IFERROR(IF(ISBLANK(INDIRECT("'"&amp;'[1]RFR govt bond summary'!$C$3&amp;"!"&amp;'[1]RFR govt bond summary'!$G$80&amp;$AB81)),"",INDIRECT("'"&amp;'[1]RFR govt bond summary'!$C$3&amp;"!"&amp;'[1]RFR govt bond summary'!$G$80&amp;$AB81)),"")</f>
        <v/>
      </c>
      <c r="X81" s="31" t="str">
        <f ca="1">IFERROR(IF(ISBLANK(INDIRECT("'"&amp;'[1]RFR govt bond summary'!$C$3&amp;"!"&amp;'[1]RFR govt bond summary'!$G$81&amp;$AB81)),"",INDIRECT("'"&amp;'[1]RFR govt bond summary'!$C$3&amp;"!"&amp;'[1]RFR govt bond summary'!$G$81&amp;$AB81)),"")</f>
        <v/>
      </c>
      <c r="Y81" s="31" t="str">
        <f ca="1">IFERROR(IF(ISBLANK(INDIRECT("'"&amp;'[1]RFR govt bond summary'!$C$3&amp;"!"&amp;'[1]RFR govt bond summary'!$G$82&amp;$AB81)),"",INDIRECT("'"&amp;'[1]RFR govt bond summary'!$C$3&amp;"!"&amp;'[1]RFR govt bond summary'!$G$82&amp;$AB81)),"")</f>
        <v/>
      </c>
      <c r="Z81" s="31" t="str">
        <f ca="1">IFERROR(IF(ISBLANK(INDIRECT("'"&amp;'[1]RFR govt bond summary'!$C$3&amp;"!"&amp;'[1]RFR govt bond summary'!$G$83&amp;$AB81)),"",INDIRECT("'"&amp;'[1]RFR govt bond summary'!$C$3&amp;"!"&amp;'[1]RFR govt bond summary'!$G$83&amp;$AB81)),"")</f>
        <v/>
      </c>
      <c r="AA81" s="31" t="str">
        <f ca="1">IFERROR(IF(ISBLANK(INDIRECT("'"&amp;'[1]RFR govt bond summary'!$C$3&amp;"!"&amp;'[1]RFR govt bond summary'!$G$84&amp;$AB81)),"",INDIRECT("'"&amp;'[1]RFR govt bond summary'!$C$3&amp;"!"&amp;'[1]RFR govt bond summary'!$G$84&amp;$AB81)),"")</f>
        <v/>
      </c>
      <c r="AB81" s="25">
        <f t="shared" si="7"/>
        <v>95</v>
      </c>
      <c r="AD81" s="34"/>
    </row>
    <row r="82" spans="2:30" x14ac:dyDescent="0.35">
      <c r="C82" s="32"/>
      <c r="E82" s="33"/>
      <c r="F82" s="34"/>
      <c r="G82" s="35"/>
      <c r="H82" s="35"/>
    </row>
    <row r="83" spans="2:30" x14ac:dyDescent="0.35">
      <c r="C83" s="147"/>
      <c r="D83" s="147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147"/>
      <c r="AA83" s="147"/>
    </row>
    <row r="84" spans="2:30" x14ac:dyDescent="0.35">
      <c r="C84" s="148"/>
      <c r="D84" s="148"/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</row>
    <row r="85" spans="2:30" x14ac:dyDescent="0.35">
      <c r="B85" s="36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</row>
    <row r="86" spans="2:30" x14ac:dyDescent="0.35">
      <c r="B86" s="36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</row>
    <row r="87" spans="2:30" x14ac:dyDescent="0.35">
      <c r="B87" s="36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</row>
    <row r="88" spans="2:30" x14ac:dyDescent="0.35">
      <c r="B88" s="36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</row>
    <row r="89" spans="2:30" x14ac:dyDescent="0.35">
      <c r="B89" s="34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</row>
    <row r="90" spans="2:30" x14ac:dyDescent="0.35"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</row>
    <row r="91" spans="2:30" x14ac:dyDescent="0.35"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</row>
    <row r="92" spans="2:30" x14ac:dyDescent="0.35"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</row>
    <row r="93" spans="2:30" x14ac:dyDescent="0.35"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</row>
    <row r="94" spans="2:30" x14ac:dyDescent="0.35"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</row>
    <row r="95" spans="2:30" x14ac:dyDescent="0.35"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</row>
    <row r="96" spans="2:30" x14ac:dyDescent="0.35"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</row>
    <row r="97" spans="2:27" x14ac:dyDescent="0.35"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</row>
    <row r="98" spans="2:27" x14ac:dyDescent="0.35">
      <c r="B98" s="34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</row>
    <row r="99" spans="2:27" x14ac:dyDescent="0.35"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</row>
    <row r="100" spans="2:27" x14ac:dyDescent="0.35">
      <c r="B100" s="34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</row>
    <row r="101" spans="2:27" x14ac:dyDescent="0.35">
      <c r="B101" s="34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</row>
    <row r="102" spans="2:27" x14ac:dyDescent="0.35"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</row>
    <row r="103" spans="2:27" x14ac:dyDescent="0.35">
      <c r="B103" s="34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</row>
    <row r="104" spans="2:27" x14ac:dyDescent="0.35">
      <c r="B104" s="34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</row>
    <row r="105" spans="2:27" x14ac:dyDescent="0.35"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</row>
    <row r="106" spans="2:27" x14ac:dyDescent="0.35"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</row>
    <row r="107" spans="2:27" x14ac:dyDescent="0.35">
      <c r="B107" s="34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</row>
    <row r="108" spans="2:27" x14ac:dyDescent="0.35">
      <c r="B108" s="34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</row>
    <row r="109" spans="2:27" x14ac:dyDescent="0.35"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</row>
    <row r="110" spans="2:27" x14ac:dyDescent="0.35"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</row>
    <row r="111" spans="2:27" x14ac:dyDescent="0.35"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</row>
    <row r="112" spans="2:27" x14ac:dyDescent="0.35"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</row>
    <row r="113" spans="2:27" x14ac:dyDescent="0.35"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</row>
    <row r="114" spans="2:27" x14ac:dyDescent="0.35"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</row>
    <row r="115" spans="2:27" x14ac:dyDescent="0.35"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</row>
    <row r="116" spans="2:27" x14ac:dyDescent="0.35"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</row>
    <row r="117" spans="2:27" x14ac:dyDescent="0.35"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</row>
    <row r="118" spans="2:27" x14ac:dyDescent="0.35"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</row>
    <row r="119" spans="2:27" x14ac:dyDescent="0.35"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</row>
    <row r="120" spans="2:27" x14ac:dyDescent="0.35"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</row>
    <row r="121" spans="2:27" x14ac:dyDescent="0.35"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</row>
    <row r="122" spans="2:27" x14ac:dyDescent="0.35"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</row>
    <row r="123" spans="2:27" x14ac:dyDescent="0.35"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</row>
    <row r="124" spans="2:27" x14ac:dyDescent="0.35">
      <c r="B124" s="34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</row>
    <row r="125" spans="2:27" x14ac:dyDescent="0.35"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</row>
    <row r="126" spans="2:27" x14ac:dyDescent="0.35">
      <c r="B126" s="34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</row>
    <row r="127" spans="2:27" x14ac:dyDescent="0.35">
      <c r="B127" s="34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</row>
    <row r="128" spans="2:27" x14ac:dyDescent="0.35">
      <c r="B128" s="34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</row>
    <row r="129" spans="2:27" x14ac:dyDescent="0.35">
      <c r="B129" s="34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</row>
    <row r="130" spans="2:27" x14ac:dyDescent="0.35">
      <c r="B130" s="34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</row>
    <row r="131" spans="2:27" x14ac:dyDescent="0.35">
      <c r="B131" s="34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</row>
    <row r="132" spans="2:27" x14ac:dyDescent="0.35">
      <c r="B132" s="34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</row>
    <row r="133" spans="2:27" x14ac:dyDescent="0.35">
      <c r="B133" s="34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</row>
    <row r="134" spans="2:27" x14ac:dyDescent="0.35">
      <c r="B134" s="34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</row>
    <row r="135" spans="2:27" x14ac:dyDescent="0.35">
      <c r="B135" s="34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</row>
    <row r="136" spans="2:27" x14ac:dyDescent="0.35">
      <c r="B136" s="34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</row>
    <row r="137" spans="2:27" x14ac:dyDescent="0.35">
      <c r="B137" s="34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</row>
    <row r="138" spans="2:27" x14ac:dyDescent="0.35">
      <c r="B138" s="34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</row>
    <row r="139" spans="2:27" x14ac:dyDescent="0.35">
      <c r="B139" s="34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</row>
    <row r="140" spans="2:27" x14ac:dyDescent="0.35">
      <c r="B140" s="34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</row>
    <row r="141" spans="2:27" x14ac:dyDescent="0.35">
      <c r="B141" s="34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</row>
    <row r="142" spans="2:27" x14ac:dyDescent="0.35">
      <c r="B142" s="34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</row>
    <row r="143" spans="2:27" x14ac:dyDescent="0.35">
      <c r="B143" s="34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</row>
    <row r="144" spans="2:27" x14ac:dyDescent="0.35">
      <c r="B144" s="34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</row>
    <row r="145" spans="2:27" x14ac:dyDescent="0.35">
      <c r="B145" s="34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</row>
    <row r="146" spans="2:27" x14ac:dyDescent="0.35">
      <c r="B146" s="34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</row>
    <row r="147" spans="2:27" x14ac:dyDescent="0.35">
      <c r="B147" s="34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</row>
    <row r="148" spans="2:27" x14ac:dyDescent="0.35">
      <c r="B148" s="34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</row>
    <row r="149" spans="2:27" x14ac:dyDescent="0.35">
      <c r="B149" s="34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</row>
    <row r="150" spans="2:27" x14ac:dyDescent="0.35">
      <c r="B150" s="34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</row>
    <row r="151" spans="2:27" x14ac:dyDescent="0.35">
      <c r="B151" s="34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</row>
    <row r="152" spans="2:27" x14ac:dyDescent="0.35">
      <c r="B152" s="34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</row>
    <row r="153" spans="2:27" x14ac:dyDescent="0.35">
      <c r="B153" s="34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</row>
    <row r="154" spans="2:27" x14ac:dyDescent="0.35">
      <c r="B154" s="34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</row>
    <row r="155" spans="2:27" x14ac:dyDescent="0.35">
      <c r="B155" s="34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</row>
    <row r="156" spans="2:27" x14ac:dyDescent="0.35">
      <c r="B156" s="34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</row>
    <row r="157" spans="2:27" x14ac:dyDescent="0.35">
      <c r="B157" s="34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</row>
    <row r="158" spans="2:27" x14ac:dyDescent="0.35">
      <c r="B158" s="34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</row>
    <row r="159" spans="2:27" x14ac:dyDescent="0.35">
      <c r="B159" s="34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</row>
    <row r="160" spans="2:27" ht="15" customHeight="1" x14ac:dyDescent="0.35">
      <c r="B160" s="34"/>
      <c r="C160" s="149"/>
      <c r="D160" s="149"/>
      <c r="E160" s="149"/>
      <c r="F160" s="149"/>
      <c r="G160" s="149"/>
      <c r="H160" s="149"/>
      <c r="I160" s="149"/>
      <c r="J160" s="149"/>
      <c r="K160" s="149"/>
      <c r="L160" s="149"/>
      <c r="M160" s="149"/>
      <c r="N160" s="149"/>
      <c r="O160" s="149"/>
      <c r="P160" s="149"/>
      <c r="Q160" s="149"/>
      <c r="R160" s="149"/>
      <c r="S160" s="149"/>
      <c r="T160" s="149"/>
      <c r="U160" s="149"/>
      <c r="V160" s="149"/>
      <c r="W160" s="149"/>
      <c r="X160" s="149"/>
      <c r="Y160" s="149"/>
      <c r="Z160" s="149"/>
      <c r="AA160" s="149"/>
    </row>
    <row r="161" spans="2:27" x14ac:dyDescent="0.35">
      <c r="B161" s="37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</row>
    <row r="162" spans="2:27" x14ac:dyDescent="0.35">
      <c r="B162" s="38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</row>
    <row r="163" spans="2:27" x14ac:dyDescent="0.35">
      <c r="B163" s="38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</row>
    <row r="164" spans="2:27" x14ac:dyDescent="0.35">
      <c r="B164" s="37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</row>
    <row r="165" spans="2:27" x14ac:dyDescent="0.35">
      <c r="B165" s="37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</row>
    <row r="166" spans="2:27" x14ac:dyDescent="0.35">
      <c r="B166" s="37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5"/>
    </row>
    <row r="167" spans="2:27" x14ac:dyDescent="0.35">
      <c r="B167" s="37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5"/>
    </row>
    <row r="168" spans="2:27" x14ac:dyDescent="0.35">
      <c r="B168" s="37"/>
      <c r="C168" s="150"/>
      <c r="D168" s="150"/>
      <c r="E168" s="40"/>
      <c r="F168" s="40"/>
      <c r="G168" s="40"/>
      <c r="H168" s="40"/>
      <c r="I168" s="40"/>
      <c r="J168" s="40"/>
      <c r="K168" s="40"/>
      <c r="L168" s="40"/>
      <c r="M168" s="40"/>
      <c r="N168" s="35"/>
    </row>
    <row r="169" spans="2:27" x14ac:dyDescent="0.35">
      <c r="B169" s="41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35"/>
    </row>
    <row r="170" spans="2:27" x14ac:dyDescent="0.35">
      <c r="B170" s="43"/>
      <c r="C170" s="56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5"/>
    </row>
    <row r="171" spans="2:27" x14ac:dyDescent="0.35">
      <c r="B171" s="43"/>
      <c r="C171" s="56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5"/>
    </row>
    <row r="172" spans="2:27" x14ac:dyDescent="0.35">
      <c r="B172" s="43"/>
      <c r="C172" s="56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5"/>
    </row>
    <row r="173" spans="2:27" x14ac:dyDescent="0.35">
      <c r="B173" s="43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5"/>
    </row>
    <row r="174" spans="2:27" x14ac:dyDescent="0.35">
      <c r="B174" s="43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5"/>
    </row>
    <row r="175" spans="2:27" x14ac:dyDescent="0.35">
      <c r="B175" s="44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5"/>
    </row>
    <row r="176" spans="2:27" x14ac:dyDescent="0.35">
      <c r="B176" s="43"/>
      <c r="C176" s="56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5"/>
    </row>
    <row r="177" spans="2:14" x14ac:dyDescent="0.35">
      <c r="B177" s="43"/>
      <c r="C177" s="56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5"/>
    </row>
    <row r="178" spans="2:14" x14ac:dyDescent="0.35">
      <c r="B178" s="37"/>
      <c r="C178" s="39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</row>
    <row r="179" spans="2:14" x14ac:dyDescent="0.35">
      <c r="B179" s="37"/>
      <c r="C179" s="39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</row>
    <row r="180" spans="2:14" x14ac:dyDescent="0.35">
      <c r="B180" s="37"/>
      <c r="C180" s="39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</row>
    <row r="181" spans="2:14" x14ac:dyDescent="0.35">
      <c r="B181" s="37"/>
      <c r="C181" s="143"/>
      <c r="D181" s="143"/>
      <c r="E181" s="35"/>
      <c r="F181" s="35"/>
      <c r="G181" s="35"/>
      <c r="H181" s="35"/>
      <c r="I181" s="35"/>
      <c r="J181" s="35"/>
      <c r="K181" s="35"/>
      <c r="L181" s="35"/>
      <c r="M181" s="35"/>
      <c r="N181" s="35"/>
    </row>
    <row r="182" spans="2:14" x14ac:dyDescent="0.35">
      <c r="B182" s="37"/>
      <c r="C182" s="68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</row>
    <row r="183" spans="2:14" x14ac:dyDescent="0.35">
      <c r="B183" s="37"/>
      <c r="C183" s="39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</row>
    <row r="184" spans="2:14" x14ac:dyDescent="0.35">
      <c r="B184" s="38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</row>
    <row r="185" spans="2:14" x14ac:dyDescent="0.35">
      <c r="B185" s="41"/>
      <c r="C185" s="62"/>
      <c r="N185" s="42"/>
    </row>
    <row r="186" spans="2:14" x14ac:dyDescent="0.35">
      <c r="B186" s="38"/>
      <c r="N186" s="42"/>
    </row>
    <row r="187" spans="2:14" x14ac:dyDescent="0.35">
      <c r="B187" s="38"/>
      <c r="N187" s="45"/>
    </row>
    <row r="188" spans="2:14" x14ac:dyDescent="0.35">
      <c r="B188" s="38"/>
    </row>
    <row r="189" spans="2:14" x14ac:dyDescent="0.35">
      <c r="C189" s="32"/>
    </row>
    <row r="190" spans="2:14" x14ac:dyDescent="0.35">
      <c r="C190" s="32"/>
    </row>
    <row r="191" spans="2:14" x14ac:dyDescent="0.35">
      <c r="C191" s="32"/>
    </row>
    <row r="192" spans="2:14" x14ac:dyDescent="0.35">
      <c r="C192" s="32"/>
    </row>
    <row r="193" spans="3:3" x14ac:dyDescent="0.35">
      <c r="C193" s="32"/>
    </row>
    <row r="194" spans="3:3" x14ac:dyDescent="0.35">
      <c r="C194" s="32"/>
    </row>
    <row r="195" spans="3:3" x14ac:dyDescent="0.35">
      <c r="C195" s="32"/>
    </row>
    <row r="196" spans="3:3" x14ac:dyDescent="0.35">
      <c r="C196" s="32"/>
    </row>
    <row r="197" spans="3:3" x14ac:dyDescent="0.35">
      <c r="C197" s="32"/>
    </row>
    <row r="202" spans="3:3" s="46" customFormat="1" x14ac:dyDescent="0.35"/>
    <row r="203" spans="3:3" s="46" customFormat="1" x14ac:dyDescent="0.35"/>
    <row r="204" spans="3:3" s="46" customFormat="1" x14ac:dyDescent="0.35"/>
    <row r="212" spans="2:14" ht="78" customHeight="1" x14ac:dyDescent="0.35"/>
    <row r="216" spans="2:14" x14ac:dyDescent="0.35">
      <c r="N216" s="47"/>
    </row>
    <row r="219" spans="2:14" x14ac:dyDescent="0.35">
      <c r="B219" s="48"/>
      <c r="C219" s="49"/>
      <c r="D219" s="49"/>
      <c r="E219" s="49"/>
      <c r="F219" s="50"/>
      <c r="G219" s="50"/>
      <c r="H219" s="50"/>
      <c r="I219" s="50"/>
      <c r="N219" s="50"/>
    </row>
    <row r="220" spans="2:14" x14ac:dyDescent="0.35">
      <c r="B220" s="51"/>
      <c r="C220" s="52"/>
      <c r="D220" s="53"/>
      <c r="E220" s="54"/>
      <c r="F220" s="55"/>
      <c r="G220" s="50"/>
      <c r="H220" s="50"/>
      <c r="I220" s="50"/>
      <c r="N220" s="50"/>
    </row>
    <row r="221" spans="2:14" x14ac:dyDescent="0.35">
      <c r="C221" s="56"/>
      <c r="D221" s="57"/>
      <c r="E221" s="58"/>
      <c r="F221" s="32"/>
      <c r="G221" s="32"/>
      <c r="H221" s="32"/>
      <c r="I221" s="32"/>
      <c r="N221" s="32"/>
    </row>
    <row r="222" spans="2:14" x14ac:dyDescent="0.35">
      <c r="C222" s="56"/>
      <c r="D222" s="57"/>
      <c r="E222" s="58"/>
      <c r="F222" s="59"/>
      <c r="G222" s="32"/>
      <c r="H222" s="32"/>
      <c r="I222" s="32"/>
      <c r="N222" s="32"/>
    </row>
    <row r="223" spans="2:14" x14ac:dyDescent="0.35">
      <c r="C223" s="56"/>
      <c r="D223" s="57"/>
      <c r="E223" s="58"/>
      <c r="F223" s="32"/>
      <c r="G223" s="32"/>
      <c r="H223" s="32"/>
      <c r="I223" s="32"/>
      <c r="N223" s="47"/>
    </row>
    <row r="224" spans="2:14" x14ac:dyDescent="0.35">
      <c r="C224" s="56"/>
      <c r="D224" s="57"/>
      <c r="E224" s="58"/>
      <c r="F224" s="32"/>
      <c r="G224" s="32"/>
      <c r="H224" s="32"/>
      <c r="I224" s="32"/>
      <c r="N224" s="32"/>
    </row>
    <row r="225" spans="2:14" x14ac:dyDescent="0.35">
      <c r="C225" s="56"/>
      <c r="D225" s="57"/>
      <c r="E225" s="58"/>
      <c r="F225" s="32"/>
      <c r="G225" s="32"/>
      <c r="H225" s="32"/>
      <c r="I225" s="32"/>
      <c r="N225" s="32"/>
    </row>
    <row r="226" spans="2:14" x14ac:dyDescent="0.35">
      <c r="C226" s="56"/>
      <c r="D226" s="57"/>
      <c r="E226" s="58"/>
      <c r="F226" s="32"/>
      <c r="G226" s="32"/>
      <c r="H226" s="32"/>
      <c r="I226" s="32"/>
      <c r="J226" s="32"/>
      <c r="K226" s="32"/>
      <c r="L226" s="32"/>
      <c r="M226" s="32"/>
      <c r="N226" s="32"/>
    </row>
    <row r="227" spans="2:14" x14ac:dyDescent="0.35">
      <c r="C227" s="56"/>
      <c r="D227" s="57"/>
      <c r="E227" s="58"/>
      <c r="F227" s="32"/>
      <c r="G227" s="32"/>
      <c r="H227" s="32"/>
      <c r="I227" s="32"/>
      <c r="J227" s="32"/>
      <c r="K227" s="32"/>
      <c r="L227" s="32"/>
      <c r="M227" s="32"/>
      <c r="N227" s="32"/>
    </row>
    <row r="228" spans="2:14" ht="80.25" customHeight="1" x14ac:dyDescent="0.35">
      <c r="C228" s="56"/>
      <c r="D228" s="57"/>
      <c r="E228" s="58"/>
      <c r="F228" s="32"/>
      <c r="G228" s="32"/>
      <c r="H228" s="32"/>
      <c r="I228" s="32"/>
      <c r="J228" s="32"/>
      <c r="K228" s="32"/>
      <c r="L228" s="32"/>
      <c r="M228" s="32"/>
      <c r="N228" s="32"/>
    </row>
    <row r="229" spans="2:14" ht="18.75" customHeight="1" x14ac:dyDescent="0.35">
      <c r="C229" s="56"/>
      <c r="D229" s="57"/>
      <c r="E229" s="58"/>
      <c r="F229" s="32"/>
      <c r="G229" s="32"/>
      <c r="H229" s="32"/>
      <c r="I229" s="32"/>
      <c r="J229" s="32"/>
      <c r="K229" s="32"/>
      <c r="L229" s="32"/>
      <c r="M229" s="32"/>
      <c r="N229" s="32"/>
    </row>
    <row r="230" spans="2:14" x14ac:dyDescent="0.35">
      <c r="C230" s="56"/>
      <c r="D230" s="57"/>
      <c r="E230" s="58"/>
      <c r="F230" s="32"/>
      <c r="G230" s="32"/>
      <c r="H230" s="32"/>
      <c r="I230" s="32"/>
      <c r="J230" s="32"/>
      <c r="K230" s="32"/>
      <c r="L230" s="32"/>
      <c r="M230" s="32"/>
      <c r="N230" s="32"/>
    </row>
    <row r="231" spans="2:14" x14ac:dyDescent="0.35">
      <c r="C231" s="60"/>
      <c r="D231" s="57"/>
      <c r="E231" s="58"/>
      <c r="F231" s="32"/>
      <c r="G231" s="32"/>
      <c r="H231" s="32"/>
      <c r="I231" s="32"/>
      <c r="J231" s="32"/>
      <c r="K231" s="32"/>
      <c r="L231" s="32"/>
      <c r="M231" s="32"/>
      <c r="N231" s="32"/>
    </row>
    <row r="232" spans="2:14" x14ac:dyDescent="0.35">
      <c r="C232" s="60"/>
      <c r="D232" s="57"/>
      <c r="E232" s="58"/>
      <c r="F232" s="32"/>
      <c r="G232" s="32"/>
      <c r="H232" s="32"/>
      <c r="I232" s="32"/>
      <c r="J232" s="32"/>
      <c r="K232" s="32"/>
      <c r="L232" s="32"/>
      <c r="M232" s="32"/>
      <c r="N232" s="32"/>
    </row>
    <row r="233" spans="2:14" x14ac:dyDescent="0.35">
      <c r="C233" s="56"/>
      <c r="D233" s="57"/>
      <c r="E233" s="58"/>
      <c r="F233" s="32"/>
      <c r="G233" s="32"/>
      <c r="H233" s="32"/>
      <c r="I233" s="32"/>
      <c r="J233" s="32"/>
      <c r="K233" s="32"/>
      <c r="L233" s="32"/>
      <c r="M233" s="32"/>
      <c r="N233" s="32"/>
    </row>
    <row r="234" spans="2:14" x14ac:dyDescent="0.35">
      <c r="C234" s="56"/>
      <c r="D234" s="57"/>
      <c r="E234" s="58"/>
      <c r="F234" s="32"/>
      <c r="G234" s="32"/>
      <c r="H234" s="32"/>
      <c r="I234" s="32"/>
      <c r="J234" s="32"/>
      <c r="K234" s="32"/>
      <c r="L234" s="32"/>
      <c r="M234" s="32"/>
      <c r="N234" s="32"/>
    </row>
    <row r="236" spans="2:14" x14ac:dyDescent="0.35">
      <c r="B236" s="48"/>
      <c r="C236" s="49"/>
      <c r="D236" s="49"/>
      <c r="E236" s="49"/>
      <c r="F236" s="50"/>
      <c r="G236" s="50"/>
      <c r="H236" s="50"/>
      <c r="I236" s="50"/>
      <c r="J236" s="50"/>
      <c r="K236" s="50"/>
      <c r="L236" s="50"/>
      <c r="M236" s="50"/>
      <c r="N236" s="50"/>
    </row>
    <row r="237" spans="2:14" x14ac:dyDescent="0.35">
      <c r="B237" s="51"/>
      <c r="C237" s="52"/>
      <c r="D237" s="53"/>
      <c r="E237" s="54"/>
      <c r="F237" s="55"/>
      <c r="G237" s="50"/>
      <c r="H237" s="50"/>
      <c r="I237" s="50"/>
      <c r="J237" s="50"/>
      <c r="K237" s="50"/>
      <c r="L237" s="50"/>
      <c r="M237" s="50"/>
      <c r="N237" s="50"/>
    </row>
    <row r="238" spans="2:14" x14ac:dyDescent="0.35">
      <c r="C238" s="56"/>
      <c r="D238" s="57"/>
      <c r="E238" s="58"/>
      <c r="F238" s="32"/>
      <c r="G238" s="32"/>
      <c r="H238" s="32"/>
      <c r="I238" s="32"/>
      <c r="J238" s="32"/>
      <c r="K238" s="32"/>
      <c r="L238" s="32"/>
      <c r="M238" s="32"/>
      <c r="N238" s="32"/>
    </row>
    <row r="239" spans="2:14" x14ac:dyDescent="0.35">
      <c r="C239" s="56"/>
      <c r="D239" s="57"/>
      <c r="E239" s="58"/>
      <c r="F239" s="32"/>
      <c r="G239" s="32"/>
      <c r="H239" s="32"/>
      <c r="I239" s="32"/>
      <c r="J239" s="32"/>
      <c r="K239" s="32"/>
      <c r="L239" s="32"/>
      <c r="M239" s="32"/>
      <c r="N239" s="32"/>
    </row>
    <row r="240" spans="2:14" x14ac:dyDescent="0.35">
      <c r="C240" s="56"/>
      <c r="D240" s="57"/>
      <c r="E240" s="58"/>
      <c r="F240" s="32"/>
      <c r="G240" s="32"/>
      <c r="H240" s="32"/>
      <c r="I240" s="32"/>
      <c r="J240" s="32"/>
      <c r="K240" s="32"/>
      <c r="L240" s="32"/>
      <c r="M240" s="32"/>
      <c r="N240" s="32"/>
    </row>
    <row r="241" spans="3:14" x14ac:dyDescent="0.35">
      <c r="C241" s="56"/>
      <c r="D241" s="57"/>
      <c r="E241" s="58"/>
      <c r="F241" s="32"/>
      <c r="G241" s="32"/>
      <c r="H241" s="32"/>
      <c r="I241" s="32"/>
      <c r="J241" s="32"/>
      <c r="K241" s="32"/>
      <c r="L241" s="32"/>
      <c r="M241" s="32"/>
      <c r="N241" s="32"/>
    </row>
    <row r="242" spans="3:14" x14ac:dyDescent="0.35">
      <c r="C242" s="56"/>
      <c r="D242" s="57"/>
      <c r="E242" s="58"/>
      <c r="F242" s="59"/>
      <c r="G242" s="32"/>
      <c r="H242" s="32"/>
      <c r="I242" s="32"/>
      <c r="J242" s="32"/>
      <c r="K242" s="32"/>
      <c r="L242" s="32"/>
      <c r="M242" s="32"/>
      <c r="N242" s="32"/>
    </row>
    <row r="243" spans="3:14" x14ac:dyDescent="0.35">
      <c r="C243" s="56"/>
      <c r="D243" s="57"/>
      <c r="E243" s="58"/>
      <c r="F243" s="32"/>
      <c r="G243" s="32"/>
      <c r="H243" s="32"/>
      <c r="I243" s="32"/>
      <c r="J243" s="32"/>
      <c r="K243" s="32"/>
      <c r="L243" s="32"/>
      <c r="M243" s="32"/>
      <c r="N243" s="32"/>
    </row>
    <row r="244" spans="3:14" ht="79.5" customHeight="1" x14ac:dyDescent="0.35">
      <c r="C244" s="56"/>
      <c r="D244" s="57"/>
      <c r="E244" s="58"/>
      <c r="F244" s="32"/>
      <c r="G244" s="32"/>
      <c r="H244" s="32"/>
      <c r="I244" s="32"/>
      <c r="J244" s="32"/>
      <c r="K244" s="32"/>
      <c r="L244" s="32"/>
      <c r="M244" s="32"/>
      <c r="N244" s="32"/>
    </row>
    <row r="245" spans="3:14" x14ac:dyDescent="0.35">
      <c r="C245" s="56"/>
      <c r="D245" s="57"/>
      <c r="E245" s="58"/>
      <c r="F245" s="32"/>
      <c r="G245" s="32"/>
      <c r="H245" s="32"/>
      <c r="I245" s="32"/>
      <c r="J245" s="32"/>
      <c r="K245" s="32"/>
      <c r="L245" s="32"/>
      <c r="M245" s="32"/>
      <c r="N245" s="32"/>
    </row>
    <row r="246" spans="3:14" x14ac:dyDescent="0.35">
      <c r="C246" s="56"/>
      <c r="D246" s="57"/>
      <c r="E246" s="58"/>
      <c r="F246" s="32"/>
      <c r="G246" s="32"/>
      <c r="H246" s="32"/>
      <c r="I246" s="32"/>
      <c r="J246" s="32"/>
      <c r="K246" s="32"/>
      <c r="L246" s="32"/>
      <c r="M246" s="32"/>
      <c r="N246" s="32"/>
    </row>
    <row r="247" spans="3:14" x14ac:dyDescent="0.35">
      <c r="C247" s="60"/>
      <c r="D247" s="57"/>
      <c r="E247" s="58"/>
      <c r="F247" s="32"/>
      <c r="G247" s="32"/>
      <c r="H247" s="32"/>
      <c r="I247" s="32"/>
      <c r="J247" s="32"/>
      <c r="K247" s="32"/>
      <c r="L247" s="32"/>
      <c r="M247" s="32"/>
      <c r="N247" s="32"/>
    </row>
    <row r="248" spans="3:14" x14ac:dyDescent="0.35">
      <c r="C248" s="56"/>
      <c r="D248" s="57"/>
      <c r="E248" s="58"/>
      <c r="F248" s="32"/>
      <c r="G248" s="32"/>
      <c r="H248" s="32"/>
      <c r="I248" s="32"/>
      <c r="J248" s="32"/>
      <c r="K248" s="32"/>
      <c r="L248" s="32"/>
      <c r="M248" s="32"/>
      <c r="N248" s="32"/>
    </row>
    <row r="267" ht="27" customHeight="1" x14ac:dyDescent="0.35"/>
    <row r="268" ht="18" customHeight="1" x14ac:dyDescent="0.35"/>
    <row r="269" ht="18" customHeight="1" x14ac:dyDescent="0.35"/>
  </sheetData>
  <mergeCells count="13">
    <mergeCell ref="AI8:AI11"/>
    <mergeCell ref="AD8:AD11"/>
    <mergeCell ref="AE8:AE11"/>
    <mergeCell ref="AF8:AF11"/>
    <mergeCell ref="AG8:AG11"/>
    <mergeCell ref="AH8:AH11"/>
    <mergeCell ref="C181:D181"/>
    <mergeCell ref="C7:AA7"/>
    <mergeCell ref="C83:AA83"/>
    <mergeCell ref="C84:AA84"/>
    <mergeCell ref="C160:AA160"/>
    <mergeCell ref="C163:AA163"/>
    <mergeCell ref="C168:D16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11"/>
  <sheetViews>
    <sheetView workbookViewId="0">
      <selection activeCell="D17" sqref="D17"/>
    </sheetView>
  </sheetViews>
  <sheetFormatPr defaultRowHeight="14.5" x14ac:dyDescent="0.35"/>
  <cols>
    <col min="2" max="2" width="34.81640625" customWidth="1"/>
    <col min="3" max="3" width="29.453125" customWidth="1"/>
    <col min="4" max="4" width="29.54296875" customWidth="1"/>
  </cols>
  <sheetData>
    <row r="4" spans="2:4" ht="15" x14ac:dyDescent="0.25">
      <c r="B4" s="77"/>
      <c r="C4" s="82"/>
      <c r="D4" s="74" t="s">
        <v>44</v>
      </c>
    </row>
    <row r="5" spans="2:4" ht="41.25" customHeight="1" x14ac:dyDescent="0.25">
      <c r="B5" s="84"/>
      <c r="C5" s="75" t="s">
        <v>25</v>
      </c>
      <c r="D5" s="71" t="s">
        <v>45</v>
      </c>
    </row>
    <row r="6" spans="2:4" ht="15" x14ac:dyDescent="0.25">
      <c r="B6" s="72" t="s">
        <v>46</v>
      </c>
      <c r="C6" s="157" t="s">
        <v>47</v>
      </c>
      <c r="D6" s="158"/>
    </row>
    <row r="7" spans="2:4" x14ac:dyDescent="0.35">
      <c r="B7" s="79" t="s">
        <v>48</v>
      </c>
      <c r="C7" s="78">
        <v>2.3400000000000001E-2</v>
      </c>
      <c r="D7" s="159" t="s">
        <v>49</v>
      </c>
    </row>
    <row r="8" spans="2:4" x14ac:dyDescent="0.35">
      <c r="B8" s="73" t="s">
        <v>50</v>
      </c>
      <c r="C8" s="83">
        <v>1.84E-2</v>
      </c>
      <c r="D8" s="160"/>
    </row>
    <row r="9" spans="2:4" x14ac:dyDescent="0.35">
      <c r="B9" s="73" t="s">
        <v>51</v>
      </c>
      <c r="C9" s="83">
        <v>1.66E-2</v>
      </c>
      <c r="D9" s="160"/>
    </row>
    <row r="10" spans="2:4" ht="15" x14ac:dyDescent="0.25">
      <c r="B10" s="73" t="s">
        <v>52</v>
      </c>
      <c r="C10" s="83">
        <v>1.54E-2</v>
      </c>
      <c r="D10" s="70"/>
    </row>
    <row r="11" spans="2:4" ht="15" x14ac:dyDescent="0.25">
      <c r="B11" s="85" t="s">
        <v>53</v>
      </c>
      <c r="C11" s="81">
        <v>1.6500000000000001E-2</v>
      </c>
      <c r="D11" s="80">
        <v>1.806E-2</v>
      </c>
    </row>
  </sheetData>
  <mergeCells count="2">
    <mergeCell ref="C6:D6"/>
    <mergeCell ref="D7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sheet</vt:lpstr>
      <vt:lpstr>Outputs - WACC</vt:lpstr>
      <vt:lpstr>RfR calc October 2017</vt:lpstr>
      <vt:lpstr>Average debt premium</vt:lpstr>
    </vt:vector>
  </TitlesOfParts>
  <Company>Commerce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Josepho</dc:creator>
  <cp:lastModifiedBy>Etienne Humbert</cp:lastModifiedBy>
  <dcterms:created xsi:type="dcterms:W3CDTF">2017-10-04T03:53:00Z</dcterms:created>
  <dcterms:modified xsi:type="dcterms:W3CDTF">2017-10-27T01:17:59Z</dcterms:modified>
</cp:coreProperties>
</file>